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etto/Downloads/pb24-1/"/>
    </mc:Choice>
  </mc:AlternateContent>
  <xr:revisionPtr revIDLastSave="0" documentId="13_ncr:1_{27E35FA7-572A-0949-9412-2EE40D831F41}" xr6:coauthVersionLast="47" xr6:coauthVersionMax="47" xr10:uidLastSave="{00000000-0000-0000-0000-000000000000}"/>
  <bookViews>
    <workbookView xWindow="0" yWindow="500" windowWidth="28800" windowHeight="17500" activeTab="2" xr2:uid="{44600FED-A6B2-7945-BBF5-EABE5BD4A0F6}"/>
  </bookViews>
  <sheets>
    <sheet name="Tables 1 and 2" sheetId="4" r:id="rId1"/>
    <sheet name="tariff coverage" sheetId="5" r:id="rId2"/>
    <sheet name="Appendix 1" sheetId="6" r:id="rId3"/>
    <sheet name="REPORT" sheetId="7" r:id="rId4"/>
  </sheets>
  <definedNames>
    <definedName name="_xlnm._FilterDatabase" localSheetId="2" hidden="1">'Appendix 1'!$A$4:$C$4489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89" i="7" l="1"/>
  <c r="H1290" i="7"/>
  <c r="C1286" i="7"/>
  <c r="C1285" i="7"/>
  <c r="B1283" i="7"/>
  <c r="H1291" i="7" s="1"/>
  <c r="O1283" i="7"/>
  <c r="E1286" i="7" s="1"/>
  <c r="N1283" i="7"/>
  <c r="D1286" i="7" s="1"/>
  <c r="M1283" i="7"/>
  <c r="L1283" i="7"/>
  <c r="K1283" i="7"/>
  <c r="J1283" i="7"/>
  <c r="E1285" i="7" s="1"/>
  <c r="I1283" i="7"/>
  <c r="H1283" i="7"/>
  <c r="G1283" i="7"/>
  <c r="E1283" i="7"/>
  <c r="J1284" i="7" s="1"/>
  <c r="D1283" i="7"/>
  <c r="I1284" i="7" s="1"/>
  <c r="C1283" i="7"/>
  <c r="H1284" i="7" s="1"/>
  <c r="D1285" i="7"/>
  <c r="F1285" i="7"/>
  <c r="P1282" i="7"/>
  <c r="P1281" i="7"/>
  <c r="P1280" i="7"/>
  <c r="P1279" i="7"/>
  <c r="P1278" i="7"/>
  <c r="P1277" i="7"/>
  <c r="P1276" i="7"/>
  <c r="P1275" i="7"/>
  <c r="P1274" i="7"/>
  <c r="P1273" i="7"/>
  <c r="P1272" i="7"/>
  <c r="P1271" i="7"/>
  <c r="P1270" i="7"/>
  <c r="P1269" i="7"/>
  <c r="P1268" i="7"/>
  <c r="P1267" i="7"/>
  <c r="P1266" i="7"/>
  <c r="P1265" i="7"/>
  <c r="P1264" i="7"/>
  <c r="P1263" i="7"/>
  <c r="P1262" i="7"/>
  <c r="P1261" i="7"/>
  <c r="P1260" i="7"/>
  <c r="P1259" i="7"/>
  <c r="P1258" i="7"/>
  <c r="P1257" i="7"/>
  <c r="P1256" i="7"/>
  <c r="P1255" i="7"/>
  <c r="P1254" i="7"/>
  <c r="P1253" i="7"/>
  <c r="P1252" i="7"/>
  <c r="P1251" i="7"/>
  <c r="P1250" i="7"/>
  <c r="P1249" i="7"/>
  <c r="P1248" i="7"/>
  <c r="P1247" i="7"/>
  <c r="P1246" i="7"/>
  <c r="P1245" i="7"/>
  <c r="P1244" i="7"/>
  <c r="P1243" i="7"/>
  <c r="P1242" i="7"/>
  <c r="P1241" i="7"/>
  <c r="P1240" i="7"/>
  <c r="P1239" i="7"/>
  <c r="P1238" i="7"/>
  <c r="P1237" i="7"/>
  <c r="P1236" i="7"/>
  <c r="P1235" i="7"/>
  <c r="P1234" i="7"/>
  <c r="P1233" i="7"/>
  <c r="P1232" i="7"/>
  <c r="P1231" i="7"/>
  <c r="P1230" i="7"/>
  <c r="P1229" i="7"/>
  <c r="P1228" i="7"/>
  <c r="P1227" i="7"/>
  <c r="P1226" i="7"/>
  <c r="P1225" i="7"/>
  <c r="P1224" i="7"/>
  <c r="P1223" i="7"/>
  <c r="P1222" i="7"/>
  <c r="P1221" i="7"/>
  <c r="P1220" i="7"/>
  <c r="P1219" i="7"/>
  <c r="P1218" i="7"/>
  <c r="P1217" i="7"/>
  <c r="P1216" i="7"/>
  <c r="P1215" i="7"/>
  <c r="P1214" i="7"/>
  <c r="P1213" i="7"/>
  <c r="P1212" i="7"/>
  <c r="P1211" i="7"/>
  <c r="P1210" i="7"/>
  <c r="P1209" i="7"/>
  <c r="P1208" i="7"/>
  <c r="P1207" i="7"/>
  <c r="P1206" i="7"/>
  <c r="P1205" i="7"/>
  <c r="P1204" i="7"/>
  <c r="P1203" i="7"/>
  <c r="P1202" i="7"/>
  <c r="P1201" i="7"/>
  <c r="P1200" i="7"/>
  <c r="P1199" i="7"/>
  <c r="P1198" i="7"/>
  <c r="P1197" i="7"/>
  <c r="P1196" i="7"/>
  <c r="P1195" i="7"/>
  <c r="P1194" i="7"/>
  <c r="P1193" i="7"/>
  <c r="P1192" i="7"/>
  <c r="P1191" i="7"/>
  <c r="P1190" i="7"/>
  <c r="P1189" i="7"/>
  <c r="P1188" i="7"/>
  <c r="P1187" i="7"/>
  <c r="P1186" i="7"/>
  <c r="P1185" i="7"/>
  <c r="P1184" i="7"/>
  <c r="P1183" i="7"/>
  <c r="P1182" i="7"/>
  <c r="P1181" i="7"/>
  <c r="P1180" i="7"/>
  <c r="P1179" i="7"/>
  <c r="P1178" i="7"/>
  <c r="P1177" i="7"/>
  <c r="P1176" i="7"/>
  <c r="P1175" i="7"/>
  <c r="P1174" i="7"/>
  <c r="P1173" i="7"/>
  <c r="P1172" i="7"/>
  <c r="P1171" i="7"/>
  <c r="P1170" i="7"/>
  <c r="P1169" i="7"/>
  <c r="P1168" i="7"/>
  <c r="P1167" i="7"/>
  <c r="P1166" i="7"/>
  <c r="P1165" i="7"/>
  <c r="P1164" i="7"/>
  <c r="P1163" i="7"/>
  <c r="P1162" i="7"/>
  <c r="P1161" i="7"/>
  <c r="P1160" i="7"/>
  <c r="P1159" i="7"/>
  <c r="P1158" i="7"/>
  <c r="P1157" i="7"/>
  <c r="P1156" i="7"/>
  <c r="P1155" i="7"/>
  <c r="P1154" i="7"/>
  <c r="P1153" i="7"/>
  <c r="P1152" i="7"/>
  <c r="P1151" i="7"/>
  <c r="P1150" i="7"/>
  <c r="P1149" i="7"/>
  <c r="P1148" i="7"/>
  <c r="P1147" i="7"/>
  <c r="P1146" i="7"/>
  <c r="P1145" i="7"/>
  <c r="P1144" i="7"/>
  <c r="P1143" i="7"/>
  <c r="P1142" i="7"/>
  <c r="P1141" i="7"/>
  <c r="P1140" i="7"/>
  <c r="P1139" i="7"/>
  <c r="P1138" i="7"/>
  <c r="P1137" i="7"/>
  <c r="P1136" i="7"/>
  <c r="P1135" i="7"/>
  <c r="P1134" i="7"/>
  <c r="P1133" i="7"/>
  <c r="P1132" i="7"/>
  <c r="P1131" i="7"/>
  <c r="P1130" i="7"/>
  <c r="P1129" i="7"/>
  <c r="P1128" i="7"/>
  <c r="P1127" i="7"/>
  <c r="P1126" i="7"/>
  <c r="P1125" i="7"/>
  <c r="P1124" i="7"/>
  <c r="P1123" i="7"/>
  <c r="P1122" i="7"/>
  <c r="P1121" i="7"/>
  <c r="P1120" i="7"/>
  <c r="P1119" i="7"/>
  <c r="P1118" i="7"/>
  <c r="P1117" i="7"/>
  <c r="P1116" i="7"/>
  <c r="P1115" i="7"/>
  <c r="P1114" i="7"/>
  <c r="P1113" i="7"/>
  <c r="P1112" i="7"/>
  <c r="P1111" i="7"/>
  <c r="P1110" i="7"/>
  <c r="P1109" i="7"/>
  <c r="P1108" i="7"/>
  <c r="P1107" i="7"/>
  <c r="P1106" i="7"/>
  <c r="P1105" i="7"/>
  <c r="P1104" i="7"/>
  <c r="P1103" i="7"/>
  <c r="P1102" i="7"/>
  <c r="P1101" i="7"/>
  <c r="P1100" i="7"/>
  <c r="P1099" i="7"/>
  <c r="P1098" i="7"/>
  <c r="P1097" i="7"/>
  <c r="P1096" i="7"/>
  <c r="P1095" i="7"/>
  <c r="P1094" i="7"/>
  <c r="P1093" i="7"/>
  <c r="P1092" i="7"/>
  <c r="P1091" i="7"/>
  <c r="P1090" i="7"/>
  <c r="P1089" i="7"/>
  <c r="P1088" i="7"/>
  <c r="P1087" i="7"/>
  <c r="P1086" i="7"/>
  <c r="P1085" i="7"/>
  <c r="P1084" i="7"/>
  <c r="P1083" i="7"/>
  <c r="P1082" i="7"/>
  <c r="P1081" i="7"/>
  <c r="P1080" i="7"/>
  <c r="P1079" i="7"/>
  <c r="P1078" i="7"/>
  <c r="P1077" i="7"/>
  <c r="P1076" i="7"/>
  <c r="P1075" i="7"/>
  <c r="P1074" i="7"/>
  <c r="P1073" i="7"/>
  <c r="P1072" i="7"/>
  <c r="P1071" i="7"/>
  <c r="P1070" i="7"/>
  <c r="P1069" i="7"/>
  <c r="P1068" i="7"/>
  <c r="P1067" i="7"/>
  <c r="P1066" i="7"/>
  <c r="P1065" i="7"/>
  <c r="P1064" i="7"/>
  <c r="P1063" i="7"/>
  <c r="P1062" i="7"/>
  <c r="P1061" i="7"/>
  <c r="P1060" i="7"/>
  <c r="P1059" i="7"/>
  <c r="P1058" i="7"/>
  <c r="P1057" i="7"/>
  <c r="P1056" i="7"/>
  <c r="P1055" i="7"/>
  <c r="P1054" i="7"/>
  <c r="P1053" i="7"/>
  <c r="P1052" i="7"/>
  <c r="P1051" i="7"/>
  <c r="P1050" i="7"/>
  <c r="P1049" i="7"/>
  <c r="P1048" i="7"/>
  <c r="P1047" i="7"/>
  <c r="P1046" i="7"/>
  <c r="P1045" i="7"/>
  <c r="P1044" i="7"/>
  <c r="P1043" i="7"/>
  <c r="P1042" i="7"/>
  <c r="P1041" i="7"/>
  <c r="P1040" i="7"/>
  <c r="P1039" i="7"/>
  <c r="P1038" i="7"/>
  <c r="P1037" i="7"/>
  <c r="P1036" i="7"/>
  <c r="P1035" i="7"/>
  <c r="P1034" i="7"/>
  <c r="P1033" i="7"/>
  <c r="P1032" i="7"/>
  <c r="P1031" i="7"/>
  <c r="P1030" i="7"/>
  <c r="P1029" i="7"/>
  <c r="P1028" i="7"/>
  <c r="P1027" i="7"/>
  <c r="P1026" i="7"/>
  <c r="P1025" i="7"/>
  <c r="P1024" i="7"/>
  <c r="P1023" i="7"/>
  <c r="P1022" i="7"/>
  <c r="P1021" i="7"/>
  <c r="P1020" i="7"/>
  <c r="P1019" i="7"/>
  <c r="P1018" i="7"/>
  <c r="P1017" i="7"/>
  <c r="P1016" i="7"/>
  <c r="P1015" i="7"/>
  <c r="P1014" i="7"/>
  <c r="P1013" i="7"/>
  <c r="P1012" i="7"/>
  <c r="P1011" i="7"/>
  <c r="P1010" i="7"/>
  <c r="P1009" i="7"/>
  <c r="P1008" i="7"/>
  <c r="P1007" i="7"/>
  <c r="P1006" i="7"/>
  <c r="P1005" i="7"/>
  <c r="P1004" i="7"/>
  <c r="P1003" i="7"/>
  <c r="P1002" i="7"/>
  <c r="P1001" i="7"/>
  <c r="P1000" i="7"/>
  <c r="P999" i="7"/>
  <c r="P998" i="7"/>
  <c r="P997" i="7"/>
  <c r="P996" i="7"/>
  <c r="P995" i="7"/>
  <c r="P994" i="7"/>
  <c r="P993" i="7"/>
  <c r="P992" i="7"/>
  <c r="P991" i="7"/>
  <c r="P990" i="7"/>
  <c r="P989" i="7"/>
  <c r="P988" i="7"/>
  <c r="P987" i="7"/>
  <c r="P986" i="7"/>
  <c r="P985" i="7"/>
  <c r="P984" i="7"/>
  <c r="P983" i="7"/>
  <c r="P982" i="7"/>
  <c r="P981" i="7"/>
  <c r="P980" i="7"/>
  <c r="P979" i="7"/>
  <c r="P978" i="7"/>
  <c r="P977" i="7"/>
  <c r="P976" i="7"/>
  <c r="P975" i="7"/>
  <c r="P974" i="7"/>
  <c r="P973" i="7"/>
  <c r="P972" i="7"/>
  <c r="P971" i="7"/>
  <c r="P970" i="7"/>
  <c r="P969" i="7"/>
  <c r="P968" i="7"/>
  <c r="P967" i="7"/>
  <c r="P966" i="7"/>
  <c r="P965" i="7"/>
  <c r="P964" i="7"/>
  <c r="P963" i="7"/>
  <c r="P962" i="7"/>
  <c r="P961" i="7"/>
  <c r="P960" i="7"/>
  <c r="P959" i="7"/>
  <c r="P958" i="7"/>
  <c r="P957" i="7"/>
  <c r="P956" i="7"/>
  <c r="P955" i="7"/>
  <c r="P954" i="7"/>
  <c r="P953" i="7"/>
  <c r="P952" i="7"/>
  <c r="P951" i="7"/>
  <c r="P950" i="7"/>
  <c r="P949" i="7"/>
  <c r="P948" i="7"/>
  <c r="P947" i="7"/>
  <c r="P946" i="7"/>
  <c r="P945" i="7"/>
  <c r="P944" i="7"/>
  <c r="P943" i="7"/>
  <c r="P942" i="7"/>
  <c r="P941" i="7"/>
  <c r="P940" i="7"/>
  <c r="P939" i="7"/>
  <c r="P938" i="7"/>
  <c r="P937" i="7"/>
  <c r="P936" i="7"/>
  <c r="P935" i="7"/>
  <c r="P934" i="7"/>
  <c r="P933" i="7"/>
  <c r="P932" i="7"/>
  <c r="P931" i="7"/>
  <c r="P930" i="7"/>
  <c r="P929" i="7"/>
  <c r="P928" i="7"/>
  <c r="P927" i="7"/>
  <c r="P926" i="7"/>
  <c r="P925" i="7"/>
  <c r="P924" i="7"/>
  <c r="P923" i="7"/>
  <c r="P922" i="7"/>
  <c r="P921" i="7"/>
  <c r="P920" i="7"/>
  <c r="P919" i="7"/>
  <c r="P918" i="7"/>
  <c r="P917" i="7"/>
  <c r="P916" i="7"/>
  <c r="P915" i="7"/>
  <c r="P914" i="7"/>
  <c r="P913" i="7"/>
  <c r="P912" i="7"/>
  <c r="P911" i="7"/>
  <c r="P910" i="7"/>
  <c r="P909" i="7"/>
  <c r="P908" i="7"/>
  <c r="P907" i="7"/>
  <c r="P906" i="7"/>
  <c r="P905" i="7"/>
  <c r="P904" i="7"/>
  <c r="P903" i="7"/>
  <c r="P902" i="7"/>
  <c r="P901" i="7"/>
  <c r="P900" i="7"/>
  <c r="P899" i="7"/>
  <c r="P898" i="7"/>
  <c r="P897" i="7"/>
  <c r="P896" i="7"/>
  <c r="P895" i="7"/>
  <c r="P894" i="7"/>
  <c r="P893" i="7"/>
  <c r="P892" i="7"/>
  <c r="P891" i="7"/>
  <c r="P890" i="7"/>
  <c r="P889" i="7"/>
  <c r="P888" i="7"/>
  <c r="P887" i="7"/>
  <c r="P886" i="7"/>
  <c r="P885" i="7"/>
  <c r="P884" i="7"/>
  <c r="P883" i="7"/>
  <c r="P882" i="7"/>
  <c r="P881" i="7"/>
  <c r="P880" i="7"/>
  <c r="P879" i="7"/>
  <c r="P878" i="7"/>
  <c r="P877" i="7"/>
  <c r="P876" i="7"/>
  <c r="P875" i="7"/>
  <c r="P874" i="7"/>
  <c r="P873" i="7"/>
  <c r="P872" i="7"/>
  <c r="P871" i="7"/>
  <c r="P870" i="7"/>
  <c r="P869" i="7"/>
  <c r="P868" i="7"/>
  <c r="P867" i="7"/>
  <c r="P866" i="7"/>
  <c r="P865" i="7"/>
  <c r="P864" i="7"/>
  <c r="P863" i="7"/>
  <c r="P862" i="7"/>
  <c r="P861" i="7"/>
  <c r="P860" i="7"/>
  <c r="P859" i="7"/>
  <c r="P858" i="7"/>
  <c r="P857" i="7"/>
  <c r="P856" i="7"/>
  <c r="P855" i="7"/>
  <c r="P854" i="7"/>
  <c r="P853" i="7"/>
  <c r="P852" i="7"/>
  <c r="P851" i="7"/>
  <c r="P850" i="7"/>
  <c r="P849" i="7"/>
  <c r="P848" i="7"/>
  <c r="P847" i="7"/>
  <c r="P846" i="7"/>
  <c r="P845" i="7"/>
  <c r="P844" i="7"/>
  <c r="P843" i="7"/>
  <c r="P842" i="7"/>
  <c r="P841" i="7"/>
  <c r="P840" i="7"/>
  <c r="P839" i="7"/>
  <c r="P838" i="7"/>
  <c r="P837" i="7"/>
  <c r="P836" i="7"/>
  <c r="P835" i="7"/>
  <c r="P834" i="7"/>
  <c r="P833" i="7"/>
  <c r="P832" i="7"/>
  <c r="P831" i="7"/>
  <c r="P830" i="7"/>
  <c r="P829" i="7"/>
  <c r="P828" i="7"/>
  <c r="P827" i="7"/>
  <c r="P826" i="7"/>
  <c r="P825" i="7"/>
  <c r="P824" i="7"/>
  <c r="P823" i="7"/>
  <c r="P822" i="7"/>
  <c r="P821" i="7"/>
  <c r="P820" i="7"/>
  <c r="P819" i="7"/>
  <c r="P818" i="7"/>
  <c r="P817" i="7"/>
  <c r="P816" i="7"/>
  <c r="P815" i="7"/>
  <c r="P814" i="7"/>
  <c r="P813" i="7"/>
  <c r="P812" i="7"/>
  <c r="P811" i="7"/>
  <c r="P810" i="7"/>
  <c r="P809" i="7"/>
  <c r="P808" i="7"/>
  <c r="P807" i="7"/>
  <c r="P806" i="7"/>
  <c r="P805" i="7"/>
  <c r="P804" i="7"/>
  <c r="P803" i="7"/>
  <c r="P802" i="7"/>
  <c r="P801" i="7"/>
  <c r="P800" i="7"/>
  <c r="P799" i="7"/>
  <c r="P798" i="7"/>
  <c r="P797" i="7"/>
  <c r="P796" i="7"/>
  <c r="P795" i="7"/>
  <c r="P794" i="7"/>
  <c r="P793" i="7"/>
  <c r="P792" i="7"/>
  <c r="P791" i="7"/>
  <c r="P790" i="7"/>
  <c r="P789" i="7"/>
  <c r="P788" i="7"/>
  <c r="P787" i="7"/>
  <c r="P786" i="7"/>
  <c r="P785" i="7"/>
  <c r="P784" i="7"/>
  <c r="P783" i="7"/>
  <c r="P782" i="7"/>
  <c r="P781" i="7"/>
  <c r="P780" i="7"/>
  <c r="P779" i="7"/>
  <c r="P778" i="7"/>
  <c r="P777" i="7"/>
  <c r="P776" i="7"/>
  <c r="P775" i="7"/>
  <c r="P774" i="7"/>
  <c r="P773" i="7"/>
  <c r="P772" i="7"/>
  <c r="P771" i="7"/>
  <c r="P770" i="7"/>
  <c r="P769" i="7"/>
  <c r="P768" i="7"/>
  <c r="P767" i="7"/>
  <c r="P766" i="7"/>
  <c r="P765" i="7"/>
  <c r="P764" i="7"/>
  <c r="P763" i="7"/>
  <c r="P762" i="7"/>
  <c r="P761" i="7"/>
  <c r="P760" i="7"/>
  <c r="P759" i="7"/>
  <c r="P758" i="7"/>
  <c r="P757" i="7"/>
  <c r="P756" i="7"/>
  <c r="P755" i="7"/>
  <c r="P754" i="7"/>
  <c r="P753" i="7"/>
  <c r="P752" i="7"/>
  <c r="P751" i="7"/>
  <c r="P750" i="7"/>
  <c r="P749" i="7"/>
  <c r="P748" i="7"/>
  <c r="P747" i="7"/>
  <c r="P746" i="7"/>
  <c r="P745" i="7"/>
  <c r="P744" i="7"/>
  <c r="P743" i="7"/>
  <c r="P742" i="7"/>
  <c r="P741" i="7"/>
  <c r="P740" i="7"/>
  <c r="P739" i="7"/>
  <c r="P738" i="7"/>
  <c r="P737" i="7"/>
  <c r="P736" i="7"/>
  <c r="P735" i="7"/>
  <c r="P734" i="7"/>
  <c r="P733" i="7"/>
  <c r="P732" i="7"/>
  <c r="P731" i="7"/>
  <c r="P730" i="7"/>
  <c r="P729" i="7"/>
  <c r="P728" i="7"/>
  <c r="P727" i="7"/>
  <c r="P726" i="7"/>
  <c r="P725" i="7"/>
  <c r="P724" i="7"/>
  <c r="P723" i="7"/>
  <c r="P722" i="7"/>
  <c r="P721" i="7"/>
  <c r="P720" i="7"/>
  <c r="P719" i="7"/>
  <c r="P718" i="7"/>
  <c r="P717" i="7"/>
  <c r="P716" i="7"/>
  <c r="P715" i="7"/>
  <c r="P714" i="7"/>
  <c r="P713" i="7"/>
  <c r="P712" i="7"/>
  <c r="P711" i="7"/>
  <c r="P710" i="7"/>
  <c r="P709" i="7"/>
  <c r="P708" i="7"/>
  <c r="P707" i="7"/>
  <c r="P706" i="7"/>
  <c r="P705" i="7"/>
  <c r="P704" i="7"/>
  <c r="P703" i="7"/>
  <c r="P702" i="7"/>
  <c r="P701" i="7"/>
  <c r="P700" i="7"/>
  <c r="P699" i="7"/>
  <c r="P698" i="7"/>
  <c r="P697" i="7"/>
  <c r="P696" i="7"/>
  <c r="P695" i="7"/>
  <c r="P694" i="7"/>
  <c r="P693" i="7"/>
  <c r="P692" i="7"/>
  <c r="P691" i="7"/>
  <c r="P690" i="7"/>
  <c r="P689" i="7"/>
  <c r="P688" i="7"/>
  <c r="P687" i="7"/>
  <c r="P686" i="7"/>
  <c r="P685" i="7"/>
  <c r="P684" i="7"/>
  <c r="P683" i="7"/>
  <c r="P682" i="7"/>
  <c r="P681" i="7"/>
  <c r="P680" i="7"/>
  <c r="P679" i="7"/>
  <c r="P678" i="7"/>
  <c r="P677" i="7"/>
  <c r="P676" i="7"/>
  <c r="P675" i="7"/>
  <c r="P674" i="7"/>
  <c r="P673" i="7"/>
  <c r="P672" i="7"/>
  <c r="P671" i="7"/>
  <c r="P670" i="7"/>
  <c r="P669" i="7"/>
  <c r="P668" i="7"/>
  <c r="P667" i="7"/>
  <c r="P666" i="7"/>
  <c r="P665" i="7"/>
  <c r="P664" i="7"/>
  <c r="P663" i="7"/>
  <c r="P662" i="7"/>
  <c r="P661" i="7"/>
  <c r="P660" i="7"/>
  <c r="P659" i="7"/>
  <c r="P658" i="7"/>
  <c r="P657" i="7"/>
  <c r="P656" i="7"/>
  <c r="P655" i="7"/>
  <c r="P654" i="7"/>
  <c r="P653" i="7"/>
  <c r="P652" i="7"/>
  <c r="P651" i="7"/>
  <c r="P650" i="7"/>
  <c r="P649" i="7"/>
  <c r="P648" i="7"/>
  <c r="P647" i="7"/>
  <c r="P646" i="7"/>
  <c r="P645" i="7"/>
  <c r="P644" i="7"/>
  <c r="P643" i="7"/>
  <c r="P642" i="7"/>
  <c r="P641" i="7"/>
  <c r="P640" i="7"/>
  <c r="P639" i="7"/>
  <c r="P638" i="7"/>
  <c r="P637" i="7"/>
  <c r="P636" i="7"/>
  <c r="P635" i="7"/>
  <c r="P634" i="7"/>
  <c r="P633" i="7"/>
  <c r="P632" i="7"/>
  <c r="P631" i="7"/>
  <c r="P630" i="7"/>
  <c r="P629" i="7"/>
  <c r="P628" i="7"/>
  <c r="P627" i="7"/>
  <c r="P626" i="7"/>
  <c r="P625" i="7"/>
  <c r="P624" i="7"/>
  <c r="P623" i="7"/>
  <c r="P622" i="7"/>
  <c r="P621" i="7"/>
  <c r="P620" i="7"/>
  <c r="P619" i="7"/>
  <c r="P618" i="7"/>
  <c r="P617" i="7"/>
  <c r="P616" i="7"/>
  <c r="P615" i="7"/>
  <c r="P614" i="7"/>
  <c r="P613" i="7"/>
  <c r="P612" i="7"/>
  <c r="P611" i="7"/>
  <c r="P610" i="7"/>
  <c r="P609" i="7"/>
  <c r="P608" i="7"/>
  <c r="P607" i="7"/>
  <c r="P606" i="7"/>
  <c r="P605" i="7"/>
  <c r="P604" i="7"/>
  <c r="P603" i="7"/>
  <c r="P602" i="7"/>
  <c r="P601" i="7"/>
  <c r="P600" i="7"/>
  <c r="P599" i="7"/>
  <c r="P598" i="7"/>
  <c r="P597" i="7"/>
  <c r="P596" i="7"/>
  <c r="P595" i="7"/>
  <c r="P594" i="7"/>
  <c r="P593" i="7"/>
  <c r="P592" i="7"/>
  <c r="P591" i="7"/>
  <c r="P590" i="7"/>
  <c r="P589" i="7"/>
  <c r="P588" i="7"/>
  <c r="P587" i="7"/>
  <c r="P586" i="7"/>
  <c r="P585" i="7"/>
  <c r="P584" i="7"/>
  <c r="P583" i="7"/>
  <c r="P582" i="7"/>
  <c r="P581" i="7"/>
  <c r="P580" i="7"/>
  <c r="P579" i="7"/>
  <c r="P578" i="7"/>
  <c r="P577" i="7"/>
  <c r="P576" i="7"/>
  <c r="P575" i="7"/>
  <c r="P574" i="7"/>
  <c r="P573" i="7"/>
  <c r="P572" i="7"/>
  <c r="P571" i="7"/>
  <c r="P570" i="7"/>
  <c r="P569" i="7"/>
  <c r="P568" i="7"/>
  <c r="P567" i="7"/>
  <c r="P566" i="7"/>
  <c r="P565" i="7"/>
  <c r="P564" i="7"/>
  <c r="P563" i="7"/>
  <c r="P562" i="7"/>
  <c r="P561" i="7"/>
  <c r="P560" i="7"/>
  <c r="P559" i="7"/>
  <c r="P558" i="7"/>
  <c r="P557" i="7"/>
  <c r="P556" i="7"/>
  <c r="P555" i="7"/>
  <c r="P554" i="7"/>
  <c r="P553" i="7"/>
  <c r="P552" i="7"/>
  <c r="P551" i="7"/>
  <c r="P550" i="7"/>
  <c r="P549" i="7"/>
  <c r="P548" i="7"/>
  <c r="P547" i="7"/>
  <c r="P546" i="7"/>
  <c r="P545" i="7"/>
  <c r="P544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531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517" i="7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450" i="7"/>
  <c r="P449" i="7"/>
  <c r="P448" i="7"/>
  <c r="P447" i="7"/>
  <c r="P446" i="7"/>
  <c r="P445" i="7"/>
  <c r="P444" i="7"/>
  <c r="P443" i="7"/>
  <c r="P442" i="7"/>
  <c r="P441" i="7"/>
  <c r="P440" i="7"/>
  <c r="P439" i="7"/>
  <c r="P438" i="7"/>
  <c r="P437" i="7"/>
  <c r="P436" i="7"/>
  <c r="P435" i="7"/>
  <c r="P434" i="7"/>
  <c r="P433" i="7"/>
  <c r="P432" i="7"/>
  <c r="P431" i="7"/>
  <c r="P430" i="7"/>
  <c r="P429" i="7"/>
  <c r="P428" i="7"/>
  <c r="P427" i="7"/>
  <c r="P426" i="7"/>
  <c r="P425" i="7"/>
  <c r="P424" i="7"/>
  <c r="P423" i="7"/>
  <c r="P422" i="7"/>
  <c r="P421" i="7"/>
  <c r="P420" i="7"/>
  <c r="P419" i="7"/>
  <c r="P418" i="7"/>
  <c r="P417" i="7"/>
  <c r="P416" i="7"/>
  <c r="P415" i="7"/>
  <c r="P414" i="7"/>
  <c r="P413" i="7"/>
  <c r="P412" i="7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1283" i="7" s="1"/>
  <c r="F1286" i="7" s="1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764" i="7"/>
  <c r="V765" i="7"/>
  <c r="V766" i="7"/>
  <c r="V767" i="7"/>
  <c r="V768" i="7"/>
  <c r="V769" i="7"/>
  <c r="V770" i="7"/>
  <c r="V771" i="7"/>
  <c r="V772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V787" i="7"/>
  <c r="V788" i="7"/>
  <c r="V789" i="7"/>
  <c r="V790" i="7"/>
  <c r="V791" i="7"/>
  <c r="V792" i="7"/>
  <c r="V793" i="7"/>
  <c r="V794" i="7"/>
  <c r="V795" i="7"/>
  <c r="V796" i="7"/>
  <c r="V797" i="7"/>
  <c r="V798" i="7"/>
  <c r="V799" i="7"/>
  <c r="V800" i="7"/>
  <c r="V801" i="7"/>
  <c r="V802" i="7"/>
  <c r="V803" i="7"/>
  <c r="V804" i="7"/>
  <c r="V805" i="7"/>
  <c r="V806" i="7"/>
  <c r="V807" i="7"/>
  <c r="V808" i="7"/>
  <c r="V809" i="7"/>
  <c r="V810" i="7"/>
  <c r="V811" i="7"/>
  <c r="V812" i="7"/>
  <c r="V813" i="7"/>
  <c r="V814" i="7"/>
  <c r="V815" i="7"/>
  <c r="V816" i="7"/>
  <c r="V817" i="7"/>
  <c r="V818" i="7"/>
  <c r="V819" i="7"/>
  <c r="V820" i="7"/>
  <c r="V821" i="7"/>
  <c r="V822" i="7"/>
  <c r="V823" i="7"/>
  <c r="V824" i="7"/>
  <c r="V825" i="7"/>
  <c r="V826" i="7"/>
  <c r="V827" i="7"/>
  <c r="V828" i="7"/>
  <c r="V829" i="7"/>
  <c r="V830" i="7"/>
  <c r="V831" i="7"/>
  <c r="V832" i="7"/>
  <c r="V833" i="7"/>
  <c r="V834" i="7"/>
  <c r="V835" i="7"/>
  <c r="V836" i="7"/>
  <c r="V837" i="7"/>
  <c r="V838" i="7"/>
  <c r="V839" i="7"/>
  <c r="V840" i="7"/>
  <c r="V841" i="7"/>
  <c r="V842" i="7"/>
  <c r="V843" i="7"/>
  <c r="V844" i="7"/>
  <c r="V845" i="7"/>
  <c r="V846" i="7"/>
  <c r="V847" i="7"/>
  <c r="V848" i="7"/>
  <c r="V849" i="7"/>
  <c r="V850" i="7"/>
  <c r="V851" i="7"/>
  <c r="V852" i="7"/>
  <c r="V853" i="7"/>
  <c r="V854" i="7"/>
  <c r="V855" i="7"/>
  <c r="V856" i="7"/>
  <c r="V857" i="7"/>
  <c r="V858" i="7"/>
  <c r="V859" i="7"/>
  <c r="V860" i="7"/>
  <c r="V861" i="7"/>
  <c r="V862" i="7"/>
  <c r="V863" i="7"/>
  <c r="V864" i="7"/>
  <c r="V865" i="7"/>
  <c r="V866" i="7"/>
  <c r="V867" i="7"/>
  <c r="V868" i="7"/>
  <c r="V869" i="7"/>
  <c r="V870" i="7"/>
  <c r="V871" i="7"/>
  <c r="V872" i="7"/>
  <c r="V873" i="7"/>
  <c r="V874" i="7"/>
  <c r="V875" i="7"/>
  <c r="V876" i="7"/>
  <c r="V877" i="7"/>
  <c r="V878" i="7"/>
  <c r="V879" i="7"/>
  <c r="V880" i="7"/>
  <c r="V881" i="7"/>
  <c r="V882" i="7"/>
  <c r="V883" i="7"/>
  <c r="V884" i="7"/>
  <c r="V885" i="7"/>
  <c r="V886" i="7"/>
  <c r="V887" i="7"/>
  <c r="V888" i="7"/>
  <c r="V889" i="7"/>
  <c r="V890" i="7"/>
  <c r="V891" i="7"/>
  <c r="V892" i="7"/>
  <c r="V893" i="7"/>
  <c r="V894" i="7"/>
  <c r="V895" i="7"/>
  <c r="V896" i="7"/>
  <c r="V897" i="7"/>
  <c r="V898" i="7"/>
  <c r="V899" i="7"/>
  <c r="V900" i="7"/>
  <c r="V901" i="7"/>
  <c r="V902" i="7"/>
  <c r="V903" i="7"/>
  <c r="V904" i="7"/>
  <c r="V905" i="7"/>
  <c r="V906" i="7"/>
  <c r="V907" i="7"/>
  <c r="V908" i="7"/>
  <c r="V909" i="7"/>
  <c r="V910" i="7"/>
  <c r="V911" i="7"/>
  <c r="V912" i="7"/>
  <c r="V913" i="7"/>
  <c r="V914" i="7"/>
  <c r="V915" i="7"/>
  <c r="V916" i="7"/>
  <c r="V917" i="7"/>
  <c r="V918" i="7"/>
  <c r="V919" i="7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941" i="7"/>
  <c r="V942" i="7"/>
  <c r="V943" i="7"/>
  <c r="V944" i="7"/>
  <c r="V945" i="7"/>
  <c r="V946" i="7"/>
  <c r="V947" i="7"/>
  <c r="V948" i="7"/>
  <c r="V949" i="7"/>
  <c r="V950" i="7"/>
  <c r="V951" i="7"/>
  <c r="V952" i="7"/>
  <c r="V953" i="7"/>
  <c r="V954" i="7"/>
  <c r="V955" i="7"/>
  <c r="V956" i="7"/>
  <c r="V957" i="7"/>
  <c r="V958" i="7"/>
  <c r="V959" i="7"/>
  <c r="V960" i="7"/>
  <c r="V961" i="7"/>
  <c r="V962" i="7"/>
  <c r="V963" i="7"/>
  <c r="V964" i="7"/>
  <c r="V965" i="7"/>
  <c r="V966" i="7"/>
  <c r="V967" i="7"/>
  <c r="V968" i="7"/>
  <c r="V969" i="7"/>
  <c r="V970" i="7"/>
  <c r="V971" i="7"/>
  <c r="V972" i="7"/>
  <c r="V973" i="7"/>
  <c r="V974" i="7"/>
  <c r="V975" i="7"/>
  <c r="V976" i="7"/>
  <c r="V977" i="7"/>
  <c r="V978" i="7"/>
  <c r="V979" i="7"/>
  <c r="V980" i="7"/>
  <c r="V981" i="7"/>
  <c r="V982" i="7"/>
  <c r="V983" i="7"/>
  <c r="V984" i="7"/>
  <c r="V985" i="7"/>
  <c r="V986" i="7"/>
  <c r="V987" i="7"/>
  <c r="V988" i="7"/>
  <c r="V989" i="7"/>
  <c r="V990" i="7"/>
  <c r="V991" i="7"/>
  <c r="V992" i="7"/>
  <c r="V993" i="7"/>
  <c r="V994" i="7"/>
  <c r="V995" i="7"/>
  <c r="V996" i="7"/>
  <c r="V997" i="7"/>
  <c r="V998" i="7"/>
  <c r="V999" i="7"/>
  <c r="V1000" i="7"/>
  <c r="V1001" i="7"/>
  <c r="V1002" i="7"/>
  <c r="V1003" i="7"/>
  <c r="V1004" i="7"/>
  <c r="V1005" i="7"/>
  <c r="V1006" i="7"/>
  <c r="V1007" i="7"/>
  <c r="V1008" i="7"/>
  <c r="V1009" i="7"/>
  <c r="V1010" i="7"/>
  <c r="V1011" i="7"/>
  <c r="V1012" i="7"/>
  <c r="V1013" i="7"/>
  <c r="V1014" i="7"/>
  <c r="V1015" i="7"/>
  <c r="V1016" i="7"/>
  <c r="V1017" i="7"/>
  <c r="V1018" i="7"/>
  <c r="V1019" i="7"/>
  <c r="V1020" i="7"/>
  <c r="V1021" i="7"/>
  <c r="V1022" i="7"/>
  <c r="V1023" i="7"/>
  <c r="V1024" i="7"/>
  <c r="V1025" i="7"/>
  <c r="V1026" i="7"/>
  <c r="V1027" i="7"/>
  <c r="V1028" i="7"/>
  <c r="V1029" i="7"/>
  <c r="V1030" i="7"/>
  <c r="V1031" i="7"/>
  <c r="V1032" i="7"/>
  <c r="V1033" i="7"/>
  <c r="V1034" i="7"/>
  <c r="V1035" i="7"/>
  <c r="V1036" i="7"/>
  <c r="V1037" i="7"/>
  <c r="V1038" i="7"/>
  <c r="V1039" i="7"/>
  <c r="V1040" i="7"/>
  <c r="V1041" i="7"/>
  <c r="V1042" i="7"/>
  <c r="V1043" i="7"/>
  <c r="V1044" i="7"/>
  <c r="V1045" i="7"/>
  <c r="V1046" i="7"/>
  <c r="V1047" i="7"/>
  <c r="V1048" i="7"/>
  <c r="V1049" i="7"/>
  <c r="V1050" i="7"/>
  <c r="V1051" i="7"/>
  <c r="V1052" i="7"/>
  <c r="V1053" i="7"/>
  <c r="V1054" i="7"/>
  <c r="V1055" i="7"/>
  <c r="V1056" i="7"/>
  <c r="V1057" i="7"/>
  <c r="V1058" i="7"/>
  <c r="V1059" i="7"/>
  <c r="V1060" i="7"/>
  <c r="V1061" i="7"/>
  <c r="V1062" i="7"/>
  <c r="V1063" i="7"/>
  <c r="V1064" i="7"/>
  <c r="V1065" i="7"/>
  <c r="V1066" i="7"/>
  <c r="V1067" i="7"/>
  <c r="V1068" i="7"/>
  <c r="V1069" i="7"/>
  <c r="V1070" i="7"/>
  <c r="V1071" i="7"/>
  <c r="V1072" i="7"/>
  <c r="V1073" i="7"/>
  <c r="V1074" i="7"/>
  <c r="V1075" i="7"/>
  <c r="V1076" i="7"/>
  <c r="V1077" i="7"/>
  <c r="V1078" i="7"/>
  <c r="V1079" i="7"/>
  <c r="V1080" i="7"/>
  <c r="V1081" i="7"/>
  <c r="V1082" i="7"/>
  <c r="V1083" i="7"/>
  <c r="V1084" i="7"/>
  <c r="V1085" i="7"/>
  <c r="V1086" i="7"/>
  <c r="V1087" i="7"/>
  <c r="V1088" i="7"/>
  <c r="V1089" i="7"/>
  <c r="V1090" i="7"/>
  <c r="V1091" i="7"/>
  <c r="V1092" i="7"/>
  <c r="V1093" i="7"/>
  <c r="V1094" i="7"/>
  <c r="V1095" i="7"/>
  <c r="V1096" i="7"/>
  <c r="V1097" i="7"/>
  <c r="V1098" i="7"/>
  <c r="V1099" i="7"/>
  <c r="V1100" i="7"/>
  <c r="V1101" i="7"/>
  <c r="V1102" i="7"/>
  <c r="V1103" i="7"/>
  <c r="V1104" i="7"/>
  <c r="V1105" i="7"/>
  <c r="V1106" i="7"/>
  <c r="V1107" i="7"/>
  <c r="V1108" i="7"/>
  <c r="V1109" i="7"/>
  <c r="V1110" i="7"/>
  <c r="V1111" i="7"/>
  <c r="V1112" i="7"/>
  <c r="V1113" i="7"/>
  <c r="V1114" i="7"/>
  <c r="V1115" i="7"/>
  <c r="V1116" i="7"/>
  <c r="V1117" i="7"/>
  <c r="V1118" i="7"/>
  <c r="V1119" i="7"/>
  <c r="V1120" i="7"/>
  <c r="V1121" i="7"/>
  <c r="V1122" i="7"/>
  <c r="V1123" i="7"/>
  <c r="V1124" i="7"/>
  <c r="V1125" i="7"/>
  <c r="V1126" i="7"/>
  <c r="V1127" i="7"/>
  <c r="V1128" i="7"/>
  <c r="V1129" i="7"/>
  <c r="V1130" i="7"/>
  <c r="V1131" i="7"/>
  <c r="V1132" i="7"/>
  <c r="V1133" i="7"/>
  <c r="V1134" i="7"/>
  <c r="V1135" i="7"/>
  <c r="V1136" i="7"/>
  <c r="V1137" i="7"/>
  <c r="V1138" i="7"/>
  <c r="V1139" i="7"/>
  <c r="V1140" i="7"/>
  <c r="V1141" i="7"/>
  <c r="V1142" i="7"/>
  <c r="V1143" i="7"/>
  <c r="V1144" i="7"/>
  <c r="V1145" i="7"/>
  <c r="V1146" i="7"/>
  <c r="V476" i="7"/>
  <c r="Q1281" i="7"/>
  <c r="Q1280" i="7"/>
  <c r="U1280" i="7" s="1"/>
  <c r="Q1279" i="7"/>
  <c r="U1279" i="7" s="1"/>
  <c r="Q1278" i="7"/>
  <c r="U1278" i="7" s="1"/>
  <c r="Q1277" i="7"/>
  <c r="U1277" i="7" s="1"/>
  <c r="Q1276" i="7"/>
  <c r="Q1275" i="7"/>
  <c r="Q1274" i="7"/>
  <c r="Q1273" i="7"/>
  <c r="Q1272" i="7"/>
  <c r="Q1271" i="7"/>
  <c r="U1271" i="7" s="1"/>
  <c r="Q1270" i="7"/>
  <c r="Q1269" i="7"/>
  <c r="U1269" i="7" s="1"/>
  <c r="Q1268" i="7"/>
  <c r="Q1267" i="7"/>
  <c r="Q1266" i="7"/>
  <c r="U1266" i="7" s="1"/>
  <c r="Q1265" i="7"/>
  <c r="Q1264" i="7"/>
  <c r="U1264" i="7" s="1"/>
  <c r="Q1263" i="7"/>
  <c r="U1263" i="7" s="1"/>
  <c r="Q1262" i="7"/>
  <c r="Q1261" i="7"/>
  <c r="U1261" i="7" s="1"/>
  <c r="Q1260" i="7"/>
  <c r="Q1259" i="7"/>
  <c r="Q1258" i="7"/>
  <c r="U1258" i="7" s="1"/>
  <c r="Q1257" i="7"/>
  <c r="Q1256" i="7"/>
  <c r="U1256" i="7" s="1"/>
  <c r="Q1255" i="7"/>
  <c r="U1255" i="7" s="1"/>
  <c r="Q1254" i="7"/>
  <c r="Q1253" i="7"/>
  <c r="U1253" i="7" s="1"/>
  <c r="Q1252" i="7"/>
  <c r="T1252" i="7" s="1"/>
  <c r="Q1251" i="7"/>
  <c r="Q1250" i="7"/>
  <c r="Q1249" i="7"/>
  <c r="Q1248" i="7"/>
  <c r="U1248" i="7" s="1"/>
  <c r="Q1247" i="7"/>
  <c r="U1247" i="7" s="1"/>
  <c r="Q1246" i="7"/>
  <c r="Q1245" i="7"/>
  <c r="U1245" i="7" s="1"/>
  <c r="Q1244" i="7"/>
  <c r="U1244" i="7" s="1"/>
  <c r="Q1243" i="7"/>
  <c r="Q1242" i="7"/>
  <c r="Q1241" i="7"/>
  <c r="Q1240" i="7"/>
  <c r="Q1239" i="7"/>
  <c r="U1239" i="7" s="1"/>
  <c r="Q1238" i="7"/>
  <c r="U1238" i="7" s="1"/>
  <c r="Q1237" i="7"/>
  <c r="U1237" i="7" s="1"/>
  <c r="Q1236" i="7"/>
  <c r="Q1235" i="7"/>
  <c r="Q1234" i="7"/>
  <c r="U1234" i="7" s="1"/>
  <c r="Q1233" i="7"/>
  <c r="Q1232" i="7"/>
  <c r="U1232" i="7" s="1"/>
  <c r="Q1231" i="7"/>
  <c r="U1231" i="7" s="1"/>
  <c r="Q1230" i="7"/>
  <c r="S1230" i="7" s="1"/>
  <c r="Q1229" i="7"/>
  <c r="U1229" i="7" s="1"/>
  <c r="Q1228" i="7"/>
  <c r="Q1227" i="7"/>
  <c r="Q1226" i="7"/>
  <c r="U1226" i="7" s="1"/>
  <c r="Q1225" i="7"/>
  <c r="Q1224" i="7"/>
  <c r="U1224" i="7" s="1"/>
  <c r="Q1223" i="7"/>
  <c r="U1223" i="7" s="1"/>
  <c r="Q1222" i="7"/>
  <c r="Q1221" i="7"/>
  <c r="U1221" i="7" s="1"/>
  <c r="Q1220" i="7"/>
  <c r="Q1219" i="7"/>
  <c r="Q1218" i="7"/>
  <c r="Q1217" i="7"/>
  <c r="Q1216" i="7"/>
  <c r="U1216" i="7" s="1"/>
  <c r="Q1215" i="7"/>
  <c r="U1215" i="7" s="1"/>
  <c r="Q1214" i="7"/>
  <c r="Q1213" i="7"/>
  <c r="U1213" i="7" s="1"/>
  <c r="Q1212" i="7"/>
  <c r="Q1211" i="7"/>
  <c r="Q1210" i="7"/>
  <c r="Q1209" i="7"/>
  <c r="Q1208" i="7"/>
  <c r="Q1207" i="7"/>
  <c r="U1207" i="7" s="1"/>
  <c r="Q1206" i="7"/>
  <c r="S1206" i="7" s="1"/>
  <c r="Q1205" i="7"/>
  <c r="U1205" i="7" s="1"/>
  <c r="Q1204" i="7"/>
  <c r="U1204" i="7" s="1"/>
  <c r="Q1203" i="7"/>
  <c r="Q1202" i="7"/>
  <c r="U1202" i="7" s="1"/>
  <c r="Q1201" i="7"/>
  <c r="Q1200" i="7"/>
  <c r="U1200" i="7" s="1"/>
  <c r="Q1199" i="7"/>
  <c r="U1199" i="7" s="1"/>
  <c r="Q1198" i="7"/>
  <c r="S1198" i="7" s="1"/>
  <c r="Q1197" i="7"/>
  <c r="U1197" i="7" s="1"/>
  <c r="Q1196" i="7"/>
  <c r="Q1195" i="7"/>
  <c r="Q1194" i="7"/>
  <c r="Q1193" i="7"/>
  <c r="Q1192" i="7"/>
  <c r="U1192" i="7" s="1"/>
  <c r="Q1191" i="7"/>
  <c r="U1191" i="7" s="1"/>
  <c r="Q1190" i="7"/>
  <c r="T1190" i="7" s="1"/>
  <c r="Q1189" i="7"/>
  <c r="U1189" i="7" s="1"/>
  <c r="Q1188" i="7"/>
  <c r="Q1187" i="7"/>
  <c r="Q1186" i="7"/>
  <c r="Q1185" i="7"/>
  <c r="Q1184" i="7"/>
  <c r="U1184" i="7" s="1"/>
  <c r="Q1183" i="7"/>
  <c r="U1183" i="7" s="1"/>
  <c r="Q1182" i="7"/>
  <c r="Q1181" i="7"/>
  <c r="U1181" i="7" s="1"/>
  <c r="Q1180" i="7"/>
  <c r="Q1179" i="7"/>
  <c r="Q1178" i="7"/>
  <c r="Q1177" i="7"/>
  <c r="Q1176" i="7"/>
  <c r="Q1175" i="7"/>
  <c r="U1175" i="7" s="1"/>
  <c r="Q1174" i="7"/>
  <c r="R1174" i="7" s="1"/>
  <c r="Q1173" i="7"/>
  <c r="U1173" i="7" s="1"/>
  <c r="Q1172" i="7"/>
  <c r="Q1171" i="7"/>
  <c r="Q1170" i="7"/>
  <c r="Q1169" i="7"/>
  <c r="Q1168" i="7"/>
  <c r="Q1167" i="7"/>
  <c r="U1167" i="7" s="1"/>
  <c r="Q1166" i="7"/>
  <c r="U1166" i="7" s="1"/>
  <c r="Q1165" i="7"/>
  <c r="U1165" i="7" s="1"/>
  <c r="Q1164" i="7"/>
  <c r="Q1163" i="7"/>
  <c r="Q1162" i="7"/>
  <c r="S1162" i="7" s="1"/>
  <c r="Q1161" i="7"/>
  <c r="Q1160" i="7"/>
  <c r="Q1159" i="7"/>
  <c r="U1159" i="7" s="1"/>
  <c r="Q1158" i="7"/>
  <c r="Q1157" i="7"/>
  <c r="U1157" i="7" s="1"/>
  <c r="Q1156" i="7"/>
  <c r="T1156" i="7" s="1"/>
  <c r="Q1155" i="7"/>
  <c r="Q1154" i="7"/>
  <c r="Q1153" i="7"/>
  <c r="Q1152" i="7"/>
  <c r="Q1151" i="7"/>
  <c r="U1151" i="7" s="1"/>
  <c r="Q1150" i="7"/>
  <c r="S1150" i="7" s="1"/>
  <c r="Q1149" i="7"/>
  <c r="U1149" i="7" s="1"/>
  <c r="Q1148" i="7"/>
  <c r="Q1147" i="7"/>
  <c r="Q1146" i="7"/>
  <c r="Q1145" i="7"/>
  <c r="U1145" i="7" s="1"/>
  <c r="Q1144" i="7"/>
  <c r="U1144" i="7" s="1"/>
  <c r="Q1143" i="7"/>
  <c r="U1143" i="7" s="1"/>
  <c r="Q1142" i="7"/>
  <c r="S1142" i="7" s="1"/>
  <c r="Q1141" i="7"/>
  <c r="U1141" i="7" s="1"/>
  <c r="Q1140" i="7"/>
  <c r="Q1139" i="7"/>
  <c r="U1139" i="7" s="1"/>
  <c r="Q1138" i="7"/>
  <c r="U1138" i="7" s="1"/>
  <c r="Q1137" i="7"/>
  <c r="U1137" i="7" s="1"/>
  <c r="Q1136" i="7"/>
  <c r="Q1135" i="7"/>
  <c r="U1135" i="7" s="1"/>
  <c r="Q1134" i="7"/>
  <c r="U1134" i="7" s="1"/>
  <c r="Q1133" i="7"/>
  <c r="U1133" i="7" s="1"/>
  <c r="Q1132" i="7"/>
  <c r="Q1131" i="7"/>
  <c r="U1131" i="7" s="1"/>
  <c r="Q1130" i="7"/>
  <c r="U1130" i="7" s="1"/>
  <c r="Q1129" i="7"/>
  <c r="U1129" i="7" s="1"/>
  <c r="Q1128" i="7"/>
  <c r="S1128" i="7" s="1"/>
  <c r="Q1127" i="7"/>
  <c r="U1127" i="7" s="1"/>
  <c r="Q1126" i="7"/>
  <c r="Q1125" i="7"/>
  <c r="U1125" i="7" s="1"/>
  <c r="Q1124" i="7"/>
  <c r="Q1123" i="7"/>
  <c r="U1123" i="7" s="1"/>
  <c r="Q1122" i="7"/>
  <c r="U1122" i="7" s="1"/>
  <c r="Q1121" i="7"/>
  <c r="U1121" i="7" s="1"/>
  <c r="Q1120" i="7"/>
  <c r="Q1119" i="7"/>
  <c r="U1119" i="7" s="1"/>
  <c r="Q1118" i="7"/>
  <c r="Q1117" i="7"/>
  <c r="Q1116" i="7"/>
  <c r="Q1115" i="7"/>
  <c r="R1115" i="7" s="1"/>
  <c r="Q1114" i="7"/>
  <c r="Q1113" i="7"/>
  <c r="Q1112" i="7"/>
  <c r="U1112" i="7" s="1"/>
  <c r="Q1111" i="7"/>
  <c r="R1111" i="7" s="1"/>
  <c r="Q1110" i="7"/>
  <c r="Q1109" i="7"/>
  <c r="R1109" i="7" s="1"/>
  <c r="Q1108" i="7"/>
  <c r="T1108" i="7" s="1"/>
  <c r="Q1107" i="7"/>
  <c r="Q1106" i="7"/>
  <c r="T1106" i="7" s="1"/>
  <c r="Q1105" i="7"/>
  <c r="R1105" i="7" s="1"/>
  <c r="Q1104" i="7"/>
  <c r="Q1103" i="7"/>
  <c r="Q1102" i="7"/>
  <c r="R1102" i="7" s="1"/>
  <c r="Q1101" i="7"/>
  <c r="Q1100" i="7"/>
  <c r="Q1099" i="7"/>
  <c r="R1099" i="7" s="1"/>
  <c r="Q1098" i="7"/>
  <c r="Q1097" i="7"/>
  <c r="R1097" i="7" s="1"/>
  <c r="Q1096" i="7"/>
  <c r="U1096" i="7" s="1"/>
  <c r="Q1095" i="7"/>
  <c r="R1095" i="7" s="1"/>
  <c r="Q1094" i="7"/>
  <c r="Q1093" i="7"/>
  <c r="R1093" i="7" s="1"/>
  <c r="Q1092" i="7"/>
  <c r="U1092" i="7" s="1"/>
  <c r="Q1091" i="7"/>
  <c r="Q1090" i="7"/>
  <c r="Q1089" i="7"/>
  <c r="R1089" i="7" s="1"/>
  <c r="Q1088" i="7"/>
  <c r="Q1087" i="7"/>
  <c r="Q1086" i="7"/>
  <c r="Q1085" i="7"/>
  <c r="Q1084" i="7"/>
  <c r="Q1083" i="7"/>
  <c r="R1083" i="7" s="1"/>
  <c r="Q1082" i="7"/>
  <c r="Q1081" i="7"/>
  <c r="R1081" i="7" s="1"/>
  <c r="Q1080" i="7"/>
  <c r="U1080" i="7" s="1"/>
  <c r="Q1079" i="7"/>
  <c r="Q1078" i="7"/>
  <c r="Q1077" i="7"/>
  <c r="R1077" i="7" s="1"/>
  <c r="Q1076" i="7"/>
  <c r="Q1075" i="7"/>
  <c r="Q1074" i="7"/>
  <c r="Q1073" i="7"/>
  <c r="R1073" i="7" s="1"/>
  <c r="Q1072" i="7"/>
  <c r="Q1071" i="7"/>
  <c r="R1071" i="7" s="1"/>
  <c r="Q1070" i="7"/>
  <c r="T1070" i="7" s="1"/>
  <c r="Q1069" i="7"/>
  <c r="Q1068" i="7"/>
  <c r="Q1067" i="7"/>
  <c r="R1067" i="7" s="1"/>
  <c r="Q1066" i="7"/>
  <c r="Q1065" i="7"/>
  <c r="Q1064" i="7"/>
  <c r="U1064" i="7" s="1"/>
  <c r="Q1063" i="7"/>
  <c r="R1063" i="7" s="1"/>
  <c r="Q1062" i="7"/>
  <c r="U1062" i="7" s="1"/>
  <c r="Q1061" i="7"/>
  <c r="R1061" i="7" s="1"/>
  <c r="Q1060" i="7"/>
  <c r="U1060" i="7" s="1"/>
  <c r="Q1059" i="7"/>
  <c r="R1059" i="7" s="1"/>
  <c r="Q1058" i="7"/>
  <c r="Q1057" i="7"/>
  <c r="R1057" i="7" s="1"/>
  <c r="Q1056" i="7"/>
  <c r="Q1055" i="7"/>
  <c r="Q1054" i="7"/>
  <c r="U1054" i="7" s="1"/>
  <c r="Q1053" i="7"/>
  <c r="Q1052" i="7"/>
  <c r="Q1051" i="7"/>
  <c r="R1051" i="7" s="1"/>
  <c r="Q1050" i="7"/>
  <c r="T1050" i="7" s="1"/>
  <c r="Q1049" i="7"/>
  <c r="R1049" i="7" s="1"/>
  <c r="Q1048" i="7"/>
  <c r="U1048" i="7" s="1"/>
  <c r="Q1047" i="7"/>
  <c r="R1047" i="7" s="1"/>
  <c r="Q1046" i="7"/>
  <c r="Q1045" i="7"/>
  <c r="R1045" i="7" s="1"/>
  <c r="Q1044" i="7"/>
  <c r="Q1043" i="7"/>
  <c r="Q1042" i="7"/>
  <c r="Q1041" i="7"/>
  <c r="R1041" i="7" s="1"/>
  <c r="Q1040" i="7"/>
  <c r="Q1039" i="7"/>
  <c r="Q1038" i="7"/>
  <c r="S1038" i="7" s="1"/>
  <c r="Q1037" i="7"/>
  <c r="Q1036" i="7"/>
  <c r="Q1035" i="7"/>
  <c r="R1035" i="7" s="1"/>
  <c r="Q1034" i="7"/>
  <c r="U1034" i="7" s="1"/>
  <c r="Q1033" i="7"/>
  <c r="R1033" i="7" s="1"/>
  <c r="Q1032" i="7"/>
  <c r="S1032" i="7" s="1"/>
  <c r="Q1031" i="7"/>
  <c r="R1031" i="7" s="1"/>
  <c r="Q1030" i="7"/>
  <c r="U1030" i="7" s="1"/>
  <c r="Q1029" i="7"/>
  <c r="R1029" i="7" s="1"/>
  <c r="Q1028" i="7"/>
  <c r="Q1027" i="7"/>
  <c r="Q1026" i="7"/>
  <c r="Q1025" i="7"/>
  <c r="R1025" i="7" s="1"/>
  <c r="Q1024" i="7"/>
  <c r="T1024" i="7" s="1"/>
  <c r="Q1023" i="7"/>
  <c r="Q1022" i="7"/>
  <c r="T1022" i="7" s="1"/>
  <c r="Q1021" i="7"/>
  <c r="Q1020" i="7"/>
  <c r="Q1019" i="7"/>
  <c r="R1019" i="7" s="1"/>
  <c r="Q1018" i="7"/>
  <c r="Q1017" i="7"/>
  <c r="Q1016" i="7"/>
  <c r="U1016" i="7" s="1"/>
  <c r="Q1015" i="7"/>
  <c r="R1015" i="7" s="1"/>
  <c r="Q1014" i="7"/>
  <c r="Q1013" i="7"/>
  <c r="R1013" i="7" s="1"/>
  <c r="Q1012" i="7"/>
  <c r="Q1011" i="7"/>
  <c r="Q1010" i="7"/>
  <c r="Q1009" i="7"/>
  <c r="R1009" i="7" s="1"/>
  <c r="Q1008" i="7"/>
  <c r="Q1007" i="7"/>
  <c r="Q1006" i="7"/>
  <c r="U1006" i="7" s="1"/>
  <c r="Q1005" i="7"/>
  <c r="Q1004" i="7"/>
  <c r="Q1003" i="7"/>
  <c r="R1003" i="7" s="1"/>
  <c r="Q1002" i="7"/>
  <c r="Q1001" i="7"/>
  <c r="R1001" i="7" s="1"/>
  <c r="Q1000" i="7"/>
  <c r="U1000" i="7" s="1"/>
  <c r="Q999" i="7"/>
  <c r="R999" i="7" s="1"/>
  <c r="Q998" i="7"/>
  <c r="U998" i="7" s="1"/>
  <c r="Q997" i="7"/>
  <c r="R997" i="7" s="1"/>
  <c r="Q996" i="7"/>
  <c r="Q995" i="7"/>
  <c r="Q994" i="7"/>
  <c r="T994" i="7" s="1"/>
  <c r="Q993" i="7"/>
  <c r="R993" i="7" s="1"/>
  <c r="Q992" i="7"/>
  <c r="Q991" i="7"/>
  <c r="Q990" i="7"/>
  <c r="Q989" i="7"/>
  <c r="Q988" i="7"/>
  <c r="U988" i="7" s="1"/>
  <c r="Q987" i="7"/>
  <c r="R987" i="7" s="1"/>
  <c r="Q986" i="7"/>
  <c r="Q985" i="7"/>
  <c r="R985" i="7" s="1"/>
  <c r="Q984" i="7"/>
  <c r="T984" i="7" s="1"/>
  <c r="Q983" i="7"/>
  <c r="Q982" i="7"/>
  <c r="Q981" i="7"/>
  <c r="R981" i="7" s="1"/>
  <c r="Q980" i="7"/>
  <c r="Q979" i="7"/>
  <c r="Q978" i="7"/>
  <c r="Q977" i="7"/>
  <c r="R977" i="7" s="1"/>
  <c r="Q976" i="7"/>
  <c r="T976" i="7" s="1"/>
  <c r="Q975" i="7"/>
  <c r="Q974" i="7"/>
  <c r="R974" i="7" s="1"/>
  <c r="Q973" i="7"/>
  <c r="Q972" i="7"/>
  <c r="R972" i="7" s="1"/>
  <c r="Q971" i="7"/>
  <c r="R971" i="7" s="1"/>
  <c r="Q970" i="7"/>
  <c r="Q969" i="7"/>
  <c r="Q968" i="7"/>
  <c r="T968" i="7" s="1"/>
  <c r="Q967" i="7"/>
  <c r="R967" i="7" s="1"/>
  <c r="Q966" i="7"/>
  <c r="Q965" i="7"/>
  <c r="R965" i="7" s="1"/>
  <c r="Q964" i="7"/>
  <c r="T964" i="7" s="1"/>
  <c r="Q963" i="7"/>
  <c r="R963" i="7" s="1"/>
  <c r="Q962" i="7"/>
  <c r="Q961" i="7"/>
  <c r="R961" i="7" s="1"/>
  <c r="Q960" i="7"/>
  <c r="Q959" i="7"/>
  <c r="Q958" i="7"/>
  <c r="S958" i="7" s="1"/>
  <c r="Q957" i="7"/>
  <c r="Q956" i="7"/>
  <c r="Q955" i="7"/>
  <c r="R955" i="7" s="1"/>
  <c r="Q954" i="7"/>
  <c r="Q953" i="7"/>
  <c r="R953" i="7" s="1"/>
  <c r="Q952" i="7"/>
  <c r="R952" i="7" s="1"/>
  <c r="Q951" i="7"/>
  <c r="R951" i="7" s="1"/>
  <c r="Q950" i="7"/>
  <c r="Q949" i="7"/>
  <c r="R949" i="7" s="1"/>
  <c r="Q948" i="7"/>
  <c r="U948" i="7" s="1"/>
  <c r="Q947" i="7"/>
  <c r="Q946" i="7"/>
  <c r="Q945" i="7"/>
  <c r="U945" i="7" s="1"/>
  <c r="Q944" i="7"/>
  <c r="Q943" i="7"/>
  <c r="U943" i="7" s="1"/>
  <c r="Q942" i="7"/>
  <c r="T942" i="7" s="1"/>
  <c r="Q941" i="7"/>
  <c r="Q940" i="7"/>
  <c r="Q939" i="7"/>
  <c r="Q938" i="7"/>
  <c r="Q937" i="7"/>
  <c r="U937" i="7" s="1"/>
  <c r="Q936" i="7"/>
  <c r="Q935" i="7"/>
  <c r="U935" i="7" s="1"/>
  <c r="Q934" i="7"/>
  <c r="S934" i="7" s="1"/>
  <c r="Q933" i="7"/>
  <c r="U933" i="7" s="1"/>
  <c r="Q932" i="7"/>
  <c r="T932" i="7" s="1"/>
  <c r="Q931" i="7"/>
  <c r="Q930" i="7"/>
  <c r="Q929" i="7"/>
  <c r="U929" i="7" s="1"/>
  <c r="Q928" i="7"/>
  <c r="Q927" i="7"/>
  <c r="S927" i="7" s="1"/>
  <c r="Q926" i="7"/>
  <c r="U926" i="7" s="1"/>
  <c r="Q925" i="7"/>
  <c r="Q924" i="7"/>
  <c r="Q923" i="7"/>
  <c r="Q922" i="7"/>
  <c r="Q921" i="7"/>
  <c r="U921" i="7" s="1"/>
  <c r="Q920" i="7"/>
  <c r="Q919" i="7"/>
  <c r="S919" i="7" s="1"/>
  <c r="Q918" i="7"/>
  <c r="T918" i="7" s="1"/>
  <c r="Q917" i="7"/>
  <c r="S917" i="7" s="1"/>
  <c r="Q916" i="7"/>
  <c r="Q915" i="7"/>
  <c r="Q914" i="7"/>
  <c r="Q913" i="7"/>
  <c r="R913" i="7" s="1"/>
  <c r="Q912" i="7"/>
  <c r="R912" i="7" s="1"/>
  <c r="Q911" i="7"/>
  <c r="S911" i="7" s="1"/>
  <c r="Q910" i="7"/>
  <c r="Q909" i="7"/>
  <c r="U909" i="7" s="1"/>
  <c r="Q908" i="7"/>
  <c r="Q907" i="7"/>
  <c r="Q906" i="7"/>
  <c r="Q905" i="7"/>
  <c r="U905" i="7" s="1"/>
  <c r="Q904" i="7"/>
  <c r="Q903" i="7"/>
  <c r="S903" i="7" s="1"/>
  <c r="Q902" i="7"/>
  <c r="R902" i="7" s="1"/>
  <c r="Q901" i="7"/>
  <c r="Q900" i="7"/>
  <c r="S900" i="7" s="1"/>
  <c r="Q899" i="7"/>
  <c r="Q898" i="7"/>
  <c r="Q897" i="7"/>
  <c r="S897" i="7" s="1"/>
  <c r="Q896" i="7"/>
  <c r="Q895" i="7"/>
  <c r="S895" i="7" s="1"/>
  <c r="Q894" i="7"/>
  <c r="T894" i="7" s="1"/>
  <c r="Q893" i="7"/>
  <c r="Q892" i="7"/>
  <c r="Q891" i="7"/>
  <c r="Q890" i="7"/>
  <c r="Q889" i="7"/>
  <c r="S889" i="7" s="1"/>
  <c r="Q888" i="7"/>
  <c r="R888" i="7" s="1"/>
  <c r="Q887" i="7"/>
  <c r="U887" i="7" s="1"/>
  <c r="Q886" i="7"/>
  <c r="T886" i="7" s="1"/>
  <c r="Q885" i="7"/>
  <c r="R885" i="7" s="1"/>
  <c r="Q884" i="7"/>
  <c r="Q883" i="7"/>
  <c r="Q882" i="7"/>
  <c r="Q881" i="7"/>
  <c r="Q880" i="7"/>
  <c r="Q879" i="7"/>
  <c r="Q878" i="7"/>
  <c r="Q877" i="7"/>
  <c r="Q876" i="7"/>
  <c r="R876" i="7" s="1"/>
  <c r="Q875" i="7"/>
  <c r="Q874" i="7"/>
  <c r="R874" i="7" s="1"/>
  <c r="Q873" i="7"/>
  <c r="R873" i="7" s="1"/>
  <c r="Q872" i="7"/>
  <c r="T872" i="7" s="1"/>
  <c r="Q871" i="7"/>
  <c r="Q870" i="7"/>
  <c r="T870" i="7" s="1"/>
  <c r="Q869" i="7"/>
  <c r="Q868" i="7"/>
  <c r="Q867" i="7"/>
  <c r="Q866" i="7"/>
  <c r="Q865" i="7"/>
  <c r="Q864" i="7"/>
  <c r="Q863" i="7"/>
  <c r="Q862" i="7"/>
  <c r="T862" i="7" s="1"/>
  <c r="Q861" i="7"/>
  <c r="Q860" i="7"/>
  <c r="U860" i="7" s="1"/>
  <c r="Q859" i="7"/>
  <c r="Q858" i="7"/>
  <c r="R858" i="7" s="1"/>
  <c r="Q857" i="7"/>
  <c r="R857" i="7" s="1"/>
  <c r="Q856" i="7"/>
  <c r="S856" i="7" s="1"/>
  <c r="Q855" i="7"/>
  <c r="Q854" i="7"/>
  <c r="Q853" i="7"/>
  <c r="Q852" i="7"/>
  <c r="Q851" i="7"/>
  <c r="R851" i="7" s="1"/>
  <c r="Q850" i="7"/>
  <c r="Q849" i="7"/>
  <c r="Q848" i="7"/>
  <c r="R848" i="7" s="1"/>
  <c r="Q847" i="7"/>
  <c r="R847" i="7" s="1"/>
  <c r="Q846" i="7"/>
  <c r="Q845" i="7"/>
  <c r="Q844" i="7"/>
  <c r="Q843" i="7"/>
  <c r="Q842" i="7"/>
  <c r="R842" i="7" s="1"/>
  <c r="Q841" i="7"/>
  <c r="R841" i="7" s="1"/>
  <c r="Q840" i="7"/>
  <c r="R840" i="7" s="1"/>
  <c r="Q839" i="7"/>
  <c r="Q838" i="7"/>
  <c r="Q837" i="7"/>
  <c r="Q836" i="7"/>
  <c r="Q835" i="7"/>
  <c r="Q834" i="7"/>
  <c r="Q833" i="7"/>
  <c r="Q832" i="7"/>
  <c r="S832" i="7" s="1"/>
  <c r="Q831" i="7"/>
  <c r="R831" i="7" s="1"/>
  <c r="Q830" i="7"/>
  <c r="T830" i="7" s="1"/>
  <c r="Q829" i="7"/>
  <c r="Q828" i="7"/>
  <c r="Q827" i="7"/>
  <c r="Q826" i="7"/>
  <c r="R826" i="7" s="1"/>
  <c r="Q825" i="7"/>
  <c r="R825" i="7" s="1"/>
  <c r="Q824" i="7"/>
  <c r="R824" i="7" s="1"/>
  <c r="Q823" i="7"/>
  <c r="Q822" i="7"/>
  <c r="Q821" i="7"/>
  <c r="Q820" i="7"/>
  <c r="U820" i="7" s="1"/>
  <c r="Q819" i="7"/>
  <c r="R819" i="7" s="1"/>
  <c r="Q818" i="7"/>
  <c r="Q817" i="7"/>
  <c r="Q816" i="7"/>
  <c r="S816" i="7" s="1"/>
  <c r="Q815" i="7"/>
  <c r="R815" i="7" s="1"/>
  <c r="Q814" i="7"/>
  <c r="Q813" i="7"/>
  <c r="Q812" i="7"/>
  <c r="Q811" i="7"/>
  <c r="R811" i="7" s="1"/>
  <c r="Q810" i="7"/>
  <c r="R810" i="7" s="1"/>
  <c r="Q809" i="7"/>
  <c r="R809" i="7" s="1"/>
  <c r="Q808" i="7"/>
  <c r="R808" i="7" s="1"/>
  <c r="Q807" i="7"/>
  <c r="Q806" i="7"/>
  <c r="R806" i="7" s="1"/>
  <c r="Q805" i="7"/>
  <c r="R805" i="7" s="1"/>
  <c r="Q804" i="7"/>
  <c r="Q803" i="7"/>
  <c r="Q802" i="7"/>
  <c r="Q801" i="7"/>
  <c r="Q800" i="7"/>
  <c r="R800" i="7" s="1"/>
  <c r="Q799" i="7"/>
  <c r="R799" i="7" s="1"/>
  <c r="Q798" i="7"/>
  <c r="Q797" i="7"/>
  <c r="Q796" i="7"/>
  <c r="Q795" i="7"/>
  <c r="R795" i="7" s="1"/>
  <c r="Q794" i="7"/>
  <c r="R794" i="7" s="1"/>
  <c r="Q793" i="7"/>
  <c r="Q792" i="7"/>
  <c r="Q791" i="7"/>
  <c r="Q790" i="7"/>
  <c r="S790" i="7" s="1"/>
  <c r="Q789" i="7"/>
  <c r="Q788" i="7"/>
  <c r="Q787" i="7"/>
  <c r="Q786" i="7"/>
  <c r="Q785" i="7"/>
  <c r="Q784" i="7"/>
  <c r="R784" i="7" s="1"/>
  <c r="Q783" i="7"/>
  <c r="Q782" i="7"/>
  <c r="Q781" i="7"/>
  <c r="Q780" i="7"/>
  <c r="Q779" i="7"/>
  <c r="R779" i="7" s="1"/>
  <c r="Q778" i="7"/>
  <c r="Q777" i="7"/>
  <c r="Q776" i="7"/>
  <c r="Q775" i="7"/>
  <c r="Q774" i="7"/>
  <c r="Q773" i="7"/>
  <c r="Q772" i="7"/>
  <c r="Q771" i="7"/>
  <c r="Q770" i="7"/>
  <c r="Q769" i="7"/>
  <c r="Q768" i="7"/>
  <c r="S768" i="7" s="1"/>
  <c r="Q767" i="7"/>
  <c r="Q766" i="7"/>
  <c r="Q765" i="7"/>
  <c r="Q764" i="7"/>
  <c r="U764" i="7" s="1"/>
  <c r="Q763" i="7"/>
  <c r="Q762" i="7"/>
  <c r="R762" i="7" s="1"/>
  <c r="Q761" i="7"/>
  <c r="R761" i="7" s="1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R748" i="7" s="1"/>
  <c r="Q747" i="7"/>
  <c r="Q746" i="7"/>
  <c r="R746" i="7" s="1"/>
  <c r="Q745" i="7"/>
  <c r="R745" i="7" s="1"/>
  <c r="Q744" i="7"/>
  <c r="Q743" i="7"/>
  <c r="Q742" i="7"/>
  <c r="Q741" i="7"/>
  <c r="Q740" i="7"/>
  <c r="Q739" i="7"/>
  <c r="R739" i="7" s="1"/>
  <c r="Q738" i="7"/>
  <c r="Q737" i="7"/>
  <c r="Q736" i="7"/>
  <c r="Q735" i="7"/>
  <c r="R735" i="7" s="1"/>
  <c r="Q734" i="7"/>
  <c r="T734" i="7" s="1"/>
  <c r="Q733" i="7"/>
  <c r="Q732" i="7"/>
  <c r="Q731" i="7"/>
  <c r="Q730" i="7"/>
  <c r="R730" i="7" s="1"/>
  <c r="Q729" i="7"/>
  <c r="R729" i="7" s="1"/>
  <c r="Q728" i="7"/>
  <c r="Q727" i="7"/>
  <c r="Q726" i="7"/>
  <c r="Q725" i="7"/>
  <c r="Q724" i="7"/>
  <c r="Q723" i="7"/>
  <c r="Q722" i="7"/>
  <c r="Q721" i="7"/>
  <c r="Q720" i="7"/>
  <c r="R720" i="7" s="1"/>
  <c r="Q719" i="7"/>
  <c r="R719" i="7" s="1"/>
  <c r="Q718" i="7"/>
  <c r="U718" i="7" s="1"/>
  <c r="Q717" i="7"/>
  <c r="Q716" i="7"/>
  <c r="U716" i="7" s="1"/>
  <c r="Q715" i="7"/>
  <c r="Q714" i="7"/>
  <c r="R714" i="7" s="1"/>
  <c r="Q713" i="7"/>
  <c r="R713" i="7" s="1"/>
  <c r="Q712" i="7"/>
  <c r="Q711" i="7"/>
  <c r="S711" i="7" s="1"/>
  <c r="Q710" i="7"/>
  <c r="Q709" i="7"/>
  <c r="Q708" i="7"/>
  <c r="Q707" i="7"/>
  <c r="Q706" i="7"/>
  <c r="Q705" i="7"/>
  <c r="Q704" i="7"/>
  <c r="Q703" i="7"/>
  <c r="S703" i="7" s="1"/>
  <c r="Q702" i="7"/>
  <c r="Q701" i="7"/>
  <c r="Q700" i="7"/>
  <c r="R700" i="7" s="1"/>
  <c r="Q699" i="7"/>
  <c r="S699" i="7" s="1"/>
  <c r="Q698" i="7"/>
  <c r="Q697" i="7"/>
  <c r="Q696" i="7"/>
  <c r="Q695" i="7"/>
  <c r="R695" i="7" s="1"/>
  <c r="Q694" i="7"/>
  <c r="Q693" i="7"/>
  <c r="Q692" i="7"/>
  <c r="Q691" i="7"/>
  <c r="R691" i="7" s="1"/>
  <c r="Q690" i="7"/>
  <c r="Q689" i="7"/>
  <c r="Q688" i="7"/>
  <c r="Q687" i="7"/>
  <c r="S687" i="7" s="1"/>
  <c r="Q686" i="7"/>
  <c r="U686" i="7" s="1"/>
  <c r="Q685" i="7"/>
  <c r="Q684" i="7"/>
  <c r="R684" i="7" s="1"/>
  <c r="Q683" i="7"/>
  <c r="S683" i="7" s="1"/>
  <c r="Q682" i="7"/>
  <c r="Q681" i="7"/>
  <c r="Q680" i="7"/>
  <c r="Q679" i="7"/>
  <c r="Q678" i="7"/>
  <c r="S678" i="7" s="1"/>
  <c r="Q677" i="7"/>
  <c r="R677" i="7" s="1"/>
  <c r="Q676" i="7"/>
  <c r="Q675" i="7"/>
  <c r="R675" i="7" s="1"/>
  <c r="Q674" i="7"/>
  <c r="Q673" i="7"/>
  <c r="Q672" i="7"/>
  <c r="Q671" i="7"/>
  <c r="S671" i="7" s="1"/>
  <c r="Q670" i="7"/>
  <c r="U670" i="7" s="1"/>
  <c r="Q669" i="7"/>
  <c r="Q668" i="7"/>
  <c r="R668" i="7" s="1"/>
  <c r="Q667" i="7"/>
  <c r="Q666" i="7"/>
  <c r="Q665" i="7"/>
  <c r="Q664" i="7"/>
  <c r="Q663" i="7"/>
  <c r="R663" i="7" s="1"/>
  <c r="Q662" i="7"/>
  <c r="T662" i="7" s="1"/>
  <c r="Q661" i="7"/>
  <c r="R661" i="7" s="1"/>
  <c r="Q660" i="7"/>
  <c r="Q659" i="7"/>
  <c r="R659" i="7" s="1"/>
  <c r="Q658" i="7"/>
  <c r="Q657" i="7"/>
  <c r="Q656" i="7"/>
  <c r="Q655" i="7"/>
  <c r="R655" i="7" s="1"/>
  <c r="Q654" i="7"/>
  <c r="U654" i="7" s="1"/>
  <c r="Q653" i="7"/>
  <c r="Q652" i="7"/>
  <c r="R652" i="7" s="1"/>
  <c r="Q651" i="7"/>
  <c r="S651" i="7" s="1"/>
  <c r="Q650" i="7"/>
  <c r="Q649" i="7"/>
  <c r="Q648" i="7"/>
  <c r="Q647" i="7"/>
  <c r="S647" i="7" s="1"/>
  <c r="Q646" i="7"/>
  <c r="Q645" i="7"/>
  <c r="Q644" i="7"/>
  <c r="Q643" i="7"/>
  <c r="Q642" i="7"/>
  <c r="Q641" i="7"/>
  <c r="Q640" i="7"/>
  <c r="Q639" i="7"/>
  <c r="R639" i="7" s="1"/>
  <c r="Q638" i="7"/>
  <c r="Q637" i="7"/>
  <c r="Q636" i="7"/>
  <c r="R636" i="7" s="1"/>
  <c r="Q635" i="7"/>
  <c r="S635" i="7" s="1"/>
  <c r="Q634" i="7"/>
  <c r="Q633" i="7"/>
  <c r="Q632" i="7"/>
  <c r="Q631" i="7"/>
  <c r="Q630" i="7"/>
  <c r="T630" i="7" s="1"/>
  <c r="Q629" i="7"/>
  <c r="Q628" i="7"/>
  <c r="Q627" i="7"/>
  <c r="R627" i="7" s="1"/>
  <c r="Q626" i="7"/>
  <c r="Q625" i="7"/>
  <c r="Q624" i="7"/>
  <c r="Q623" i="7"/>
  <c r="S623" i="7" s="1"/>
  <c r="Q622" i="7"/>
  <c r="U622" i="7" s="1"/>
  <c r="Q621" i="7"/>
  <c r="Q620" i="7"/>
  <c r="R620" i="7" s="1"/>
  <c r="Q619" i="7"/>
  <c r="S619" i="7" s="1"/>
  <c r="Q618" i="7"/>
  <c r="Q617" i="7"/>
  <c r="Q616" i="7"/>
  <c r="Q615" i="7"/>
  <c r="R615" i="7" s="1"/>
  <c r="Q614" i="7"/>
  <c r="Q613" i="7"/>
  <c r="R613" i="7" s="1"/>
  <c r="Q612" i="7"/>
  <c r="Q611" i="7"/>
  <c r="R611" i="7" s="1"/>
  <c r="Q610" i="7"/>
  <c r="Q609" i="7"/>
  <c r="Q608" i="7"/>
  <c r="Q607" i="7"/>
  <c r="Q606" i="7"/>
  <c r="U606" i="7" s="1"/>
  <c r="Q605" i="7"/>
  <c r="Q604" i="7"/>
  <c r="R604" i="7" s="1"/>
  <c r="Q603" i="7"/>
  <c r="Q602" i="7"/>
  <c r="Q601" i="7"/>
  <c r="Q600" i="7"/>
  <c r="Q599" i="7"/>
  <c r="S599" i="7" s="1"/>
  <c r="Q598" i="7"/>
  <c r="S598" i="7" s="1"/>
  <c r="Q597" i="7"/>
  <c r="R597" i="7" s="1"/>
  <c r="Q596" i="7"/>
  <c r="Q595" i="7"/>
  <c r="R595" i="7" s="1"/>
  <c r="Q594" i="7"/>
  <c r="Q593" i="7"/>
  <c r="Q592" i="7"/>
  <c r="Q591" i="7"/>
  <c r="S591" i="7" s="1"/>
  <c r="Q590" i="7"/>
  <c r="Q589" i="7"/>
  <c r="Q588" i="7"/>
  <c r="R588" i="7" s="1"/>
  <c r="Q587" i="7"/>
  <c r="S587" i="7" s="1"/>
  <c r="Q586" i="7"/>
  <c r="Q585" i="7"/>
  <c r="Q584" i="7"/>
  <c r="Q583" i="7"/>
  <c r="S583" i="7" s="1"/>
  <c r="Q582" i="7"/>
  <c r="T582" i="7" s="1"/>
  <c r="Q581" i="7"/>
  <c r="R581" i="7" s="1"/>
  <c r="Q580" i="7"/>
  <c r="Q579" i="7"/>
  <c r="Q578" i="7"/>
  <c r="Q577" i="7"/>
  <c r="Q576" i="7"/>
  <c r="Q575" i="7"/>
  <c r="R575" i="7" s="1"/>
  <c r="Q574" i="7"/>
  <c r="Q573" i="7"/>
  <c r="Q572" i="7"/>
  <c r="R572" i="7" s="1"/>
  <c r="Q571" i="7"/>
  <c r="S571" i="7" s="1"/>
  <c r="Q570" i="7"/>
  <c r="Q569" i="7"/>
  <c r="Q568" i="7"/>
  <c r="Q567" i="7"/>
  <c r="Q566" i="7"/>
  <c r="S566" i="7" s="1"/>
  <c r="Q565" i="7"/>
  <c r="S565" i="7" s="1"/>
  <c r="Q564" i="7"/>
  <c r="Q563" i="7"/>
  <c r="R563" i="7" s="1"/>
  <c r="Q562" i="7"/>
  <c r="Q561" i="7"/>
  <c r="Q560" i="7"/>
  <c r="Q559" i="7"/>
  <c r="S559" i="7" s="1"/>
  <c r="Q558" i="7"/>
  <c r="U558" i="7" s="1"/>
  <c r="Q557" i="7"/>
  <c r="Q556" i="7"/>
  <c r="R556" i="7" s="1"/>
  <c r="Q555" i="7"/>
  <c r="S555" i="7" s="1"/>
  <c r="Q554" i="7"/>
  <c r="Q553" i="7"/>
  <c r="Q552" i="7"/>
  <c r="Q551" i="7"/>
  <c r="R551" i="7" s="1"/>
  <c r="Q550" i="7"/>
  <c r="Q549" i="7"/>
  <c r="S549" i="7" s="1"/>
  <c r="Q548" i="7"/>
  <c r="Q547" i="7"/>
  <c r="R547" i="7" s="1"/>
  <c r="Q546" i="7"/>
  <c r="Q545" i="7"/>
  <c r="Q544" i="7"/>
  <c r="Q543" i="7"/>
  <c r="S543" i="7" s="1"/>
  <c r="Q542" i="7"/>
  <c r="Q541" i="7"/>
  <c r="Q540" i="7"/>
  <c r="R540" i="7" s="1"/>
  <c r="Q539" i="7"/>
  <c r="Q538" i="7"/>
  <c r="Q537" i="7"/>
  <c r="Q536" i="7"/>
  <c r="Q535" i="7"/>
  <c r="T535" i="7" s="1"/>
  <c r="Q534" i="7"/>
  <c r="U534" i="7" s="1"/>
  <c r="Q533" i="7"/>
  <c r="Q532" i="7"/>
  <c r="S532" i="7" s="1"/>
  <c r="Q531" i="7"/>
  <c r="Q530" i="7"/>
  <c r="Q529" i="7"/>
  <c r="Q528" i="7"/>
  <c r="Q527" i="7"/>
  <c r="U527" i="7" s="1"/>
  <c r="Q526" i="7"/>
  <c r="Q525" i="7"/>
  <c r="U525" i="7" s="1"/>
  <c r="Q524" i="7"/>
  <c r="U524" i="7" s="1"/>
  <c r="Q523" i="7"/>
  <c r="Q522" i="7"/>
  <c r="Q521" i="7"/>
  <c r="Q520" i="7"/>
  <c r="Q519" i="7"/>
  <c r="U519" i="7" s="1"/>
  <c r="Q518" i="7"/>
  <c r="R518" i="7" s="1"/>
  <c r="Q517" i="7"/>
  <c r="Q516" i="7"/>
  <c r="Q515" i="7"/>
  <c r="Q514" i="7"/>
  <c r="Q513" i="7"/>
  <c r="Q512" i="7"/>
  <c r="Q511" i="7"/>
  <c r="U511" i="7" s="1"/>
  <c r="Q510" i="7"/>
  <c r="Q509" i="7"/>
  <c r="U509" i="7" s="1"/>
  <c r="Q508" i="7"/>
  <c r="Q507" i="7"/>
  <c r="R507" i="7" s="1"/>
  <c r="Q506" i="7"/>
  <c r="Q505" i="7"/>
  <c r="Q504" i="7"/>
  <c r="Q503" i="7"/>
  <c r="U503" i="7" s="1"/>
  <c r="Q502" i="7"/>
  <c r="R502" i="7" s="1"/>
  <c r="Q501" i="7"/>
  <c r="U501" i="7" s="1"/>
  <c r="Q500" i="7"/>
  <c r="S500" i="7" s="1"/>
  <c r="Q499" i="7"/>
  <c r="Q498" i="7"/>
  <c r="Q497" i="7"/>
  <c r="Q496" i="7"/>
  <c r="Q495" i="7"/>
  <c r="T495" i="7" s="1"/>
  <c r="Q494" i="7"/>
  <c r="Q493" i="7"/>
  <c r="U493" i="7" s="1"/>
  <c r="Q492" i="7"/>
  <c r="Q491" i="7"/>
  <c r="Q490" i="7"/>
  <c r="Q489" i="7"/>
  <c r="Q488" i="7"/>
  <c r="Q487" i="7"/>
  <c r="U487" i="7" s="1"/>
  <c r="Q486" i="7"/>
  <c r="R486" i="7" s="1"/>
  <c r="Q485" i="7"/>
  <c r="Q484" i="7"/>
  <c r="Q483" i="7"/>
  <c r="U483" i="7" s="1"/>
  <c r="Q482" i="7"/>
  <c r="Q481" i="7"/>
  <c r="Q480" i="7"/>
  <c r="Q479" i="7"/>
  <c r="T479" i="7" s="1"/>
  <c r="Q478" i="7"/>
  <c r="Q477" i="7"/>
  <c r="R477" i="7" s="1"/>
  <c r="Q476" i="7"/>
  <c r="T476" i="7" s="1"/>
  <c r="Q475" i="7"/>
  <c r="Q474" i="7"/>
  <c r="Q473" i="7"/>
  <c r="Q472" i="7"/>
  <c r="Q471" i="7"/>
  <c r="Q470" i="7"/>
  <c r="Q469" i="7"/>
  <c r="Q468" i="7"/>
  <c r="Q467" i="7"/>
  <c r="U467" i="7" s="1"/>
  <c r="Q466" i="7"/>
  <c r="Q465" i="7"/>
  <c r="Q464" i="7"/>
  <c r="S464" i="7" s="1"/>
  <c r="Q463" i="7"/>
  <c r="T463" i="7" s="1"/>
  <c r="Q462" i="7"/>
  <c r="S462" i="7" s="1"/>
  <c r="Q461" i="7"/>
  <c r="Q460" i="7"/>
  <c r="Q459" i="7"/>
  <c r="R459" i="7" s="1"/>
  <c r="Q458" i="7"/>
  <c r="Q457" i="7"/>
  <c r="Q456" i="7"/>
  <c r="R456" i="7" s="1"/>
  <c r="Q455" i="7"/>
  <c r="U455" i="7" s="1"/>
  <c r="Q454" i="7"/>
  <c r="Q453" i="7"/>
  <c r="R453" i="7" s="1"/>
  <c r="Q452" i="7"/>
  <c r="Q451" i="7"/>
  <c r="Q450" i="7"/>
  <c r="R450" i="7" s="1"/>
  <c r="Q449" i="7"/>
  <c r="Q448" i="7"/>
  <c r="Q447" i="7"/>
  <c r="Q446" i="7"/>
  <c r="R446" i="7" s="1"/>
  <c r="Q445" i="7"/>
  <c r="S445" i="7" s="1"/>
  <c r="Q444" i="7"/>
  <c r="Q443" i="7"/>
  <c r="Q442" i="7"/>
  <c r="Q441" i="7"/>
  <c r="S441" i="7" s="1"/>
  <c r="Q440" i="7"/>
  <c r="Q439" i="7"/>
  <c r="T439" i="7" s="1"/>
  <c r="Q438" i="7"/>
  <c r="R438" i="7" s="1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T421" i="7" s="1"/>
  <c r="Q420" i="7"/>
  <c r="Q419" i="7"/>
  <c r="Q418" i="7"/>
  <c r="Q417" i="7"/>
  <c r="R417" i="7" s="1"/>
  <c r="Q416" i="7"/>
  <c r="Q415" i="7"/>
  <c r="Q414" i="7"/>
  <c r="Q413" i="7"/>
  <c r="Q412" i="7"/>
  <c r="Q411" i="7"/>
  <c r="Q410" i="7"/>
  <c r="R410" i="7" s="1"/>
  <c r="Q409" i="7"/>
  <c r="Q408" i="7"/>
  <c r="Q407" i="7"/>
  <c r="T407" i="7" s="1"/>
  <c r="Q406" i="7"/>
  <c r="Q405" i="7"/>
  <c r="Q404" i="7"/>
  <c r="Q403" i="7"/>
  <c r="U403" i="7" s="1"/>
  <c r="Q402" i="7"/>
  <c r="R402" i="7" s="1"/>
  <c r="Q401" i="7"/>
  <c r="Q400" i="7"/>
  <c r="S400" i="7" s="1"/>
  <c r="Q399" i="7"/>
  <c r="Q398" i="7"/>
  <c r="Q397" i="7"/>
  <c r="Q396" i="7"/>
  <c r="Q395" i="7"/>
  <c r="Q394" i="7"/>
  <c r="Q393" i="7"/>
  <c r="Q392" i="7"/>
  <c r="Q391" i="7"/>
  <c r="Q390" i="7"/>
  <c r="Q389" i="7"/>
  <c r="T389" i="7" s="1"/>
  <c r="Q388" i="7"/>
  <c r="Q387" i="7"/>
  <c r="T387" i="7" s="1"/>
  <c r="Q386" i="7"/>
  <c r="Q385" i="7"/>
  <c r="Q384" i="7"/>
  <c r="R384" i="7" s="1"/>
  <c r="Q383" i="7"/>
  <c r="Q382" i="7"/>
  <c r="Q381" i="7"/>
  <c r="Q380" i="7"/>
  <c r="Q379" i="7"/>
  <c r="Q378" i="7"/>
  <c r="Q377" i="7"/>
  <c r="S377" i="7" s="1"/>
  <c r="Q376" i="7"/>
  <c r="Q375" i="7"/>
  <c r="U375" i="7" s="1"/>
  <c r="Q374" i="7"/>
  <c r="Q373" i="7"/>
  <c r="T373" i="7" s="1"/>
  <c r="Q372" i="7"/>
  <c r="Q371" i="7"/>
  <c r="Q370" i="7"/>
  <c r="Q369" i="7"/>
  <c r="Q368" i="7"/>
  <c r="Q367" i="7"/>
  <c r="Q366" i="7"/>
  <c r="R366" i="7" s="1"/>
  <c r="Q365" i="7"/>
  <c r="Q364" i="7"/>
  <c r="Q363" i="7"/>
  <c r="Q362" i="7"/>
  <c r="Q361" i="7"/>
  <c r="S361" i="7" s="1"/>
  <c r="Q360" i="7"/>
  <c r="Q359" i="7"/>
  <c r="Q358" i="7"/>
  <c r="Q357" i="7"/>
  <c r="Q356" i="7"/>
  <c r="Q355" i="7"/>
  <c r="Q354" i="7"/>
  <c r="Q353" i="7"/>
  <c r="Q352" i="7"/>
  <c r="Q351" i="7"/>
  <c r="Q350" i="7"/>
  <c r="Q349" i="7"/>
  <c r="R349" i="7" s="1"/>
  <c r="Q348" i="7"/>
  <c r="Q347" i="7"/>
  <c r="S347" i="7" s="1"/>
  <c r="Q346" i="7"/>
  <c r="Q345" i="7"/>
  <c r="R345" i="7" s="1"/>
  <c r="Q344" i="7"/>
  <c r="Q343" i="7"/>
  <c r="U343" i="7" s="1"/>
  <c r="Q342" i="7"/>
  <c r="Q341" i="7"/>
  <c r="Q340" i="7"/>
  <c r="Q339" i="7"/>
  <c r="R339" i="7" s="1"/>
  <c r="Q338" i="7"/>
  <c r="Q337" i="7"/>
  <c r="Q336" i="7"/>
  <c r="Q335" i="7"/>
  <c r="Q334" i="7"/>
  <c r="Q333" i="7"/>
  <c r="Q332" i="7"/>
  <c r="Q331" i="7"/>
  <c r="Q330" i="7"/>
  <c r="Q329" i="7"/>
  <c r="Q328" i="7"/>
  <c r="Q327" i="7"/>
  <c r="U327" i="7" s="1"/>
  <c r="Q326" i="7"/>
  <c r="Q325" i="7"/>
  <c r="U325" i="7" s="1"/>
  <c r="Q324" i="7"/>
  <c r="Q323" i="7"/>
  <c r="Q322" i="7"/>
  <c r="Q321" i="7"/>
  <c r="Q320" i="7"/>
  <c r="Q319" i="7"/>
  <c r="Q318" i="7"/>
  <c r="S318" i="7" s="1"/>
  <c r="Q317" i="7"/>
  <c r="Q316" i="7"/>
  <c r="Q315" i="7"/>
  <c r="Q314" i="7"/>
  <c r="Q313" i="7"/>
  <c r="S313" i="7" s="1"/>
  <c r="Q312" i="7"/>
  <c r="Q311" i="7"/>
  <c r="Q310" i="7"/>
  <c r="Q309" i="7"/>
  <c r="Q308" i="7"/>
  <c r="Q307" i="7"/>
  <c r="U307" i="7" s="1"/>
  <c r="Q306" i="7"/>
  <c r="Q305" i="7"/>
  <c r="R305" i="7" s="1"/>
  <c r="Q304" i="7"/>
  <c r="Q303" i="7"/>
  <c r="U303" i="7" s="1"/>
  <c r="Q302" i="7"/>
  <c r="Q301" i="7"/>
  <c r="S301" i="7" s="1"/>
  <c r="Q300" i="7"/>
  <c r="Q299" i="7"/>
  <c r="S299" i="7" s="1"/>
  <c r="Q298" i="7"/>
  <c r="Q297" i="7"/>
  <c r="Q296" i="7"/>
  <c r="T296" i="7" s="1"/>
  <c r="Q295" i="7"/>
  <c r="U295" i="7" s="1"/>
  <c r="Q294" i="7"/>
  <c r="U294" i="7" s="1"/>
  <c r="Q293" i="7"/>
  <c r="Q292" i="7"/>
  <c r="Q291" i="7"/>
  <c r="Q290" i="7"/>
  <c r="U290" i="7" s="1"/>
  <c r="Q289" i="7"/>
  <c r="Q288" i="7"/>
  <c r="T288" i="7" s="1"/>
  <c r="Q287" i="7"/>
  <c r="Q286" i="7"/>
  <c r="Q285" i="7"/>
  <c r="Q284" i="7"/>
  <c r="Q283" i="7"/>
  <c r="Q282" i="7"/>
  <c r="Q281" i="7"/>
  <c r="S281" i="7" s="1"/>
  <c r="Q280" i="7"/>
  <c r="Q279" i="7"/>
  <c r="Q278" i="7"/>
  <c r="Q277" i="7"/>
  <c r="T277" i="7" s="1"/>
  <c r="Q276" i="7"/>
  <c r="U276" i="7" s="1"/>
  <c r="Q275" i="7"/>
  <c r="Q274" i="7"/>
  <c r="Q273" i="7"/>
  <c r="Q272" i="7"/>
  <c r="Q271" i="7"/>
  <c r="Q270" i="7"/>
  <c r="S270" i="7" s="1"/>
  <c r="Q269" i="7"/>
  <c r="U269" i="7" s="1"/>
  <c r="Q268" i="7"/>
  <c r="U268" i="7" s="1"/>
  <c r="Q267" i="7"/>
  <c r="Q266" i="7"/>
  <c r="T266" i="7" s="1"/>
  <c r="Q265" i="7"/>
  <c r="Q264" i="7"/>
  <c r="Q263" i="7"/>
  <c r="Q262" i="7"/>
  <c r="Q261" i="7"/>
  <c r="R261" i="7" s="1"/>
  <c r="Q260" i="7"/>
  <c r="Q259" i="7"/>
  <c r="S259" i="7" s="1"/>
  <c r="Q258" i="7"/>
  <c r="Q257" i="7"/>
  <c r="Q256" i="7"/>
  <c r="Q255" i="7"/>
  <c r="Q254" i="7"/>
  <c r="Q253" i="7"/>
  <c r="Q252" i="7"/>
  <c r="Q251" i="7"/>
  <c r="Q250" i="7"/>
  <c r="S250" i="7" s="1"/>
  <c r="Q249" i="7"/>
  <c r="Q248" i="7"/>
  <c r="S248" i="7" s="1"/>
  <c r="Q247" i="7"/>
  <c r="Q246" i="7"/>
  <c r="Q245" i="7"/>
  <c r="Q244" i="7"/>
  <c r="U244" i="7" s="1"/>
  <c r="Q243" i="7"/>
  <c r="Q242" i="7"/>
  <c r="U242" i="7" s="1"/>
  <c r="Q241" i="7"/>
  <c r="R241" i="7" s="1"/>
  <c r="Q240" i="7"/>
  <c r="T240" i="7" s="1"/>
  <c r="Q239" i="7"/>
  <c r="Q238" i="7"/>
  <c r="Q237" i="7"/>
  <c r="Q236" i="7"/>
  <c r="T236" i="7" s="1"/>
  <c r="Q235" i="7"/>
  <c r="Q234" i="7"/>
  <c r="Q233" i="7"/>
  <c r="U233" i="7" s="1"/>
  <c r="Q232" i="7"/>
  <c r="Q231" i="7"/>
  <c r="U231" i="7" s="1"/>
  <c r="Q230" i="7"/>
  <c r="Q229" i="7"/>
  <c r="S229" i="7" s="1"/>
  <c r="Q228" i="7"/>
  <c r="T228" i="7" s="1"/>
  <c r="Q227" i="7"/>
  <c r="Q226" i="7"/>
  <c r="S226" i="7" s="1"/>
  <c r="Q225" i="7"/>
  <c r="S225" i="7" s="1"/>
  <c r="Q224" i="7"/>
  <c r="T224" i="7" s="1"/>
  <c r="Q223" i="7"/>
  <c r="Q222" i="7"/>
  <c r="U222" i="7" s="1"/>
  <c r="Q221" i="7"/>
  <c r="Q220" i="7"/>
  <c r="U220" i="7" s="1"/>
  <c r="Q219" i="7"/>
  <c r="S219" i="7" s="1"/>
  <c r="Q218" i="7"/>
  <c r="Q217" i="7"/>
  <c r="U217" i="7" s="1"/>
  <c r="Q216" i="7"/>
  <c r="Q215" i="7"/>
  <c r="Q214" i="7"/>
  <c r="U214" i="7" s="1"/>
  <c r="Q213" i="7"/>
  <c r="Q212" i="7"/>
  <c r="U212" i="7" s="1"/>
  <c r="Q211" i="7"/>
  <c r="S211" i="7" s="1"/>
  <c r="Q210" i="7"/>
  <c r="S210" i="7" s="1"/>
  <c r="Q209" i="7"/>
  <c r="R209" i="7" s="1"/>
  <c r="Q208" i="7"/>
  <c r="U208" i="7" s="1"/>
  <c r="Q207" i="7"/>
  <c r="Q206" i="7"/>
  <c r="Q205" i="7"/>
  <c r="Q204" i="7"/>
  <c r="Q203" i="7"/>
  <c r="Q202" i="7"/>
  <c r="Q201" i="7"/>
  <c r="Q200" i="7"/>
  <c r="Q199" i="7"/>
  <c r="R199" i="7" s="1"/>
  <c r="Q198" i="7"/>
  <c r="Q197" i="7"/>
  <c r="Q196" i="7"/>
  <c r="U196" i="7" s="1"/>
  <c r="Q195" i="7"/>
  <c r="Q194" i="7"/>
  <c r="Q193" i="7"/>
  <c r="S193" i="7" s="1"/>
  <c r="Q192" i="7"/>
  <c r="Q191" i="7"/>
  <c r="Q190" i="7"/>
  <c r="T190" i="7" s="1"/>
  <c r="Q189" i="7"/>
  <c r="Q188" i="7"/>
  <c r="S188" i="7" s="1"/>
  <c r="Q187" i="7"/>
  <c r="R187" i="7" s="1"/>
  <c r="Q186" i="7"/>
  <c r="Q185" i="7"/>
  <c r="Q184" i="7"/>
  <c r="S184" i="7" s="1"/>
  <c r="Q183" i="7"/>
  <c r="U183" i="7" s="1"/>
  <c r="Q182" i="7"/>
  <c r="Q181" i="7"/>
  <c r="R181" i="7" s="1"/>
  <c r="Q180" i="7"/>
  <c r="Q179" i="7"/>
  <c r="S179" i="7" s="1"/>
  <c r="Q178" i="7"/>
  <c r="Q177" i="7"/>
  <c r="Q176" i="7"/>
  <c r="Q175" i="7"/>
  <c r="U175" i="7" s="1"/>
  <c r="Q174" i="7"/>
  <c r="U174" i="7" s="1"/>
  <c r="Q173" i="7"/>
  <c r="T173" i="7" s="1"/>
  <c r="Q172" i="7"/>
  <c r="R172" i="7" s="1"/>
  <c r="Q171" i="7"/>
  <c r="U171" i="7" s="1"/>
  <c r="Q170" i="7"/>
  <c r="S170" i="7" s="1"/>
  <c r="Q169" i="7"/>
  <c r="Q168" i="7"/>
  <c r="Q167" i="7"/>
  <c r="Q166" i="7"/>
  <c r="Q165" i="7"/>
  <c r="T165" i="7" s="1"/>
  <c r="Q164" i="7"/>
  <c r="T164" i="7" s="1"/>
  <c r="Q163" i="7"/>
  <c r="Q162" i="7"/>
  <c r="Q161" i="7"/>
  <c r="Q160" i="7"/>
  <c r="Q159" i="7"/>
  <c r="U159" i="7" s="1"/>
  <c r="Q158" i="7"/>
  <c r="Q157" i="7"/>
  <c r="Q156" i="7"/>
  <c r="U156" i="7" s="1"/>
  <c r="Q155" i="7"/>
  <c r="S155" i="7" s="1"/>
  <c r="Q154" i="7"/>
  <c r="S154" i="7" s="1"/>
  <c r="Q153" i="7"/>
  <c r="Q152" i="7"/>
  <c r="Q151" i="7"/>
  <c r="Q150" i="7"/>
  <c r="U150" i="7" s="1"/>
  <c r="Q149" i="7"/>
  <c r="Q148" i="7"/>
  <c r="T148" i="7" s="1"/>
  <c r="Q147" i="7"/>
  <c r="Q146" i="7"/>
  <c r="S146" i="7" s="1"/>
  <c r="Q145" i="7"/>
  <c r="S145" i="7" s="1"/>
  <c r="Q144" i="7"/>
  <c r="Q143" i="7"/>
  <c r="Q142" i="7"/>
  <c r="Q141" i="7"/>
  <c r="Q140" i="7"/>
  <c r="Q139" i="7"/>
  <c r="Q138" i="7"/>
  <c r="Q137" i="7"/>
  <c r="Q136" i="7"/>
  <c r="S136" i="7" s="1"/>
  <c r="Q135" i="7"/>
  <c r="R135" i="7" s="1"/>
  <c r="Q134" i="7"/>
  <c r="Q133" i="7"/>
  <c r="Q132" i="7"/>
  <c r="U132" i="7" s="1"/>
  <c r="Q131" i="7"/>
  <c r="Q130" i="7"/>
  <c r="Q129" i="7"/>
  <c r="Q128" i="7"/>
  <c r="Q127" i="7"/>
  <c r="Q126" i="7"/>
  <c r="R126" i="7" s="1"/>
  <c r="Q125" i="7"/>
  <c r="Q124" i="7"/>
  <c r="R124" i="7" s="1"/>
  <c r="Q123" i="7"/>
  <c r="Q122" i="7"/>
  <c r="S122" i="7" s="1"/>
  <c r="Q121" i="7"/>
  <c r="R121" i="7" s="1"/>
  <c r="Q120" i="7"/>
  <c r="Q119" i="7"/>
  <c r="R119" i="7" s="1"/>
  <c r="Q118" i="7"/>
  <c r="S118" i="7" s="1"/>
  <c r="Q117" i="7"/>
  <c r="Q116" i="7"/>
  <c r="U116" i="7" s="1"/>
  <c r="Q115" i="7"/>
  <c r="Q114" i="7"/>
  <c r="T114" i="7" s="1"/>
  <c r="Q113" i="7"/>
  <c r="Q112" i="7"/>
  <c r="S112" i="7" s="1"/>
  <c r="Q111" i="7"/>
  <c r="U111" i="7" s="1"/>
  <c r="Q110" i="7"/>
  <c r="Q109" i="7"/>
  <c r="T109" i="7" s="1"/>
  <c r="Q108" i="7"/>
  <c r="R108" i="7" s="1"/>
  <c r="Q107" i="7"/>
  <c r="S107" i="7" s="1"/>
  <c r="Q106" i="7"/>
  <c r="Q105" i="7"/>
  <c r="U105" i="7" s="1"/>
  <c r="Q104" i="7"/>
  <c r="Q103" i="7"/>
  <c r="U103" i="7" s="1"/>
  <c r="Q102" i="7"/>
  <c r="Q101" i="7"/>
  <c r="Q100" i="7"/>
  <c r="U100" i="7" s="1"/>
  <c r="Q99" i="7"/>
  <c r="Q98" i="7"/>
  <c r="Q97" i="7"/>
  <c r="Q96" i="7"/>
  <c r="T96" i="7" s="1"/>
  <c r="Q95" i="7"/>
  <c r="Q94" i="7"/>
  <c r="T94" i="7" s="1"/>
  <c r="Q93" i="7"/>
  <c r="U93" i="7" s="1"/>
  <c r="Q92" i="7"/>
  <c r="S92" i="7" s="1"/>
  <c r="Q91" i="7"/>
  <c r="Q90" i="7"/>
  <c r="R90" i="7" s="1"/>
  <c r="Q89" i="7"/>
  <c r="S89" i="7" s="1"/>
  <c r="Q88" i="7"/>
  <c r="U88" i="7" s="1"/>
  <c r="Q87" i="7"/>
  <c r="Q86" i="7"/>
  <c r="T86" i="7" s="1"/>
  <c r="Q85" i="7"/>
  <c r="Q84" i="7"/>
  <c r="U84" i="7" s="1"/>
  <c r="Q83" i="7"/>
  <c r="Q82" i="7"/>
  <c r="Q81" i="7"/>
  <c r="T81" i="7" s="1"/>
  <c r="Q80" i="7"/>
  <c r="T80" i="7" s="1"/>
  <c r="Q79" i="7"/>
  <c r="R79" i="7" s="1"/>
  <c r="Q78" i="7"/>
  <c r="T78" i="7" s="1"/>
  <c r="Q77" i="7"/>
  <c r="Q76" i="7"/>
  <c r="S76" i="7" s="1"/>
  <c r="Q75" i="7"/>
  <c r="Q74" i="7"/>
  <c r="Q73" i="7"/>
  <c r="T73" i="7" s="1"/>
  <c r="Q72" i="7"/>
  <c r="U72" i="7" s="1"/>
  <c r="Q71" i="7"/>
  <c r="R71" i="7" s="1"/>
  <c r="Q70" i="7"/>
  <c r="R70" i="7" s="1"/>
  <c r="Q69" i="7"/>
  <c r="Q68" i="7"/>
  <c r="U68" i="7" s="1"/>
  <c r="Q67" i="7"/>
  <c r="T67" i="7" s="1"/>
  <c r="Q66" i="7"/>
  <c r="Q65" i="7"/>
  <c r="Q64" i="7"/>
  <c r="R64" i="7" s="1"/>
  <c r="Q63" i="7"/>
  <c r="U63" i="7" s="1"/>
  <c r="Q62" i="7"/>
  <c r="R62" i="7" s="1"/>
  <c r="Q61" i="7"/>
  <c r="T61" i="7" s="1"/>
  <c r="Q60" i="7"/>
  <c r="U60" i="7" s="1"/>
  <c r="Q59" i="7"/>
  <c r="Q58" i="7"/>
  <c r="Q57" i="7"/>
  <c r="S57" i="7" s="1"/>
  <c r="Q56" i="7"/>
  <c r="U56" i="7" s="1"/>
  <c r="Q55" i="7"/>
  <c r="Q54" i="7"/>
  <c r="R54" i="7" s="1"/>
  <c r="Q53" i="7"/>
  <c r="Q52" i="7"/>
  <c r="T52" i="7" s="1"/>
  <c r="Q51" i="7"/>
  <c r="T51" i="7" s="1"/>
  <c r="Q50" i="7"/>
  <c r="Q49" i="7"/>
  <c r="Q48" i="7"/>
  <c r="R48" i="7" s="1"/>
  <c r="Q47" i="7"/>
  <c r="Q46" i="7"/>
  <c r="R46" i="7" s="1"/>
  <c r="Q45" i="7"/>
  <c r="T45" i="7" s="1"/>
  <c r="Q44" i="7"/>
  <c r="U44" i="7" s="1"/>
  <c r="Q43" i="7"/>
  <c r="Q42" i="7"/>
  <c r="T42" i="7" s="1"/>
  <c r="Q41" i="7"/>
  <c r="S41" i="7" s="1"/>
  <c r="Q40" i="7"/>
  <c r="Q39" i="7"/>
  <c r="R39" i="7" s="1"/>
  <c r="Q38" i="7"/>
  <c r="R38" i="7" s="1"/>
  <c r="Q37" i="7"/>
  <c r="Q36" i="7"/>
  <c r="T36" i="7" s="1"/>
  <c r="Q35" i="7"/>
  <c r="T35" i="7" s="1"/>
  <c r="Q34" i="7"/>
  <c r="Q33" i="7"/>
  <c r="U33" i="7" s="1"/>
  <c r="Q32" i="7"/>
  <c r="Q31" i="7"/>
  <c r="U31" i="7" s="1"/>
  <c r="Q30" i="7"/>
  <c r="Q29" i="7"/>
  <c r="T29" i="7" s="1"/>
  <c r="Q28" i="7"/>
  <c r="U28" i="7" s="1"/>
  <c r="Q27" i="7"/>
  <c r="Q26" i="7"/>
  <c r="Q25" i="7"/>
  <c r="Q24" i="7"/>
  <c r="Q23" i="7"/>
  <c r="R23" i="7" s="1"/>
  <c r="Q22" i="7"/>
  <c r="R22" i="7" s="1"/>
  <c r="Q21" i="7"/>
  <c r="Q20" i="7"/>
  <c r="U20" i="7" s="1"/>
  <c r="Q19" i="7"/>
  <c r="T19" i="7" s="1"/>
  <c r="Q18" i="7"/>
  <c r="Q17" i="7"/>
  <c r="Q16" i="7"/>
  <c r="S16" i="7" s="1"/>
  <c r="Q15" i="7"/>
  <c r="U15" i="7" s="1"/>
  <c r="Q14" i="7"/>
  <c r="R14" i="7" s="1"/>
  <c r="Q13" i="7"/>
  <c r="T13" i="7" s="1"/>
  <c r="Q12" i="7"/>
  <c r="U12" i="7" s="1"/>
  <c r="Q11" i="7"/>
  <c r="Q10" i="7"/>
  <c r="Q9" i="7"/>
  <c r="Q8" i="7"/>
  <c r="U8" i="7" s="1"/>
  <c r="D7" i="4"/>
  <c r="E7" i="4" s="1"/>
  <c r="D8" i="4"/>
  <c r="F7" i="4"/>
  <c r="E22" i="4"/>
  <c r="D22" i="4"/>
  <c r="I25" i="4"/>
  <c r="J25" i="4" s="1"/>
  <c r="K25" i="4" s="1"/>
  <c r="E5" i="4"/>
  <c r="G5" i="4"/>
  <c r="E8" i="4"/>
  <c r="G8" i="4" s="1"/>
  <c r="C6" i="4"/>
  <c r="C8" i="4"/>
  <c r="C7" i="4"/>
  <c r="D6" i="4"/>
  <c r="E6" i="4" s="1"/>
  <c r="G6" i="4" s="1"/>
  <c r="J24" i="4"/>
  <c r="K24" i="4" s="1"/>
  <c r="L24" i="4" s="1"/>
  <c r="M24" i="4" s="1"/>
  <c r="N24" i="4" s="1"/>
  <c r="O24" i="4" s="1"/>
  <c r="P24" i="4" s="1"/>
  <c r="Q24" i="4" s="1"/>
  <c r="R24" i="4" s="1"/>
  <c r="S24" i="4" s="1"/>
  <c r="B23" i="4"/>
  <c r="B1286" i="7" l="1"/>
  <c r="F1283" i="7"/>
  <c r="K1284" i="7" s="1"/>
  <c r="B1288" i="7"/>
  <c r="B1289" i="7"/>
  <c r="G1284" i="7"/>
  <c r="B1285" i="7"/>
  <c r="G1285" i="7" s="1"/>
  <c r="R61" i="7"/>
  <c r="U236" i="7"/>
  <c r="R68" i="7"/>
  <c r="T303" i="7"/>
  <c r="S800" i="7"/>
  <c r="U976" i="7"/>
  <c r="R94" i="7"/>
  <c r="U389" i="7"/>
  <c r="T840" i="7"/>
  <c r="T103" i="7"/>
  <c r="U479" i="7"/>
  <c r="U124" i="7"/>
  <c r="U495" i="7"/>
  <c r="U886" i="7"/>
  <c r="T22" i="7"/>
  <c r="T135" i="7"/>
  <c r="S502" i="7"/>
  <c r="T902" i="7"/>
  <c r="R28" i="7"/>
  <c r="T188" i="7"/>
  <c r="T527" i="7"/>
  <c r="S918" i="7"/>
  <c r="U52" i="7"/>
  <c r="S199" i="7"/>
  <c r="R623" i="7"/>
  <c r="S933" i="7"/>
  <c r="U24" i="7"/>
  <c r="T24" i="7"/>
  <c r="T34" i="7"/>
  <c r="S34" i="7"/>
  <c r="R34" i="7"/>
  <c r="U82" i="7"/>
  <c r="R82" i="7"/>
  <c r="R130" i="7"/>
  <c r="S130" i="7"/>
  <c r="U130" i="7"/>
  <c r="T130" i="7"/>
  <c r="R178" i="7"/>
  <c r="U178" i="7"/>
  <c r="R514" i="7"/>
  <c r="T514" i="7"/>
  <c r="S514" i="7"/>
  <c r="R562" i="7"/>
  <c r="T562" i="7"/>
  <c r="U562" i="7"/>
  <c r="S562" i="7"/>
  <c r="R610" i="7"/>
  <c r="S610" i="7"/>
  <c r="U610" i="7"/>
  <c r="T610" i="7"/>
  <c r="R650" i="7"/>
  <c r="S650" i="7"/>
  <c r="S115" i="7"/>
  <c r="T115" i="7"/>
  <c r="R115" i="7"/>
  <c r="U115" i="7"/>
  <c r="U235" i="7"/>
  <c r="T235" i="7"/>
  <c r="R283" i="7"/>
  <c r="U283" i="7"/>
  <c r="T283" i="7"/>
  <c r="S283" i="7"/>
  <c r="U395" i="7"/>
  <c r="R395" i="7"/>
  <c r="S491" i="7"/>
  <c r="R491" i="7"/>
  <c r="U34" i="7"/>
  <c r="T88" i="7"/>
  <c r="R179" i="7"/>
  <c r="R320" i="7"/>
  <c r="S320" i="7"/>
  <c r="S336" i="7"/>
  <c r="R336" i="7"/>
  <c r="R480" i="7"/>
  <c r="S480" i="7"/>
  <c r="R488" i="7"/>
  <c r="U488" i="7"/>
  <c r="T488" i="7"/>
  <c r="S488" i="7"/>
  <c r="R496" i="7"/>
  <c r="S496" i="7"/>
  <c r="R504" i="7"/>
  <c r="U504" i="7"/>
  <c r="T504" i="7"/>
  <c r="S504" i="7"/>
  <c r="R512" i="7"/>
  <c r="S512" i="7"/>
  <c r="R520" i="7"/>
  <c r="U520" i="7"/>
  <c r="T520" i="7"/>
  <c r="S520" i="7"/>
  <c r="R528" i="7"/>
  <c r="S528" i="7"/>
  <c r="R536" i="7"/>
  <c r="T536" i="7"/>
  <c r="U536" i="7"/>
  <c r="R544" i="7"/>
  <c r="T544" i="7"/>
  <c r="S544" i="7"/>
  <c r="R552" i="7"/>
  <c r="U552" i="7"/>
  <c r="T552" i="7"/>
  <c r="R560" i="7"/>
  <c r="T560" i="7"/>
  <c r="S560" i="7"/>
  <c r="R568" i="7"/>
  <c r="U568" i="7"/>
  <c r="T568" i="7"/>
  <c r="R576" i="7"/>
  <c r="T576" i="7"/>
  <c r="S576" i="7"/>
  <c r="R584" i="7"/>
  <c r="U584" i="7"/>
  <c r="T584" i="7"/>
  <c r="R592" i="7"/>
  <c r="S592" i="7"/>
  <c r="T592" i="7"/>
  <c r="R600" i="7"/>
  <c r="T600" i="7"/>
  <c r="U600" i="7"/>
  <c r="R608" i="7"/>
  <c r="T608" i="7"/>
  <c r="S608" i="7"/>
  <c r="R616" i="7"/>
  <c r="U616" i="7"/>
  <c r="T616" i="7"/>
  <c r="R624" i="7"/>
  <c r="T624" i="7"/>
  <c r="S624" i="7"/>
  <c r="R632" i="7"/>
  <c r="T632" i="7"/>
  <c r="U632" i="7"/>
  <c r="R640" i="7"/>
  <c r="S640" i="7"/>
  <c r="T640" i="7"/>
  <c r="R648" i="7"/>
  <c r="U648" i="7"/>
  <c r="T648" i="7"/>
  <c r="R656" i="7"/>
  <c r="T656" i="7"/>
  <c r="S656" i="7"/>
  <c r="R664" i="7"/>
  <c r="T664" i="7"/>
  <c r="U664" i="7"/>
  <c r="R672" i="7"/>
  <c r="S672" i="7"/>
  <c r="T672" i="7"/>
  <c r="R680" i="7"/>
  <c r="T680" i="7"/>
  <c r="U680" i="7"/>
  <c r="R688" i="7"/>
  <c r="T688" i="7"/>
  <c r="S688" i="7"/>
  <c r="R696" i="7"/>
  <c r="U696" i="7"/>
  <c r="T696" i="7"/>
  <c r="R704" i="7"/>
  <c r="T704" i="7"/>
  <c r="S704" i="7"/>
  <c r="R712" i="7"/>
  <c r="T712" i="7"/>
  <c r="U712" i="7"/>
  <c r="R728" i="7"/>
  <c r="S728" i="7"/>
  <c r="U728" i="7"/>
  <c r="T728" i="7"/>
  <c r="R744" i="7"/>
  <c r="T744" i="7"/>
  <c r="U744" i="7"/>
  <c r="S744" i="7"/>
  <c r="U42" i="7"/>
  <c r="R169" i="7"/>
  <c r="U169" i="7"/>
  <c r="T169" i="7"/>
  <c r="U265" i="7"/>
  <c r="T265" i="7"/>
  <c r="S265" i="7"/>
  <c r="R265" i="7"/>
  <c r="S393" i="7"/>
  <c r="R393" i="7"/>
  <c r="S457" i="7"/>
  <c r="R457" i="7"/>
  <c r="R481" i="7"/>
  <c r="S481" i="7"/>
  <c r="U481" i="7"/>
  <c r="T481" i="7"/>
  <c r="U489" i="7"/>
  <c r="R489" i="7"/>
  <c r="S489" i="7"/>
  <c r="R497" i="7"/>
  <c r="T497" i="7"/>
  <c r="S497" i="7"/>
  <c r="U497" i="7"/>
  <c r="U505" i="7"/>
  <c r="S505" i="7"/>
  <c r="R505" i="7"/>
  <c r="R513" i="7"/>
  <c r="T513" i="7"/>
  <c r="S513" i="7"/>
  <c r="U513" i="7"/>
  <c r="U521" i="7"/>
  <c r="S521" i="7"/>
  <c r="R521" i="7"/>
  <c r="R529" i="7"/>
  <c r="T529" i="7"/>
  <c r="S529" i="7"/>
  <c r="U529" i="7"/>
  <c r="R537" i="7"/>
  <c r="S537" i="7"/>
  <c r="S553" i="7"/>
  <c r="R553" i="7"/>
  <c r="S569" i="7"/>
  <c r="R569" i="7"/>
  <c r="S585" i="7"/>
  <c r="R585" i="7"/>
  <c r="S601" i="7"/>
  <c r="R601" i="7"/>
  <c r="R617" i="7"/>
  <c r="S617" i="7"/>
  <c r="S633" i="7"/>
  <c r="R633" i="7"/>
  <c r="S649" i="7"/>
  <c r="R649" i="7"/>
  <c r="S665" i="7"/>
  <c r="R665" i="7"/>
  <c r="R681" i="7"/>
  <c r="S681" i="7"/>
  <c r="S697" i="7"/>
  <c r="R697" i="7"/>
  <c r="S48" i="7"/>
  <c r="R32" i="7"/>
  <c r="S32" i="7"/>
  <c r="T218" i="7"/>
  <c r="S218" i="7"/>
  <c r="R418" i="7"/>
  <c r="S418" i="7"/>
  <c r="R522" i="7"/>
  <c r="T522" i="7"/>
  <c r="U522" i="7"/>
  <c r="R570" i="7"/>
  <c r="S570" i="7"/>
  <c r="R626" i="7"/>
  <c r="S626" i="7"/>
  <c r="T626" i="7"/>
  <c r="U626" i="7"/>
  <c r="R642" i="7"/>
  <c r="U642" i="7"/>
  <c r="S642" i="7"/>
  <c r="T642" i="7"/>
  <c r="R658" i="7"/>
  <c r="S658" i="7"/>
  <c r="U658" i="7"/>
  <c r="T658" i="7"/>
  <c r="R674" i="7"/>
  <c r="U674" i="7"/>
  <c r="T674" i="7"/>
  <c r="S674" i="7"/>
  <c r="R706" i="7"/>
  <c r="U706" i="7"/>
  <c r="T706" i="7"/>
  <c r="S706" i="7"/>
  <c r="S722" i="7"/>
  <c r="U722" i="7"/>
  <c r="T722" i="7"/>
  <c r="R738" i="7"/>
  <c r="U738" i="7"/>
  <c r="T738" i="7"/>
  <c r="S738" i="7"/>
  <c r="U754" i="7"/>
  <c r="T754" i="7"/>
  <c r="S754" i="7"/>
  <c r="R754" i="7"/>
  <c r="U770" i="7"/>
  <c r="T770" i="7"/>
  <c r="R770" i="7"/>
  <c r="S770" i="7"/>
  <c r="U786" i="7"/>
  <c r="T786" i="7"/>
  <c r="S786" i="7"/>
  <c r="R786" i="7"/>
  <c r="U802" i="7"/>
  <c r="S802" i="7"/>
  <c r="R802" i="7"/>
  <c r="U818" i="7"/>
  <c r="R818" i="7"/>
  <c r="T834" i="7"/>
  <c r="U834" i="7"/>
  <c r="S850" i="7"/>
  <c r="U850" i="7"/>
  <c r="T850" i="7"/>
  <c r="R866" i="7"/>
  <c r="S866" i="7"/>
  <c r="U866" i="7"/>
  <c r="T866" i="7"/>
  <c r="S882" i="7"/>
  <c r="R882" i="7"/>
  <c r="U882" i="7"/>
  <c r="T882" i="7"/>
  <c r="R890" i="7"/>
  <c r="U890" i="7"/>
  <c r="T890" i="7"/>
  <c r="S890" i="7"/>
  <c r="R898" i="7"/>
  <c r="S898" i="7"/>
  <c r="U898" i="7"/>
  <c r="T898" i="7"/>
  <c r="R906" i="7"/>
  <c r="U906" i="7"/>
  <c r="T906" i="7"/>
  <c r="S906" i="7"/>
  <c r="R914" i="7"/>
  <c r="U914" i="7"/>
  <c r="T914" i="7"/>
  <c r="S914" i="7"/>
  <c r="R922" i="7"/>
  <c r="T922" i="7"/>
  <c r="S922" i="7"/>
  <c r="U922" i="7"/>
  <c r="R930" i="7"/>
  <c r="U930" i="7"/>
  <c r="T930" i="7"/>
  <c r="S930" i="7"/>
  <c r="R938" i="7"/>
  <c r="U938" i="7"/>
  <c r="T938" i="7"/>
  <c r="S938" i="7"/>
  <c r="R946" i="7"/>
  <c r="U946" i="7"/>
  <c r="T946" i="7"/>
  <c r="S946" i="7"/>
  <c r="S954" i="7"/>
  <c r="U954" i="7"/>
  <c r="T954" i="7"/>
  <c r="T962" i="7"/>
  <c r="R962" i="7"/>
  <c r="S970" i="7"/>
  <c r="T970" i="7"/>
  <c r="U970" i="7"/>
  <c r="S978" i="7"/>
  <c r="R978" i="7"/>
  <c r="S986" i="7"/>
  <c r="U986" i="7"/>
  <c r="T986" i="7"/>
  <c r="S209" i="7"/>
  <c r="R160" i="7"/>
  <c r="U160" i="7"/>
  <c r="R9" i="7"/>
  <c r="U9" i="7"/>
  <c r="T9" i="7"/>
  <c r="S9" i="7"/>
  <c r="U185" i="7"/>
  <c r="S185" i="7"/>
  <c r="R185" i="7"/>
  <c r="T10" i="7"/>
  <c r="U10" i="7"/>
  <c r="T58" i="7"/>
  <c r="U58" i="7"/>
  <c r="R98" i="7"/>
  <c r="S98" i="7"/>
  <c r="R194" i="7"/>
  <c r="U194" i="7"/>
  <c r="T194" i="7"/>
  <c r="S194" i="7"/>
  <c r="S338" i="7"/>
  <c r="R338" i="7"/>
  <c r="R482" i="7"/>
  <c r="T482" i="7"/>
  <c r="S482" i="7"/>
  <c r="R530" i="7"/>
  <c r="T530" i="7"/>
  <c r="S530" i="7"/>
  <c r="R586" i="7"/>
  <c r="S586" i="7"/>
  <c r="R634" i="7"/>
  <c r="S634" i="7"/>
  <c r="R666" i="7"/>
  <c r="S666" i="7"/>
  <c r="T11" i="7"/>
  <c r="U11" i="7"/>
  <c r="S11" i="7"/>
  <c r="T43" i="7"/>
  <c r="U43" i="7"/>
  <c r="S43" i="7"/>
  <c r="R43" i="7"/>
  <c r="U83" i="7"/>
  <c r="S83" i="7"/>
  <c r="U123" i="7"/>
  <c r="T123" i="7"/>
  <c r="U163" i="7"/>
  <c r="T163" i="7"/>
  <c r="R251" i="7"/>
  <c r="U251" i="7"/>
  <c r="S371" i="7"/>
  <c r="U371" i="7"/>
  <c r="T371" i="7"/>
  <c r="U499" i="7"/>
  <c r="T499" i="7"/>
  <c r="T531" i="7"/>
  <c r="U531" i="7"/>
  <c r="R883" i="7"/>
  <c r="S883" i="7"/>
  <c r="U883" i="7"/>
  <c r="T883" i="7"/>
  <c r="U915" i="7"/>
  <c r="R915" i="7"/>
  <c r="S947" i="7"/>
  <c r="R947" i="7"/>
  <c r="R11" i="7"/>
  <c r="R225" i="7"/>
  <c r="U40" i="7"/>
  <c r="T40" i="7"/>
  <c r="U18" i="7"/>
  <c r="T18" i="7"/>
  <c r="S18" i="7"/>
  <c r="T50" i="7"/>
  <c r="S50" i="7"/>
  <c r="R50" i="7"/>
  <c r="U50" i="7"/>
  <c r="R106" i="7"/>
  <c r="U106" i="7"/>
  <c r="T106" i="7"/>
  <c r="S106" i="7"/>
  <c r="S354" i="7"/>
  <c r="R354" i="7"/>
  <c r="R498" i="7"/>
  <c r="T498" i="7"/>
  <c r="S498" i="7"/>
  <c r="R554" i="7"/>
  <c r="S554" i="7"/>
  <c r="R594" i="7"/>
  <c r="U594" i="7"/>
  <c r="T594" i="7"/>
  <c r="S594" i="7"/>
  <c r="R690" i="7"/>
  <c r="S690" i="7"/>
  <c r="U690" i="7"/>
  <c r="T690" i="7"/>
  <c r="T27" i="7"/>
  <c r="U27" i="7"/>
  <c r="S27" i="7"/>
  <c r="R27" i="7"/>
  <c r="T59" i="7"/>
  <c r="U59" i="7"/>
  <c r="S59" i="7"/>
  <c r="R59" i="7"/>
  <c r="T99" i="7"/>
  <c r="U99" i="7"/>
  <c r="S99" i="7"/>
  <c r="S291" i="7"/>
  <c r="R291" i="7"/>
  <c r="U331" i="7"/>
  <c r="S331" i="7"/>
  <c r="R331" i="7"/>
  <c r="T427" i="7"/>
  <c r="S427" i="7"/>
  <c r="U907" i="7"/>
  <c r="R907" i="7"/>
  <c r="U939" i="7"/>
  <c r="R939" i="7"/>
  <c r="R18" i="7"/>
  <c r="S507" i="7"/>
  <c r="T26" i="7"/>
  <c r="U26" i="7"/>
  <c r="U66" i="7"/>
  <c r="T66" i="7"/>
  <c r="S66" i="7"/>
  <c r="R66" i="7"/>
  <c r="R506" i="7"/>
  <c r="T506" i="7"/>
  <c r="U506" i="7"/>
  <c r="R546" i="7"/>
  <c r="U546" i="7"/>
  <c r="T546" i="7"/>
  <c r="S546" i="7"/>
  <c r="R602" i="7"/>
  <c r="S602" i="7"/>
  <c r="R698" i="7"/>
  <c r="S698" i="7"/>
  <c r="T75" i="7"/>
  <c r="U75" i="7"/>
  <c r="T147" i="7"/>
  <c r="S147" i="7"/>
  <c r="R203" i="7"/>
  <c r="S203" i="7"/>
  <c r="U203" i="7"/>
  <c r="T203" i="7"/>
  <c r="T243" i="7"/>
  <c r="S243" i="7"/>
  <c r="T355" i="7"/>
  <c r="U355" i="7"/>
  <c r="S411" i="7"/>
  <c r="R411" i="7"/>
  <c r="T435" i="7"/>
  <c r="R435" i="7"/>
  <c r="S523" i="7"/>
  <c r="R523" i="7"/>
  <c r="S891" i="7"/>
  <c r="R891" i="7"/>
  <c r="S923" i="7"/>
  <c r="R923" i="7"/>
  <c r="S75" i="7"/>
  <c r="T154" i="7"/>
  <c r="S8" i="7"/>
  <c r="T8" i="7"/>
  <c r="R8" i="7"/>
  <c r="T272" i="7"/>
  <c r="S272" i="7"/>
  <c r="R74" i="7"/>
  <c r="S74" i="7"/>
  <c r="R114" i="7"/>
  <c r="U114" i="7"/>
  <c r="R258" i="7"/>
  <c r="U258" i="7"/>
  <c r="T258" i="7"/>
  <c r="R490" i="7"/>
  <c r="U490" i="7"/>
  <c r="T490" i="7"/>
  <c r="R538" i="7"/>
  <c r="S538" i="7"/>
  <c r="R578" i="7"/>
  <c r="T578" i="7"/>
  <c r="S578" i="7"/>
  <c r="U578" i="7"/>
  <c r="R618" i="7"/>
  <c r="S618" i="7"/>
  <c r="R682" i="7"/>
  <c r="S682" i="7"/>
  <c r="T91" i="7"/>
  <c r="S91" i="7"/>
  <c r="R91" i="7"/>
  <c r="U91" i="7"/>
  <c r="R139" i="7"/>
  <c r="T139" i="7"/>
  <c r="U139" i="7"/>
  <c r="U515" i="7"/>
  <c r="T515" i="7"/>
  <c r="U899" i="7"/>
  <c r="R899" i="7"/>
  <c r="S931" i="7"/>
  <c r="R931" i="7"/>
  <c r="S169" i="7"/>
  <c r="S266" i="7"/>
  <c r="T247" i="7"/>
  <c r="S247" i="7"/>
  <c r="S607" i="7"/>
  <c r="R607" i="7"/>
  <c r="U13" i="7"/>
  <c r="R20" i="7"/>
  <c r="U36" i="7"/>
  <c r="R44" i="7"/>
  <c r="S70" i="7"/>
  <c r="U76" i="7"/>
  <c r="R84" i="7"/>
  <c r="T100" i="7"/>
  <c r="T108" i="7"/>
  <c r="T229" i="7"/>
  <c r="T276" i="7"/>
  <c r="S477" i="7"/>
  <c r="T511" i="7"/>
  <c r="S518" i="7"/>
  <c r="S575" i="7"/>
  <c r="T718" i="7"/>
  <c r="S784" i="7"/>
  <c r="S894" i="7"/>
  <c r="S909" i="7"/>
  <c r="T926" i="7"/>
  <c r="S942" i="7"/>
  <c r="S964" i="7"/>
  <c r="R988" i="7"/>
  <c r="S1092" i="7"/>
  <c r="R1190" i="7"/>
  <c r="T1226" i="7"/>
  <c r="R760" i="7"/>
  <c r="S760" i="7"/>
  <c r="U760" i="7"/>
  <c r="R776" i="7"/>
  <c r="T776" i="7"/>
  <c r="R792" i="7"/>
  <c r="S792" i="7"/>
  <c r="R856" i="7"/>
  <c r="T856" i="7"/>
  <c r="R872" i="7"/>
  <c r="S872" i="7"/>
  <c r="R896" i="7"/>
  <c r="S896" i="7"/>
  <c r="R904" i="7"/>
  <c r="S904" i="7"/>
  <c r="R920" i="7"/>
  <c r="S920" i="7"/>
  <c r="R928" i="7"/>
  <c r="S928" i="7"/>
  <c r="R936" i="7"/>
  <c r="S936" i="7"/>
  <c r="R944" i="7"/>
  <c r="S944" i="7"/>
  <c r="T960" i="7"/>
  <c r="U960" i="7"/>
  <c r="T992" i="7"/>
  <c r="U992" i="7"/>
  <c r="T1008" i="7"/>
  <c r="U1008" i="7"/>
  <c r="T1040" i="7"/>
  <c r="U1040" i="7"/>
  <c r="T1056" i="7"/>
  <c r="U1056" i="7"/>
  <c r="T1072" i="7"/>
  <c r="U1072" i="7"/>
  <c r="T1088" i="7"/>
  <c r="U1088" i="7"/>
  <c r="T1104" i="7"/>
  <c r="U1104" i="7"/>
  <c r="T1120" i="7"/>
  <c r="R1120" i="7"/>
  <c r="U1128" i="7"/>
  <c r="T1128" i="7"/>
  <c r="R1128" i="7"/>
  <c r="T1136" i="7"/>
  <c r="S1136" i="7"/>
  <c r="R1136" i="7"/>
  <c r="U1136" i="7"/>
  <c r="R1144" i="7"/>
  <c r="S1144" i="7"/>
  <c r="T1144" i="7"/>
  <c r="T1152" i="7"/>
  <c r="U1152" i="7"/>
  <c r="T1160" i="7"/>
  <c r="U1160" i="7"/>
  <c r="T1168" i="7"/>
  <c r="U1168" i="7"/>
  <c r="T1176" i="7"/>
  <c r="U1176" i="7"/>
  <c r="U1208" i="7"/>
  <c r="S1208" i="7"/>
  <c r="U1240" i="7"/>
  <c r="S1240" i="7"/>
  <c r="U1272" i="7"/>
  <c r="S1272" i="7"/>
  <c r="S20" i="7"/>
  <c r="R45" i="7"/>
  <c r="R52" i="7"/>
  <c r="T70" i="7"/>
  <c r="S78" i="7"/>
  <c r="S84" i="7"/>
  <c r="R92" i="7"/>
  <c r="U108" i="7"/>
  <c r="R479" i="7"/>
  <c r="S493" i="7"/>
  <c r="T518" i="7"/>
  <c r="R543" i="7"/>
  <c r="R559" i="7"/>
  <c r="S655" i="7"/>
  <c r="U824" i="7"/>
  <c r="U856" i="7"/>
  <c r="S912" i="7"/>
  <c r="S988" i="7"/>
  <c r="S1134" i="7"/>
  <c r="S15" i="7"/>
  <c r="T20" i="7"/>
  <c r="S45" i="7"/>
  <c r="S52" i="7"/>
  <c r="U70" i="7"/>
  <c r="U78" i="7"/>
  <c r="T84" i="7"/>
  <c r="T92" i="7"/>
  <c r="R103" i="7"/>
  <c r="R109" i="7"/>
  <c r="T132" i="7"/>
  <c r="U247" i="7"/>
  <c r="S479" i="7"/>
  <c r="R495" i="7"/>
  <c r="R527" i="7"/>
  <c r="T598" i="7"/>
  <c r="S639" i="7"/>
  <c r="R703" i="7"/>
  <c r="T760" i="7"/>
  <c r="R832" i="7"/>
  <c r="S948" i="7"/>
  <c r="R994" i="7"/>
  <c r="U1024" i="7"/>
  <c r="S1166" i="7"/>
  <c r="S1002" i="7"/>
  <c r="T1002" i="7"/>
  <c r="S1010" i="7"/>
  <c r="R1010" i="7"/>
  <c r="S1018" i="7"/>
  <c r="U1018" i="7"/>
  <c r="T1018" i="7"/>
  <c r="T1026" i="7"/>
  <c r="R1026" i="7"/>
  <c r="S1034" i="7"/>
  <c r="T1034" i="7"/>
  <c r="T1042" i="7"/>
  <c r="R1042" i="7"/>
  <c r="S1050" i="7"/>
  <c r="U1050" i="7"/>
  <c r="T1058" i="7"/>
  <c r="R1058" i="7"/>
  <c r="S1066" i="7"/>
  <c r="U1066" i="7"/>
  <c r="T1066" i="7"/>
  <c r="S1074" i="7"/>
  <c r="R1074" i="7"/>
  <c r="S1082" i="7"/>
  <c r="U1082" i="7"/>
  <c r="T1082" i="7"/>
  <c r="T1090" i="7"/>
  <c r="R1090" i="7"/>
  <c r="S1098" i="7"/>
  <c r="T1098" i="7"/>
  <c r="U1098" i="7"/>
  <c r="S1114" i="7"/>
  <c r="T1114" i="7"/>
  <c r="U1114" i="7"/>
  <c r="U1146" i="7"/>
  <c r="T1146" i="7"/>
  <c r="R1146" i="7"/>
  <c r="T1154" i="7"/>
  <c r="R1154" i="7"/>
  <c r="S1154" i="7"/>
  <c r="T1162" i="7"/>
  <c r="R1162" i="7"/>
  <c r="T1170" i="7"/>
  <c r="S1170" i="7"/>
  <c r="R1170" i="7"/>
  <c r="T1178" i="7"/>
  <c r="R1178" i="7"/>
  <c r="U1186" i="7"/>
  <c r="T1186" i="7"/>
  <c r="R1186" i="7"/>
  <c r="U1194" i="7"/>
  <c r="T1194" i="7"/>
  <c r="U1210" i="7"/>
  <c r="R1210" i="7"/>
  <c r="U1218" i="7"/>
  <c r="T1218" i="7"/>
  <c r="R1218" i="7"/>
  <c r="U1242" i="7"/>
  <c r="R1242" i="7"/>
  <c r="U1250" i="7"/>
  <c r="R1250" i="7"/>
  <c r="S1250" i="7"/>
  <c r="T1250" i="7"/>
  <c r="U1274" i="7"/>
  <c r="R1274" i="7"/>
  <c r="R60" i="7"/>
  <c r="U86" i="7"/>
  <c r="S103" i="7"/>
  <c r="T196" i="7"/>
  <c r="S495" i="7"/>
  <c r="S527" i="7"/>
  <c r="S662" i="7"/>
  <c r="S902" i="7"/>
  <c r="R933" i="7"/>
  <c r="R998" i="7"/>
  <c r="R1030" i="7"/>
  <c r="R1062" i="7"/>
  <c r="R1106" i="7"/>
  <c r="U284" i="7"/>
  <c r="T284" i="7"/>
  <c r="R884" i="7"/>
  <c r="U884" i="7"/>
  <c r="T884" i="7"/>
  <c r="S884" i="7"/>
  <c r="R892" i="7"/>
  <c r="T892" i="7"/>
  <c r="S892" i="7"/>
  <c r="R900" i="7"/>
  <c r="U900" i="7"/>
  <c r="T900" i="7"/>
  <c r="R908" i="7"/>
  <c r="S908" i="7"/>
  <c r="U908" i="7"/>
  <c r="R916" i="7"/>
  <c r="U916" i="7"/>
  <c r="T916" i="7"/>
  <c r="S916" i="7"/>
  <c r="R924" i="7"/>
  <c r="T924" i="7"/>
  <c r="R932" i="7"/>
  <c r="S932" i="7"/>
  <c r="U932" i="7"/>
  <c r="R940" i="7"/>
  <c r="U940" i="7"/>
  <c r="T940" i="7"/>
  <c r="S940" i="7"/>
  <c r="R948" i="7"/>
  <c r="T948" i="7"/>
  <c r="U956" i="7"/>
  <c r="S956" i="7"/>
  <c r="R956" i="7"/>
  <c r="R964" i="7"/>
  <c r="U964" i="7"/>
  <c r="U972" i="7"/>
  <c r="S972" i="7"/>
  <c r="R980" i="7"/>
  <c r="U980" i="7"/>
  <c r="T980" i="7"/>
  <c r="S980" i="7"/>
  <c r="R996" i="7"/>
  <c r="U996" i="7"/>
  <c r="T996" i="7"/>
  <c r="S996" i="7"/>
  <c r="U1004" i="7"/>
  <c r="S1004" i="7"/>
  <c r="R1004" i="7"/>
  <c r="R1012" i="7"/>
  <c r="U1012" i="7"/>
  <c r="T1012" i="7"/>
  <c r="S1012" i="7"/>
  <c r="U1020" i="7"/>
  <c r="S1020" i="7"/>
  <c r="R1020" i="7"/>
  <c r="R1028" i="7"/>
  <c r="T1028" i="7"/>
  <c r="S1028" i="7"/>
  <c r="U1028" i="7"/>
  <c r="U1036" i="7"/>
  <c r="S1036" i="7"/>
  <c r="R1036" i="7"/>
  <c r="R1044" i="7"/>
  <c r="S1044" i="7"/>
  <c r="U1044" i="7"/>
  <c r="U1052" i="7"/>
  <c r="R1052" i="7"/>
  <c r="S1052" i="7"/>
  <c r="R1060" i="7"/>
  <c r="S1060" i="7"/>
  <c r="T1060" i="7"/>
  <c r="U1068" i="7"/>
  <c r="R1068" i="7"/>
  <c r="S1068" i="7"/>
  <c r="R1076" i="7"/>
  <c r="U1076" i="7"/>
  <c r="S1076" i="7"/>
  <c r="U1084" i="7"/>
  <c r="S1084" i="7"/>
  <c r="R1084" i="7"/>
  <c r="R1092" i="7"/>
  <c r="T1092" i="7"/>
  <c r="U1100" i="7"/>
  <c r="S1100" i="7"/>
  <c r="R1100" i="7"/>
  <c r="R1108" i="7"/>
  <c r="U1108" i="7"/>
  <c r="S1108" i="7"/>
  <c r="U1116" i="7"/>
  <c r="R1116" i="7"/>
  <c r="U1124" i="7"/>
  <c r="S1124" i="7"/>
  <c r="R1124" i="7"/>
  <c r="U1132" i="7"/>
  <c r="R1132" i="7"/>
  <c r="S1132" i="7"/>
  <c r="U1140" i="7"/>
  <c r="S1140" i="7"/>
  <c r="R1140" i="7"/>
  <c r="R1148" i="7"/>
  <c r="S1148" i="7"/>
  <c r="U1148" i="7"/>
  <c r="T1148" i="7"/>
  <c r="U1156" i="7"/>
  <c r="S1156" i="7"/>
  <c r="T1164" i="7"/>
  <c r="S1164" i="7"/>
  <c r="R1164" i="7"/>
  <c r="U1164" i="7"/>
  <c r="R1172" i="7"/>
  <c r="U1172" i="7"/>
  <c r="T1172" i="7"/>
  <c r="S1172" i="7"/>
  <c r="U1180" i="7"/>
  <c r="T1180" i="7"/>
  <c r="R1180" i="7"/>
  <c r="S1188" i="7"/>
  <c r="R1188" i="7"/>
  <c r="T1188" i="7"/>
  <c r="U1188" i="7"/>
  <c r="R1196" i="7"/>
  <c r="S1196" i="7"/>
  <c r="U1196" i="7"/>
  <c r="T1196" i="7"/>
  <c r="R1204" i="7"/>
  <c r="S1204" i="7"/>
  <c r="T1204" i="7"/>
  <c r="T1212" i="7"/>
  <c r="S1212" i="7"/>
  <c r="R1212" i="7"/>
  <c r="U1220" i="7"/>
  <c r="T1220" i="7"/>
  <c r="S1220" i="7"/>
  <c r="T1228" i="7"/>
  <c r="S1228" i="7"/>
  <c r="R1228" i="7"/>
  <c r="U1228" i="7"/>
  <c r="T1236" i="7"/>
  <c r="S1236" i="7"/>
  <c r="R1236" i="7"/>
  <c r="U1236" i="7"/>
  <c r="R1244" i="7"/>
  <c r="S1244" i="7"/>
  <c r="T1244" i="7"/>
  <c r="U1252" i="7"/>
  <c r="S1252" i="7"/>
  <c r="R1252" i="7"/>
  <c r="U1260" i="7"/>
  <c r="T1260" i="7"/>
  <c r="S1260" i="7"/>
  <c r="R1260" i="7"/>
  <c r="U1268" i="7"/>
  <c r="T1268" i="7"/>
  <c r="R1268" i="7"/>
  <c r="T1276" i="7"/>
  <c r="S1276" i="7"/>
  <c r="R1276" i="7"/>
  <c r="U1276" i="7"/>
  <c r="U22" i="7"/>
  <c r="S31" i="7"/>
  <c r="R36" i="7"/>
  <c r="S54" i="7"/>
  <c r="S61" i="7"/>
  <c r="S68" i="7"/>
  <c r="T126" i="7"/>
  <c r="U135" i="7"/>
  <c r="S190" i="7"/>
  <c r="T199" i="7"/>
  <c r="R476" i="7"/>
  <c r="T509" i="7"/>
  <c r="R687" i="7"/>
  <c r="U734" i="7"/>
  <c r="U840" i="7"/>
  <c r="U872" i="7"/>
  <c r="S888" i="7"/>
  <c r="U902" i="7"/>
  <c r="T1076" i="7"/>
  <c r="S1116" i="7"/>
  <c r="S1146" i="7"/>
  <c r="S1178" i="7"/>
  <c r="U1212" i="7"/>
  <c r="T1258" i="7"/>
  <c r="U1002" i="7"/>
  <c r="S645" i="7"/>
  <c r="R645" i="7"/>
  <c r="S709" i="7"/>
  <c r="R709" i="7"/>
  <c r="U885" i="7"/>
  <c r="S885" i="7"/>
  <c r="U893" i="7"/>
  <c r="R893" i="7"/>
  <c r="U901" i="7"/>
  <c r="S901" i="7"/>
  <c r="R901" i="7"/>
  <c r="U917" i="7"/>
  <c r="R917" i="7"/>
  <c r="U925" i="7"/>
  <c r="S925" i="7"/>
  <c r="R925" i="7"/>
  <c r="U941" i="7"/>
  <c r="R941" i="7"/>
  <c r="S36" i="7"/>
  <c r="U61" i="7"/>
  <c r="T68" i="7"/>
  <c r="R76" i="7"/>
  <c r="U126" i="7"/>
  <c r="T156" i="7"/>
  <c r="U199" i="7"/>
  <c r="S476" i="7"/>
  <c r="R511" i="7"/>
  <c r="R591" i="7"/>
  <c r="R671" i="7"/>
  <c r="S776" i="7"/>
  <c r="R816" i="7"/>
  <c r="U892" i="7"/>
  <c r="T908" i="7"/>
  <c r="S924" i="7"/>
  <c r="T1044" i="7"/>
  <c r="S1120" i="7"/>
  <c r="S1180" i="7"/>
  <c r="S1218" i="7"/>
  <c r="S1268" i="7"/>
  <c r="R534" i="7"/>
  <c r="T534" i="7"/>
  <c r="U774" i="7"/>
  <c r="T774" i="7"/>
  <c r="S774" i="7"/>
  <c r="R886" i="7"/>
  <c r="S886" i="7"/>
  <c r="R894" i="7"/>
  <c r="U894" i="7"/>
  <c r="R910" i="7"/>
  <c r="U910" i="7"/>
  <c r="T910" i="7"/>
  <c r="S910" i="7"/>
  <c r="R918" i="7"/>
  <c r="U918" i="7"/>
  <c r="R926" i="7"/>
  <c r="S926" i="7"/>
  <c r="R934" i="7"/>
  <c r="U934" i="7"/>
  <c r="T934" i="7"/>
  <c r="R942" i="7"/>
  <c r="U942" i="7"/>
  <c r="U950" i="7"/>
  <c r="R950" i="7"/>
  <c r="U958" i="7"/>
  <c r="T958" i="7"/>
  <c r="R958" i="7"/>
  <c r="U966" i="7"/>
  <c r="R966" i="7"/>
  <c r="U974" i="7"/>
  <c r="T974" i="7"/>
  <c r="S974" i="7"/>
  <c r="U982" i="7"/>
  <c r="R982" i="7"/>
  <c r="T990" i="7"/>
  <c r="S990" i="7"/>
  <c r="R990" i="7"/>
  <c r="U990" i="7"/>
  <c r="S1006" i="7"/>
  <c r="R1006" i="7"/>
  <c r="T1006" i="7"/>
  <c r="U1014" i="7"/>
  <c r="R1014" i="7"/>
  <c r="R1022" i="7"/>
  <c r="U1022" i="7"/>
  <c r="S1022" i="7"/>
  <c r="U1038" i="7"/>
  <c r="T1038" i="7"/>
  <c r="R1038" i="7"/>
  <c r="U1046" i="7"/>
  <c r="R1046" i="7"/>
  <c r="T1054" i="7"/>
  <c r="S1054" i="7"/>
  <c r="R1054" i="7"/>
  <c r="U1070" i="7"/>
  <c r="S1070" i="7"/>
  <c r="R1070" i="7"/>
  <c r="U1078" i="7"/>
  <c r="R1078" i="7"/>
  <c r="U1086" i="7"/>
  <c r="T1086" i="7"/>
  <c r="R1086" i="7"/>
  <c r="U1094" i="7"/>
  <c r="R1094" i="7"/>
  <c r="U1102" i="7"/>
  <c r="T1102" i="7"/>
  <c r="S1102" i="7"/>
  <c r="U1110" i="7"/>
  <c r="R1110" i="7"/>
  <c r="T1118" i="7"/>
  <c r="S1118" i="7"/>
  <c r="R1118" i="7"/>
  <c r="U1118" i="7"/>
  <c r="R1126" i="7"/>
  <c r="S1126" i="7"/>
  <c r="U1126" i="7"/>
  <c r="T1126" i="7"/>
  <c r="T1134" i="7"/>
  <c r="R1134" i="7"/>
  <c r="U1142" i="7"/>
  <c r="T1142" i="7"/>
  <c r="R1142" i="7"/>
  <c r="U1150" i="7"/>
  <c r="T1150" i="7"/>
  <c r="R1150" i="7"/>
  <c r="S1158" i="7"/>
  <c r="R1158" i="7"/>
  <c r="T1158" i="7"/>
  <c r="U1158" i="7"/>
  <c r="T1166" i="7"/>
  <c r="R1166" i="7"/>
  <c r="U1174" i="7"/>
  <c r="T1174" i="7"/>
  <c r="S1174" i="7"/>
  <c r="R1182" i="7"/>
  <c r="S1182" i="7"/>
  <c r="U1182" i="7"/>
  <c r="T1182" i="7"/>
  <c r="U1190" i="7"/>
  <c r="S1190" i="7"/>
  <c r="U1198" i="7"/>
  <c r="T1198" i="7"/>
  <c r="R1198" i="7"/>
  <c r="U1206" i="7"/>
  <c r="T1206" i="7"/>
  <c r="R1206" i="7"/>
  <c r="T1214" i="7"/>
  <c r="S1214" i="7"/>
  <c r="R1214" i="7"/>
  <c r="U1214" i="7"/>
  <c r="R1222" i="7"/>
  <c r="U1222" i="7"/>
  <c r="T1222" i="7"/>
  <c r="S1222" i="7"/>
  <c r="U1230" i="7"/>
  <c r="T1230" i="7"/>
  <c r="R1230" i="7"/>
  <c r="T1238" i="7"/>
  <c r="S1238" i="7"/>
  <c r="R1238" i="7"/>
  <c r="U1246" i="7"/>
  <c r="T1246" i="7"/>
  <c r="S1246" i="7"/>
  <c r="R1246" i="7"/>
  <c r="S1254" i="7"/>
  <c r="R1254" i="7"/>
  <c r="T1254" i="7"/>
  <c r="U1254" i="7"/>
  <c r="R1262" i="7"/>
  <c r="S1262" i="7"/>
  <c r="U1262" i="7"/>
  <c r="T1262" i="7"/>
  <c r="R1270" i="7"/>
  <c r="S1270" i="7"/>
  <c r="T1270" i="7"/>
  <c r="T1278" i="7"/>
  <c r="S1278" i="7"/>
  <c r="R1278" i="7"/>
  <c r="R12" i="7"/>
  <c r="T76" i="7"/>
  <c r="R229" i="7"/>
  <c r="U476" i="7"/>
  <c r="S511" i="7"/>
  <c r="S893" i="7"/>
  <c r="R909" i="7"/>
  <c r="U924" i="7"/>
  <c r="S941" i="7"/>
  <c r="S1086" i="7"/>
  <c r="U1120" i="7"/>
  <c r="R1156" i="7"/>
  <c r="S1186" i="7"/>
  <c r="R1220" i="7"/>
  <c r="U1270" i="7"/>
  <c r="U1169" i="7"/>
  <c r="T1169" i="7"/>
  <c r="S1169" i="7"/>
  <c r="R1169" i="7"/>
  <c r="U1185" i="7"/>
  <c r="T1185" i="7"/>
  <c r="S1185" i="7"/>
  <c r="R1185" i="7"/>
  <c r="U1217" i="7"/>
  <c r="T1217" i="7"/>
  <c r="S1217" i="7"/>
  <c r="R1217" i="7"/>
  <c r="U1225" i="7"/>
  <c r="T1225" i="7"/>
  <c r="S1225" i="7"/>
  <c r="R1225" i="7"/>
  <c r="U1233" i="7"/>
  <c r="T1233" i="7"/>
  <c r="S1233" i="7"/>
  <c r="R1233" i="7"/>
  <c r="U1241" i="7"/>
  <c r="T1241" i="7"/>
  <c r="S1241" i="7"/>
  <c r="R1241" i="7"/>
  <c r="U1257" i="7"/>
  <c r="T1257" i="7"/>
  <c r="S1257" i="7"/>
  <c r="R1257" i="7"/>
  <c r="U1281" i="7"/>
  <c r="T1281" i="7"/>
  <c r="S1281" i="7"/>
  <c r="R1281" i="7"/>
  <c r="S1200" i="7"/>
  <c r="S1232" i="7"/>
  <c r="U1147" i="7"/>
  <c r="T1147" i="7"/>
  <c r="S1147" i="7"/>
  <c r="R1147" i="7"/>
  <c r="U1171" i="7"/>
  <c r="T1171" i="7"/>
  <c r="S1171" i="7"/>
  <c r="R1171" i="7"/>
  <c r="U1187" i="7"/>
  <c r="T1187" i="7"/>
  <c r="S1187" i="7"/>
  <c r="R1187" i="7"/>
  <c r="U1203" i="7"/>
  <c r="T1203" i="7"/>
  <c r="S1203" i="7"/>
  <c r="R1203" i="7"/>
  <c r="U1219" i="7"/>
  <c r="T1219" i="7"/>
  <c r="S1219" i="7"/>
  <c r="R1219" i="7"/>
  <c r="U1235" i="7"/>
  <c r="T1235" i="7"/>
  <c r="S1235" i="7"/>
  <c r="R1235" i="7"/>
  <c r="U1267" i="7"/>
  <c r="T1267" i="7"/>
  <c r="S1267" i="7"/>
  <c r="R1267" i="7"/>
  <c r="U1154" i="7"/>
  <c r="U1162" i="7"/>
  <c r="U1170" i="7"/>
  <c r="U1178" i="7"/>
  <c r="S1192" i="7"/>
  <c r="R1202" i="7"/>
  <c r="T1210" i="7"/>
  <c r="S1224" i="7"/>
  <c r="R1234" i="7"/>
  <c r="T1242" i="7"/>
  <c r="S1256" i="7"/>
  <c r="R1266" i="7"/>
  <c r="T1274" i="7"/>
  <c r="U1177" i="7"/>
  <c r="T1177" i="7"/>
  <c r="S1177" i="7"/>
  <c r="R1177" i="7"/>
  <c r="U1209" i="7"/>
  <c r="T1209" i="7"/>
  <c r="S1209" i="7"/>
  <c r="R1209" i="7"/>
  <c r="U1273" i="7"/>
  <c r="T1273" i="7"/>
  <c r="S1273" i="7"/>
  <c r="R1273" i="7"/>
  <c r="R1192" i="7"/>
  <c r="T1200" i="7"/>
  <c r="S1210" i="7"/>
  <c r="R1224" i="7"/>
  <c r="T1232" i="7"/>
  <c r="S1242" i="7"/>
  <c r="R1256" i="7"/>
  <c r="S1274" i="7"/>
  <c r="U1163" i="7"/>
  <c r="T1163" i="7"/>
  <c r="S1163" i="7"/>
  <c r="R1163" i="7"/>
  <c r="U1179" i="7"/>
  <c r="T1179" i="7"/>
  <c r="S1179" i="7"/>
  <c r="R1179" i="7"/>
  <c r="U1195" i="7"/>
  <c r="T1195" i="7"/>
  <c r="S1195" i="7"/>
  <c r="R1195" i="7"/>
  <c r="U1211" i="7"/>
  <c r="T1211" i="7"/>
  <c r="S1211" i="7"/>
  <c r="R1211" i="7"/>
  <c r="U1227" i="7"/>
  <c r="T1227" i="7"/>
  <c r="S1227" i="7"/>
  <c r="R1227" i="7"/>
  <c r="U1243" i="7"/>
  <c r="T1243" i="7"/>
  <c r="S1243" i="7"/>
  <c r="R1243" i="7"/>
  <c r="U1251" i="7"/>
  <c r="T1251" i="7"/>
  <c r="S1251" i="7"/>
  <c r="R1251" i="7"/>
  <c r="U1259" i="7"/>
  <c r="T1259" i="7"/>
  <c r="S1259" i="7"/>
  <c r="R1259" i="7"/>
  <c r="U1275" i="7"/>
  <c r="T1275" i="7"/>
  <c r="S1275" i="7"/>
  <c r="R1275" i="7"/>
  <c r="R1152" i="7"/>
  <c r="R1160" i="7"/>
  <c r="R1168" i="7"/>
  <c r="R1176" i="7"/>
  <c r="R1184" i="7"/>
  <c r="T1192" i="7"/>
  <c r="S1202" i="7"/>
  <c r="R1216" i="7"/>
  <c r="T1224" i="7"/>
  <c r="S1234" i="7"/>
  <c r="R1248" i="7"/>
  <c r="T1256" i="7"/>
  <c r="S1266" i="7"/>
  <c r="R1280" i="7"/>
  <c r="R1200" i="7"/>
  <c r="T1208" i="7"/>
  <c r="R1232" i="7"/>
  <c r="T1240" i="7"/>
  <c r="R1264" i="7"/>
  <c r="U1153" i="7"/>
  <c r="T1153" i="7"/>
  <c r="S1153" i="7"/>
  <c r="R1153" i="7"/>
  <c r="U1193" i="7"/>
  <c r="T1193" i="7"/>
  <c r="S1193" i="7"/>
  <c r="R1193" i="7"/>
  <c r="U1249" i="7"/>
  <c r="T1249" i="7"/>
  <c r="S1249" i="7"/>
  <c r="R1249" i="7"/>
  <c r="S1152" i="7"/>
  <c r="S1160" i="7"/>
  <c r="S1168" i="7"/>
  <c r="S1176" i="7"/>
  <c r="S1184" i="7"/>
  <c r="R1194" i="7"/>
  <c r="T1202" i="7"/>
  <c r="S1216" i="7"/>
  <c r="R1226" i="7"/>
  <c r="T1234" i="7"/>
  <c r="S1248" i="7"/>
  <c r="R1258" i="7"/>
  <c r="T1266" i="7"/>
  <c r="S1280" i="7"/>
  <c r="T1272" i="7"/>
  <c r="U1161" i="7"/>
  <c r="T1161" i="7"/>
  <c r="S1161" i="7"/>
  <c r="R1161" i="7"/>
  <c r="U1201" i="7"/>
  <c r="T1201" i="7"/>
  <c r="S1201" i="7"/>
  <c r="R1201" i="7"/>
  <c r="U1265" i="7"/>
  <c r="T1265" i="7"/>
  <c r="S1265" i="7"/>
  <c r="R1265" i="7"/>
  <c r="S1264" i="7"/>
  <c r="T1264" i="7"/>
  <c r="U1155" i="7"/>
  <c r="T1155" i="7"/>
  <c r="S1155" i="7"/>
  <c r="R1155" i="7"/>
  <c r="T1184" i="7"/>
  <c r="S1194" i="7"/>
  <c r="R1208" i="7"/>
  <c r="T1216" i="7"/>
  <c r="S1226" i="7"/>
  <c r="R1240" i="7"/>
  <c r="T1248" i="7"/>
  <c r="S1258" i="7"/>
  <c r="R1272" i="7"/>
  <c r="T1280" i="7"/>
  <c r="R1149" i="7"/>
  <c r="R1151" i="7"/>
  <c r="R1157" i="7"/>
  <c r="R1159" i="7"/>
  <c r="R1165" i="7"/>
  <c r="R1167" i="7"/>
  <c r="R1173" i="7"/>
  <c r="R1175" i="7"/>
  <c r="R1181" i="7"/>
  <c r="R1183" i="7"/>
  <c r="R1189" i="7"/>
  <c r="R1191" i="7"/>
  <c r="R1197" i="7"/>
  <c r="R1199" i="7"/>
  <c r="R1205" i="7"/>
  <c r="R1207" i="7"/>
  <c r="R1213" i="7"/>
  <c r="R1215" i="7"/>
  <c r="R1221" i="7"/>
  <c r="R1223" i="7"/>
  <c r="R1229" i="7"/>
  <c r="R1231" i="7"/>
  <c r="R1237" i="7"/>
  <c r="R1239" i="7"/>
  <c r="R1245" i="7"/>
  <c r="R1247" i="7"/>
  <c r="R1253" i="7"/>
  <c r="R1255" i="7"/>
  <c r="R1261" i="7"/>
  <c r="R1263" i="7"/>
  <c r="R1269" i="7"/>
  <c r="R1271" i="7"/>
  <c r="R1277" i="7"/>
  <c r="R1279" i="7"/>
  <c r="S1149" i="7"/>
  <c r="S1151" i="7"/>
  <c r="S1157" i="7"/>
  <c r="S1159" i="7"/>
  <c r="S1165" i="7"/>
  <c r="S1167" i="7"/>
  <c r="S1173" i="7"/>
  <c r="S1175" i="7"/>
  <c r="S1181" i="7"/>
  <c r="S1183" i="7"/>
  <c r="S1189" i="7"/>
  <c r="S1191" i="7"/>
  <c r="S1197" i="7"/>
  <c r="S1199" i="7"/>
  <c r="S1205" i="7"/>
  <c r="S1207" i="7"/>
  <c r="S1213" i="7"/>
  <c r="S1215" i="7"/>
  <c r="S1221" i="7"/>
  <c r="S1223" i="7"/>
  <c r="S1229" i="7"/>
  <c r="S1231" i="7"/>
  <c r="S1237" i="7"/>
  <c r="S1239" i="7"/>
  <c r="S1245" i="7"/>
  <c r="S1247" i="7"/>
  <c r="S1253" i="7"/>
  <c r="S1255" i="7"/>
  <c r="S1261" i="7"/>
  <c r="S1263" i="7"/>
  <c r="S1269" i="7"/>
  <c r="S1271" i="7"/>
  <c r="S1277" i="7"/>
  <c r="S1279" i="7"/>
  <c r="T1149" i="7"/>
  <c r="T1151" i="7"/>
  <c r="T1157" i="7"/>
  <c r="T1159" i="7"/>
  <c r="T1165" i="7"/>
  <c r="T1167" i="7"/>
  <c r="T1173" i="7"/>
  <c r="T1175" i="7"/>
  <c r="T1181" i="7"/>
  <c r="T1183" i="7"/>
  <c r="T1189" i="7"/>
  <c r="T1191" i="7"/>
  <c r="T1197" i="7"/>
  <c r="T1199" i="7"/>
  <c r="T1205" i="7"/>
  <c r="T1207" i="7"/>
  <c r="T1213" i="7"/>
  <c r="T1215" i="7"/>
  <c r="T1221" i="7"/>
  <c r="T1223" i="7"/>
  <c r="T1229" i="7"/>
  <c r="T1231" i="7"/>
  <c r="T1237" i="7"/>
  <c r="T1239" i="7"/>
  <c r="T1245" i="7"/>
  <c r="T1247" i="7"/>
  <c r="T1253" i="7"/>
  <c r="T1255" i="7"/>
  <c r="T1261" i="7"/>
  <c r="T1263" i="7"/>
  <c r="T1269" i="7"/>
  <c r="T1271" i="7"/>
  <c r="T1277" i="7"/>
  <c r="T1279" i="7"/>
  <c r="R1122" i="7"/>
  <c r="R1130" i="7"/>
  <c r="R1138" i="7"/>
  <c r="S1122" i="7"/>
  <c r="S1130" i="7"/>
  <c r="S1138" i="7"/>
  <c r="T1122" i="7"/>
  <c r="T1124" i="7"/>
  <c r="T1130" i="7"/>
  <c r="T1132" i="7"/>
  <c r="T1138" i="7"/>
  <c r="T1140" i="7"/>
  <c r="R1119" i="7"/>
  <c r="R1121" i="7"/>
  <c r="R1123" i="7"/>
  <c r="R1125" i="7"/>
  <c r="R1127" i="7"/>
  <c r="R1129" i="7"/>
  <c r="R1131" i="7"/>
  <c r="R1133" i="7"/>
  <c r="R1135" i="7"/>
  <c r="R1137" i="7"/>
  <c r="R1139" i="7"/>
  <c r="R1141" i="7"/>
  <c r="R1143" i="7"/>
  <c r="R1145" i="7"/>
  <c r="S1119" i="7"/>
  <c r="S1121" i="7"/>
  <c r="S1123" i="7"/>
  <c r="S1125" i="7"/>
  <c r="S1127" i="7"/>
  <c r="S1129" i="7"/>
  <c r="S1131" i="7"/>
  <c r="S1133" i="7"/>
  <c r="S1135" i="7"/>
  <c r="S1137" i="7"/>
  <c r="S1139" i="7"/>
  <c r="S1141" i="7"/>
  <c r="S1143" i="7"/>
  <c r="S1145" i="7"/>
  <c r="T1119" i="7"/>
  <c r="T1121" i="7"/>
  <c r="T1123" i="7"/>
  <c r="T1125" i="7"/>
  <c r="T1127" i="7"/>
  <c r="T1129" i="7"/>
  <c r="T1131" i="7"/>
  <c r="T1133" i="7"/>
  <c r="T1135" i="7"/>
  <c r="T1137" i="7"/>
  <c r="T1139" i="7"/>
  <c r="T1141" i="7"/>
  <c r="T1143" i="7"/>
  <c r="T1145" i="7"/>
  <c r="U959" i="7"/>
  <c r="T959" i="7"/>
  <c r="S959" i="7"/>
  <c r="U983" i="7"/>
  <c r="T983" i="7"/>
  <c r="S983" i="7"/>
  <c r="U1007" i="7"/>
  <c r="T1007" i="7"/>
  <c r="S1007" i="7"/>
  <c r="U1079" i="7"/>
  <c r="T1079" i="7"/>
  <c r="S1079" i="7"/>
  <c r="R1079" i="7"/>
  <c r="T912" i="7"/>
  <c r="T920" i="7"/>
  <c r="T928" i="7"/>
  <c r="R968" i="7"/>
  <c r="R1000" i="7"/>
  <c r="R1016" i="7"/>
  <c r="U969" i="7"/>
  <c r="T969" i="7"/>
  <c r="S969" i="7"/>
  <c r="U993" i="7"/>
  <c r="T993" i="7"/>
  <c r="S993" i="7"/>
  <c r="U1017" i="7"/>
  <c r="T1017" i="7"/>
  <c r="S1017" i="7"/>
  <c r="U1041" i="7"/>
  <c r="T1041" i="7"/>
  <c r="S1041" i="7"/>
  <c r="U1065" i="7"/>
  <c r="T1065" i="7"/>
  <c r="S1065" i="7"/>
  <c r="U1089" i="7"/>
  <c r="T1089" i="7"/>
  <c r="S1089" i="7"/>
  <c r="U1113" i="7"/>
  <c r="T1113" i="7"/>
  <c r="S1113" i="7"/>
  <c r="S907" i="7"/>
  <c r="S913" i="7"/>
  <c r="S921" i="7"/>
  <c r="S929" i="7"/>
  <c r="S935" i="7"/>
  <c r="S939" i="7"/>
  <c r="S945" i="7"/>
  <c r="U968" i="7"/>
  <c r="T978" i="7"/>
  <c r="T1010" i="7"/>
  <c r="T1074" i="7"/>
  <c r="T885" i="7"/>
  <c r="T887" i="7"/>
  <c r="T889" i="7"/>
  <c r="T891" i="7"/>
  <c r="T893" i="7"/>
  <c r="T895" i="7"/>
  <c r="T897" i="7"/>
  <c r="T899" i="7"/>
  <c r="T901" i="7"/>
  <c r="T903" i="7"/>
  <c r="T905" i="7"/>
  <c r="T907" i="7"/>
  <c r="T909" i="7"/>
  <c r="T911" i="7"/>
  <c r="T913" i="7"/>
  <c r="T915" i="7"/>
  <c r="T917" i="7"/>
  <c r="T919" i="7"/>
  <c r="T921" i="7"/>
  <c r="T923" i="7"/>
  <c r="T925" i="7"/>
  <c r="T927" i="7"/>
  <c r="T929" i="7"/>
  <c r="T931" i="7"/>
  <c r="T933" i="7"/>
  <c r="T935" i="7"/>
  <c r="T937" i="7"/>
  <c r="T939" i="7"/>
  <c r="T941" i="7"/>
  <c r="T943" i="7"/>
  <c r="T945" i="7"/>
  <c r="T947" i="7"/>
  <c r="S950" i="7"/>
  <c r="T956" i="7"/>
  <c r="R960" i="7"/>
  <c r="U962" i="7"/>
  <c r="S966" i="7"/>
  <c r="R969" i="7"/>
  <c r="T972" i="7"/>
  <c r="R976" i="7"/>
  <c r="U978" i="7"/>
  <c r="S982" i="7"/>
  <c r="T988" i="7"/>
  <c r="R992" i="7"/>
  <c r="U994" i="7"/>
  <c r="S998" i="7"/>
  <c r="T1004" i="7"/>
  <c r="R1008" i="7"/>
  <c r="U1010" i="7"/>
  <c r="S1014" i="7"/>
  <c r="R1017" i="7"/>
  <c r="T1020" i="7"/>
  <c r="R1024" i="7"/>
  <c r="U1026" i="7"/>
  <c r="S1030" i="7"/>
  <c r="T1036" i="7"/>
  <c r="R1040" i="7"/>
  <c r="U1042" i="7"/>
  <c r="S1046" i="7"/>
  <c r="T1052" i="7"/>
  <c r="R1056" i="7"/>
  <c r="U1058" i="7"/>
  <c r="S1062" i="7"/>
  <c r="R1065" i="7"/>
  <c r="T1068" i="7"/>
  <c r="R1072" i="7"/>
  <c r="U1074" i="7"/>
  <c r="S1078" i="7"/>
  <c r="T1084" i="7"/>
  <c r="R1088" i="7"/>
  <c r="U1090" i="7"/>
  <c r="S1094" i="7"/>
  <c r="T1100" i="7"/>
  <c r="R1104" i="7"/>
  <c r="U1106" i="7"/>
  <c r="S1110" i="7"/>
  <c r="R1113" i="7"/>
  <c r="T1116" i="7"/>
  <c r="U967" i="7"/>
  <c r="T967" i="7"/>
  <c r="S967" i="7"/>
  <c r="U991" i="7"/>
  <c r="T991" i="7"/>
  <c r="S991" i="7"/>
  <c r="U1015" i="7"/>
  <c r="T1015" i="7"/>
  <c r="S1015" i="7"/>
  <c r="U1087" i="7"/>
  <c r="T1087" i="7"/>
  <c r="S1087" i="7"/>
  <c r="R983" i="7"/>
  <c r="T896" i="7"/>
  <c r="T904" i="7"/>
  <c r="R984" i="7"/>
  <c r="R1032" i="7"/>
  <c r="R1048" i="7"/>
  <c r="R1064" i="7"/>
  <c r="R1080" i="7"/>
  <c r="R1096" i="7"/>
  <c r="R1112" i="7"/>
  <c r="U953" i="7"/>
  <c r="T953" i="7"/>
  <c r="S953" i="7"/>
  <c r="U977" i="7"/>
  <c r="T977" i="7"/>
  <c r="S977" i="7"/>
  <c r="U1001" i="7"/>
  <c r="T1001" i="7"/>
  <c r="S1001" i="7"/>
  <c r="U1025" i="7"/>
  <c r="T1025" i="7"/>
  <c r="S1025" i="7"/>
  <c r="U1049" i="7"/>
  <c r="T1049" i="7"/>
  <c r="S1049" i="7"/>
  <c r="U1073" i="7"/>
  <c r="T1073" i="7"/>
  <c r="S1073" i="7"/>
  <c r="U1105" i="7"/>
  <c r="T1105" i="7"/>
  <c r="S1105" i="7"/>
  <c r="U896" i="7"/>
  <c r="U920" i="7"/>
  <c r="U928" i="7"/>
  <c r="S952" i="7"/>
  <c r="S968" i="7"/>
  <c r="R887" i="7"/>
  <c r="R897" i="7"/>
  <c r="R903" i="7"/>
  <c r="R905" i="7"/>
  <c r="R911" i="7"/>
  <c r="R921" i="7"/>
  <c r="R927" i="7"/>
  <c r="R929" i="7"/>
  <c r="R935" i="7"/>
  <c r="R937" i="7"/>
  <c r="R943" i="7"/>
  <c r="R945" i="7"/>
  <c r="T952" i="7"/>
  <c r="S962" i="7"/>
  <c r="S994" i="7"/>
  <c r="T1000" i="7"/>
  <c r="T1016" i="7"/>
  <c r="S1026" i="7"/>
  <c r="T1032" i="7"/>
  <c r="S1042" i="7"/>
  <c r="T1048" i="7"/>
  <c r="S1058" i="7"/>
  <c r="T1064" i="7"/>
  <c r="T1080" i="7"/>
  <c r="S1090" i="7"/>
  <c r="T1096" i="7"/>
  <c r="S1106" i="7"/>
  <c r="T1112" i="7"/>
  <c r="U955" i="7"/>
  <c r="T955" i="7"/>
  <c r="S955" i="7"/>
  <c r="U971" i="7"/>
  <c r="T971" i="7"/>
  <c r="S971" i="7"/>
  <c r="U979" i="7"/>
  <c r="T979" i="7"/>
  <c r="S979" i="7"/>
  <c r="U995" i="7"/>
  <c r="T995" i="7"/>
  <c r="S995" i="7"/>
  <c r="U1011" i="7"/>
  <c r="T1011" i="7"/>
  <c r="S1011" i="7"/>
  <c r="U1027" i="7"/>
  <c r="T1027" i="7"/>
  <c r="S1027" i="7"/>
  <c r="U1043" i="7"/>
  <c r="T1043" i="7"/>
  <c r="S1043" i="7"/>
  <c r="U1051" i="7"/>
  <c r="T1051" i="7"/>
  <c r="S1051" i="7"/>
  <c r="U1067" i="7"/>
  <c r="T1067" i="7"/>
  <c r="S1067" i="7"/>
  <c r="U1075" i="7"/>
  <c r="T1075" i="7"/>
  <c r="S1075" i="7"/>
  <c r="U1083" i="7"/>
  <c r="T1083" i="7"/>
  <c r="S1083" i="7"/>
  <c r="U1091" i="7"/>
  <c r="T1091" i="7"/>
  <c r="S1091" i="7"/>
  <c r="U1099" i="7"/>
  <c r="T1099" i="7"/>
  <c r="S1099" i="7"/>
  <c r="U1107" i="7"/>
  <c r="T1107" i="7"/>
  <c r="S1107" i="7"/>
  <c r="U1115" i="7"/>
  <c r="T1115" i="7"/>
  <c r="S1115" i="7"/>
  <c r="S887" i="7"/>
  <c r="S899" i="7"/>
  <c r="S905" i="7"/>
  <c r="S915" i="7"/>
  <c r="S937" i="7"/>
  <c r="S943" i="7"/>
  <c r="U952" i="7"/>
  <c r="U984" i="7"/>
  <c r="U1032" i="7"/>
  <c r="U949" i="7"/>
  <c r="T949" i="7"/>
  <c r="S949" i="7"/>
  <c r="U957" i="7"/>
  <c r="T957" i="7"/>
  <c r="S957" i="7"/>
  <c r="U965" i="7"/>
  <c r="T965" i="7"/>
  <c r="S965" i="7"/>
  <c r="U973" i="7"/>
  <c r="T973" i="7"/>
  <c r="S973" i="7"/>
  <c r="U981" i="7"/>
  <c r="T981" i="7"/>
  <c r="S981" i="7"/>
  <c r="U989" i="7"/>
  <c r="T989" i="7"/>
  <c r="S989" i="7"/>
  <c r="U997" i="7"/>
  <c r="T997" i="7"/>
  <c r="S997" i="7"/>
  <c r="U1005" i="7"/>
  <c r="T1005" i="7"/>
  <c r="S1005" i="7"/>
  <c r="U1013" i="7"/>
  <c r="T1013" i="7"/>
  <c r="S1013" i="7"/>
  <c r="U1021" i="7"/>
  <c r="T1021" i="7"/>
  <c r="S1021" i="7"/>
  <c r="U1029" i="7"/>
  <c r="T1029" i="7"/>
  <c r="S1029" i="7"/>
  <c r="U1037" i="7"/>
  <c r="T1037" i="7"/>
  <c r="S1037" i="7"/>
  <c r="U1045" i="7"/>
  <c r="T1045" i="7"/>
  <c r="S1045" i="7"/>
  <c r="U1053" i="7"/>
  <c r="T1053" i="7"/>
  <c r="S1053" i="7"/>
  <c r="U1061" i="7"/>
  <c r="T1061" i="7"/>
  <c r="S1061" i="7"/>
  <c r="U1069" i="7"/>
  <c r="T1069" i="7"/>
  <c r="S1069" i="7"/>
  <c r="U1077" i="7"/>
  <c r="T1077" i="7"/>
  <c r="S1077" i="7"/>
  <c r="U1085" i="7"/>
  <c r="T1085" i="7"/>
  <c r="S1085" i="7"/>
  <c r="U1093" i="7"/>
  <c r="T1093" i="7"/>
  <c r="S1093" i="7"/>
  <c r="U1101" i="7"/>
  <c r="T1101" i="7"/>
  <c r="S1101" i="7"/>
  <c r="U1109" i="7"/>
  <c r="T1109" i="7"/>
  <c r="S1109" i="7"/>
  <c r="U1117" i="7"/>
  <c r="T1117" i="7"/>
  <c r="S1117" i="7"/>
  <c r="U889" i="7"/>
  <c r="U891" i="7"/>
  <c r="U895" i="7"/>
  <c r="U897" i="7"/>
  <c r="U903" i="7"/>
  <c r="U911" i="7"/>
  <c r="U913" i="7"/>
  <c r="U919" i="7"/>
  <c r="U923" i="7"/>
  <c r="U927" i="7"/>
  <c r="U931" i="7"/>
  <c r="U947" i="7"/>
  <c r="T950" i="7"/>
  <c r="R954" i="7"/>
  <c r="S960" i="7"/>
  <c r="T966" i="7"/>
  <c r="R970" i="7"/>
  <c r="S976" i="7"/>
  <c r="R979" i="7"/>
  <c r="T982" i="7"/>
  <c r="R986" i="7"/>
  <c r="S992" i="7"/>
  <c r="R995" i="7"/>
  <c r="T998" i="7"/>
  <c r="R1002" i="7"/>
  <c r="S1008" i="7"/>
  <c r="R1011" i="7"/>
  <c r="T1014" i="7"/>
  <c r="R1018" i="7"/>
  <c r="S1024" i="7"/>
  <c r="R1027" i="7"/>
  <c r="T1030" i="7"/>
  <c r="R1034" i="7"/>
  <c r="S1040" i="7"/>
  <c r="R1043" i="7"/>
  <c r="T1046" i="7"/>
  <c r="R1050" i="7"/>
  <c r="S1056" i="7"/>
  <c r="T1062" i="7"/>
  <c r="R1066" i="7"/>
  <c r="S1072" i="7"/>
  <c r="R1075" i="7"/>
  <c r="T1078" i="7"/>
  <c r="R1082" i="7"/>
  <c r="S1088" i="7"/>
  <c r="R1091" i="7"/>
  <c r="T1094" i="7"/>
  <c r="R1098" i="7"/>
  <c r="S1104" i="7"/>
  <c r="R1107" i="7"/>
  <c r="T1110" i="7"/>
  <c r="R1114" i="7"/>
  <c r="U951" i="7"/>
  <c r="T951" i="7"/>
  <c r="S951" i="7"/>
  <c r="U975" i="7"/>
  <c r="T975" i="7"/>
  <c r="S975" i="7"/>
  <c r="U999" i="7"/>
  <c r="T999" i="7"/>
  <c r="S999" i="7"/>
  <c r="U1023" i="7"/>
  <c r="T1023" i="7"/>
  <c r="S1023" i="7"/>
  <c r="U1031" i="7"/>
  <c r="T1031" i="7"/>
  <c r="S1031" i="7"/>
  <c r="U1039" i="7"/>
  <c r="T1039" i="7"/>
  <c r="S1039" i="7"/>
  <c r="U1047" i="7"/>
  <c r="T1047" i="7"/>
  <c r="S1047" i="7"/>
  <c r="U1055" i="7"/>
  <c r="T1055" i="7"/>
  <c r="S1055" i="7"/>
  <c r="U1063" i="7"/>
  <c r="T1063" i="7"/>
  <c r="S1063" i="7"/>
  <c r="U1071" i="7"/>
  <c r="T1071" i="7"/>
  <c r="S1071" i="7"/>
  <c r="U1095" i="7"/>
  <c r="T1095" i="7"/>
  <c r="S1095" i="7"/>
  <c r="U1103" i="7"/>
  <c r="T1103" i="7"/>
  <c r="S1103" i="7"/>
  <c r="U1111" i="7"/>
  <c r="T1111" i="7"/>
  <c r="S1111" i="7"/>
  <c r="T888" i="7"/>
  <c r="T936" i="7"/>
  <c r="T944" i="7"/>
  <c r="U961" i="7"/>
  <c r="T961" i="7"/>
  <c r="S961" i="7"/>
  <c r="U985" i="7"/>
  <c r="T985" i="7"/>
  <c r="S985" i="7"/>
  <c r="U1009" i="7"/>
  <c r="T1009" i="7"/>
  <c r="S1009" i="7"/>
  <c r="U1033" i="7"/>
  <c r="T1033" i="7"/>
  <c r="S1033" i="7"/>
  <c r="U1057" i="7"/>
  <c r="T1057" i="7"/>
  <c r="S1057" i="7"/>
  <c r="U1081" i="7"/>
  <c r="T1081" i="7"/>
  <c r="S1081" i="7"/>
  <c r="U1097" i="7"/>
  <c r="T1097" i="7"/>
  <c r="S1097" i="7"/>
  <c r="U888" i="7"/>
  <c r="U904" i="7"/>
  <c r="U912" i="7"/>
  <c r="U936" i="7"/>
  <c r="U944" i="7"/>
  <c r="S984" i="7"/>
  <c r="S1000" i="7"/>
  <c r="S1016" i="7"/>
  <c r="S1048" i="7"/>
  <c r="S1064" i="7"/>
  <c r="S1080" i="7"/>
  <c r="S1096" i="7"/>
  <c r="S1112" i="7"/>
  <c r="R889" i="7"/>
  <c r="R895" i="7"/>
  <c r="R919" i="7"/>
  <c r="U963" i="7"/>
  <c r="T963" i="7"/>
  <c r="S963" i="7"/>
  <c r="U987" i="7"/>
  <c r="T987" i="7"/>
  <c r="S987" i="7"/>
  <c r="U1003" i="7"/>
  <c r="T1003" i="7"/>
  <c r="S1003" i="7"/>
  <c r="U1019" i="7"/>
  <c r="T1019" i="7"/>
  <c r="S1019" i="7"/>
  <c r="U1035" i="7"/>
  <c r="T1035" i="7"/>
  <c r="S1035" i="7"/>
  <c r="U1059" i="7"/>
  <c r="T1059" i="7"/>
  <c r="S1059" i="7"/>
  <c r="R959" i="7"/>
  <c r="R975" i="7"/>
  <c r="R991" i="7"/>
  <c r="R1007" i="7"/>
  <c r="R1023" i="7"/>
  <c r="R1039" i="7"/>
  <c r="R1055" i="7"/>
  <c r="R1087" i="7"/>
  <c r="R1103" i="7"/>
  <c r="R957" i="7"/>
  <c r="R973" i="7"/>
  <c r="R989" i="7"/>
  <c r="R1005" i="7"/>
  <c r="R1021" i="7"/>
  <c r="R1037" i="7"/>
  <c r="R1053" i="7"/>
  <c r="R1069" i="7"/>
  <c r="R1085" i="7"/>
  <c r="R1101" i="7"/>
  <c r="R1117" i="7"/>
  <c r="R492" i="7"/>
  <c r="T492" i="7"/>
  <c r="S492" i="7"/>
  <c r="R516" i="7"/>
  <c r="U516" i="7"/>
  <c r="R564" i="7"/>
  <c r="U564" i="7"/>
  <c r="T564" i="7"/>
  <c r="S564" i="7"/>
  <c r="R612" i="7"/>
  <c r="U612" i="7"/>
  <c r="T612" i="7"/>
  <c r="S612" i="7"/>
  <c r="R708" i="7"/>
  <c r="U708" i="7"/>
  <c r="T708" i="7"/>
  <c r="S708" i="7"/>
  <c r="S732" i="7"/>
  <c r="R732" i="7"/>
  <c r="U780" i="7"/>
  <c r="T780" i="7"/>
  <c r="U828" i="7"/>
  <c r="R828" i="7"/>
  <c r="T828" i="7"/>
  <c r="S828" i="7"/>
  <c r="S540" i="7"/>
  <c r="S764" i="7"/>
  <c r="T485" i="7"/>
  <c r="S485" i="7"/>
  <c r="R485" i="7"/>
  <c r="T533" i="7"/>
  <c r="S533" i="7"/>
  <c r="R533" i="7"/>
  <c r="U557" i="7"/>
  <c r="T557" i="7"/>
  <c r="S557" i="7"/>
  <c r="R557" i="7"/>
  <c r="U581" i="7"/>
  <c r="T581" i="7"/>
  <c r="U605" i="7"/>
  <c r="T605" i="7"/>
  <c r="S605" i="7"/>
  <c r="R605" i="7"/>
  <c r="U629" i="7"/>
  <c r="T629" i="7"/>
  <c r="U653" i="7"/>
  <c r="T653" i="7"/>
  <c r="S653" i="7"/>
  <c r="R653" i="7"/>
  <c r="U669" i="7"/>
  <c r="T669" i="7"/>
  <c r="S669" i="7"/>
  <c r="R669" i="7"/>
  <c r="U693" i="7"/>
  <c r="T693" i="7"/>
  <c r="U717" i="7"/>
  <c r="T717" i="7"/>
  <c r="S717" i="7"/>
  <c r="R717" i="7"/>
  <c r="U741" i="7"/>
  <c r="T741" i="7"/>
  <c r="S741" i="7"/>
  <c r="R741" i="7"/>
  <c r="U765" i="7"/>
  <c r="T765" i="7"/>
  <c r="S765" i="7"/>
  <c r="R765" i="7"/>
  <c r="U789" i="7"/>
  <c r="T789" i="7"/>
  <c r="S789" i="7"/>
  <c r="U797" i="7"/>
  <c r="T797" i="7"/>
  <c r="S797" i="7"/>
  <c r="R797" i="7"/>
  <c r="U813" i="7"/>
  <c r="T813" i="7"/>
  <c r="S813" i="7"/>
  <c r="R813" i="7"/>
  <c r="U821" i="7"/>
  <c r="T821" i="7"/>
  <c r="S821" i="7"/>
  <c r="U829" i="7"/>
  <c r="T829" i="7"/>
  <c r="S829" i="7"/>
  <c r="R829" i="7"/>
  <c r="U837" i="7"/>
  <c r="T837" i="7"/>
  <c r="S837" i="7"/>
  <c r="R837" i="7"/>
  <c r="U845" i="7"/>
  <c r="T845" i="7"/>
  <c r="S845" i="7"/>
  <c r="R845" i="7"/>
  <c r="U861" i="7"/>
  <c r="T861" i="7"/>
  <c r="S861" i="7"/>
  <c r="R861" i="7"/>
  <c r="U869" i="7"/>
  <c r="T869" i="7"/>
  <c r="S869" i="7"/>
  <c r="R869" i="7"/>
  <c r="U877" i="7"/>
  <c r="T877" i="7"/>
  <c r="S877" i="7"/>
  <c r="R877" i="7"/>
  <c r="T477" i="7"/>
  <c r="U485" i="7"/>
  <c r="T493" i="7"/>
  <c r="T540" i="7"/>
  <c r="S581" i="7"/>
  <c r="T668" i="7"/>
  <c r="T764" i="7"/>
  <c r="U478" i="7"/>
  <c r="T478" i="7"/>
  <c r="S478" i="7"/>
  <c r="R478" i="7"/>
  <c r="R494" i="7"/>
  <c r="U494" i="7"/>
  <c r="T494" i="7"/>
  <c r="S494" i="7"/>
  <c r="R542" i="7"/>
  <c r="T542" i="7"/>
  <c r="S542" i="7"/>
  <c r="R574" i="7"/>
  <c r="T574" i="7"/>
  <c r="S574" i="7"/>
  <c r="R598" i="7"/>
  <c r="U598" i="7"/>
  <c r="R622" i="7"/>
  <c r="T622" i="7"/>
  <c r="S622" i="7"/>
  <c r="R646" i="7"/>
  <c r="U646" i="7"/>
  <c r="R662" i="7"/>
  <c r="U662" i="7"/>
  <c r="R694" i="7"/>
  <c r="U694" i="7"/>
  <c r="R710" i="7"/>
  <c r="U710" i="7"/>
  <c r="S734" i="7"/>
  <c r="R734" i="7"/>
  <c r="U758" i="7"/>
  <c r="R758" i="7"/>
  <c r="S782" i="7"/>
  <c r="R782" i="7"/>
  <c r="U782" i="7"/>
  <c r="T782" i="7"/>
  <c r="S798" i="7"/>
  <c r="R798" i="7"/>
  <c r="U798" i="7"/>
  <c r="T798" i="7"/>
  <c r="S814" i="7"/>
  <c r="R814" i="7"/>
  <c r="T814" i="7"/>
  <c r="S830" i="7"/>
  <c r="R830" i="7"/>
  <c r="U838" i="7"/>
  <c r="T838" i="7"/>
  <c r="S838" i="7"/>
  <c r="R838" i="7"/>
  <c r="S846" i="7"/>
  <c r="R846" i="7"/>
  <c r="U854" i="7"/>
  <c r="T854" i="7"/>
  <c r="S854" i="7"/>
  <c r="R854" i="7"/>
  <c r="S878" i="7"/>
  <c r="R878" i="7"/>
  <c r="U878" i="7"/>
  <c r="T878" i="7"/>
  <c r="S486" i="7"/>
  <c r="T502" i="7"/>
  <c r="U518" i="7"/>
  <c r="U540" i="7"/>
  <c r="R565" i="7"/>
  <c r="S582" i="7"/>
  <c r="S588" i="7"/>
  <c r="U604" i="7"/>
  <c r="R629" i="7"/>
  <c r="S646" i="7"/>
  <c r="U668" i="7"/>
  <c r="R693" i="7"/>
  <c r="S710" i="7"/>
  <c r="S758" i="7"/>
  <c r="U830" i="7"/>
  <c r="T860" i="7"/>
  <c r="T486" i="7"/>
  <c r="U502" i="7"/>
  <c r="U542" i="7"/>
  <c r="T588" i="7"/>
  <c r="S629" i="7"/>
  <c r="T646" i="7"/>
  <c r="T652" i="7"/>
  <c r="S693" i="7"/>
  <c r="T710" i="7"/>
  <c r="S748" i="7"/>
  <c r="T758" i="7"/>
  <c r="U486" i="7"/>
  <c r="R549" i="7"/>
  <c r="S572" i="7"/>
  <c r="U588" i="7"/>
  <c r="S630" i="7"/>
  <c r="S636" i="7"/>
  <c r="U652" i="7"/>
  <c r="S694" i="7"/>
  <c r="S700" i="7"/>
  <c r="T748" i="7"/>
  <c r="R789" i="7"/>
  <c r="R484" i="7"/>
  <c r="U484" i="7"/>
  <c r="R508" i="7"/>
  <c r="T508" i="7"/>
  <c r="S508" i="7"/>
  <c r="R532" i="7"/>
  <c r="U532" i="7"/>
  <c r="R580" i="7"/>
  <c r="U580" i="7"/>
  <c r="T580" i="7"/>
  <c r="S580" i="7"/>
  <c r="R628" i="7"/>
  <c r="U628" i="7"/>
  <c r="T628" i="7"/>
  <c r="S628" i="7"/>
  <c r="R676" i="7"/>
  <c r="U676" i="7"/>
  <c r="T676" i="7"/>
  <c r="S676" i="7"/>
  <c r="T724" i="7"/>
  <c r="S724" i="7"/>
  <c r="R724" i="7"/>
  <c r="T772" i="7"/>
  <c r="S772" i="7"/>
  <c r="R772" i="7"/>
  <c r="U772" i="7"/>
  <c r="T796" i="7"/>
  <c r="U796" i="7"/>
  <c r="S796" i="7"/>
  <c r="T804" i="7"/>
  <c r="S804" i="7"/>
  <c r="R804" i="7"/>
  <c r="U812" i="7"/>
  <c r="S812" i="7"/>
  <c r="R812" i="7"/>
  <c r="T812" i="7"/>
  <c r="T820" i="7"/>
  <c r="S820" i="7"/>
  <c r="R820" i="7"/>
  <c r="T836" i="7"/>
  <c r="S836" i="7"/>
  <c r="R836" i="7"/>
  <c r="T844" i="7"/>
  <c r="S844" i="7"/>
  <c r="R844" i="7"/>
  <c r="T852" i="7"/>
  <c r="S852" i="7"/>
  <c r="R852" i="7"/>
  <c r="U852" i="7"/>
  <c r="T868" i="7"/>
  <c r="S868" i="7"/>
  <c r="R868" i="7"/>
  <c r="U868" i="7"/>
  <c r="T484" i="7"/>
  <c r="U556" i="7"/>
  <c r="S604" i="7"/>
  <c r="U620" i="7"/>
  <c r="S668" i="7"/>
  <c r="U684" i="7"/>
  <c r="U724" i="7"/>
  <c r="U804" i="7"/>
  <c r="U836" i="7"/>
  <c r="U541" i="7"/>
  <c r="T541" i="7"/>
  <c r="R541" i="7"/>
  <c r="S541" i="7"/>
  <c r="U565" i="7"/>
  <c r="T565" i="7"/>
  <c r="U589" i="7"/>
  <c r="T589" i="7"/>
  <c r="R589" i="7"/>
  <c r="S589" i="7"/>
  <c r="U613" i="7"/>
  <c r="T613" i="7"/>
  <c r="U645" i="7"/>
  <c r="T645" i="7"/>
  <c r="U677" i="7"/>
  <c r="T677" i="7"/>
  <c r="U701" i="7"/>
  <c r="T701" i="7"/>
  <c r="S701" i="7"/>
  <c r="R701" i="7"/>
  <c r="U725" i="7"/>
  <c r="T725" i="7"/>
  <c r="S725" i="7"/>
  <c r="R725" i="7"/>
  <c r="U749" i="7"/>
  <c r="T749" i="7"/>
  <c r="S749" i="7"/>
  <c r="R749" i="7"/>
  <c r="U781" i="7"/>
  <c r="T781" i="7"/>
  <c r="S781" i="7"/>
  <c r="R781" i="7"/>
  <c r="U853" i="7"/>
  <c r="T853" i="7"/>
  <c r="S853" i="7"/>
  <c r="R853" i="7"/>
  <c r="T604" i="7"/>
  <c r="R526" i="7"/>
  <c r="U526" i="7"/>
  <c r="T526" i="7"/>
  <c r="S526" i="7"/>
  <c r="R550" i="7"/>
  <c r="U550" i="7"/>
  <c r="R566" i="7"/>
  <c r="U566" i="7"/>
  <c r="R590" i="7"/>
  <c r="T590" i="7"/>
  <c r="S590" i="7"/>
  <c r="R614" i="7"/>
  <c r="U614" i="7"/>
  <c r="R638" i="7"/>
  <c r="T638" i="7"/>
  <c r="S638" i="7"/>
  <c r="R670" i="7"/>
  <c r="T670" i="7"/>
  <c r="S670" i="7"/>
  <c r="R686" i="7"/>
  <c r="T686" i="7"/>
  <c r="S686" i="7"/>
  <c r="S718" i="7"/>
  <c r="R718" i="7"/>
  <c r="U742" i="7"/>
  <c r="S742" i="7"/>
  <c r="R742" i="7"/>
  <c r="U806" i="7"/>
  <c r="T806" i="7"/>
  <c r="S806" i="7"/>
  <c r="S862" i="7"/>
  <c r="R862" i="7"/>
  <c r="U862" i="7"/>
  <c r="R796" i="7"/>
  <c r="T483" i="7"/>
  <c r="U508" i="7"/>
  <c r="S516" i="7"/>
  <c r="R525" i="7"/>
  <c r="T532" i="7"/>
  <c r="T566" i="7"/>
  <c r="T572" i="7"/>
  <c r="U590" i="7"/>
  <c r="S613" i="7"/>
  <c r="T636" i="7"/>
  <c r="S677" i="7"/>
  <c r="T694" i="7"/>
  <c r="T700" i="7"/>
  <c r="U748" i="7"/>
  <c r="R780" i="7"/>
  <c r="R790" i="7"/>
  <c r="R821" i="7"/>
  <c r="U844" i="7"/>
  <c r="S876" i="7"/>
  <c r="U492" i="7"/>
  <c r="R509" i="7"/>
  <c r="T516" i="7"/>
  <c r="S525" i="7"/>
  <c r="U533" i="7"/>
  <c r="S550" i="7"/>
  <c r="S556" i="7"/>
  <c r="U572" i="7"/>
  <c r="S614" i="7"/>
  <c r="S620" i="7"/>
  <c r="U636" i="7"/>
  <c r="S684" i="7"/>
  <c r="U700" i="7"/>
  <c r="T732" i="7"/>
  <c r="T742" i="7"/>
  <c r="S780" i="7"/>
  <c r="U814" i="7"/>
  <c r="T846" i="7"/>
  <c r="T876" i="7"/>
  <c r="R500" i="7"/>
  <c r="U500" i="7"/>
  <c r="R524" i="7"/>
  <c r="T524" i="7"/>
  <c r="S524" i="7"/>
  <c r="R548" i="7"/>
  <c r="U548" i="7"/>
  <c r="T548" i="7"/>
  <c r="S548" i="7"/>
  <c r="R596" i="7"/>
  <c r="U596" i="7"/>
  <c r="T596" i="7"/>
  <c r="S596" i="7"/>
  <c r="R644" i="7"/>
  <c r="U644" i="7"/>
  <c r="T644" i="7"/>
  <c r="S644" i="7"/>
  <c r="R660" i="7"/>
  <c r="U660" i="7"/>
  <c r="T660" i="7"/>
  <c r="S660" i="7"/>
  <c r="R692" i="7"/>
  <c r="U692" i="7"/>
  <c r="T692" i="7"/>
  <c r="S692" i="7"/>
  <c r="T716" i="7"/>
  <c r="S716" i="7"/>
  <c r="R716" i="7"/>
  <c r="T740" i="7"/>
  <c r="S740" i="7"/>
  <c r="R740" i="7"/>
  <c r="U740" i="7"/>
  <c r="T756" i="7"/>
  <c r="S756" i="7"/>
  <c r="R756" i="7"/>
  <c r="U756" i="7"/>
  <c r="T788" i="7"/>
  <c r="S788" i="7"/>
  <c r="R788" i="7"/>
  <c r="U788" i="7"/>
  <c r="S860" i="7"/>
  <c r="R860" i="7"/>
  <c r="T501" i="7"/>
  <c r="S501" i="7"/>
  <c r="R501" i="7"/>
  <c r="T517" i="7"/>
  <c r="S517" i="7"/>
  <c r="R517" i="7"/>
  <c r="U549" i="7"/>
  <c r="T549" i="7"/>
  <c r="U573" i="7"/>
  <c r="T573" i="7"/>
  <c r="R573" i="7"/>
  <c r="S573" i="7"/>
  <c r="U597" i="7"/>
  <c r="T597" i="7"/>
  <c r="U621" i="7"/>
  <c r="T621" i="7"/>
  <c r="R621" i="7"/>
  <c r="S621" i="7"/>
  <c r="U637" i="7"/>
  <c r="T637" i="7"/>
  <c r="R637" i="7"/>
  <c r="S637" i="7"/>
  <c r="U661" i="7"/>
  <c r="T661" i="7"/>
  <c r="U685" i="7"/>
  <c r="T685" i="7"/>
  <c r="R685" i="7"/>
  <c r="S685" i="7"/>
  <c r="U709" i="7"/>
  <c r="T709" i="7"/>
  <c r="U733" i="7"/>
  <c r="T733" i="7"/>
  <c r="S733" i="7"/>
  <c r="R733" i="7"/>
  <c r="U757" i="7"/>
  <c r="T757" i="7"/>
  <c r="S757" i="7"/>
  <c r="R757" i="7"/>
  <c r="U773" i="7"/>
  <c r="T773" i="7"/>
  <c r="S773" i="7"/>
  <c r="R773" i="7"/>
  <c r="U805" i="7"/>
  <c r="T805" i="7"/>
  <c r="S805" i="7"/>
  <c r="R510" i="7"/>
  <c r="U510" i="7"/>
  <c r="T510" i="7"/>
  <c r="S510" i="7"/>
  <c r="R558" i="7"/>
  <c r="T558" i="7"/>
  <c r="S558" i="7"/>
  <c r="R582" i="7"/>
  <c r="U582" i="7"/>
  <c r="R606" i="7"/>
  <c r="T606" i="7"/>
  <c r="S606" i="7"/>
  <c r="R630" i="7"/>
  <c r="U630" i="7"/>
  <c r="R654" i="7"/>
  <c r="T654" i="7"/>
  <c r="S654" i="7"/>
  <c r="R678" i="7"/>
  <c r="U678" i="7"/>
  <c r="R702" i="7"/>
  <c r="T702" i="7"/>
  <c r="S702" i="7"/>
  <c r="U726" i="7"/>
  <c r="T726" i="7"/>
  <c r="S726" i="7"/>
  <c r="R726" i="7"/>
  <c r="S750" i="7"/>
  <c r="R750" i="7"/>
  <c r="U750" i="7"/>
  <c r="T750" i="7"/>
  <c r="S766" i="7"/>
  <c r="R766" i="7"/>
  <c r="T766" i="7"/>
  <c r="U766" i="7"/>
  <c r="U790" i="7"/>
  <c r="T790" i="7"/>
  <c r="U822" i="7"/>
  <c r="S822" i="7"/>
  <c r="R822" i="7"/>
  <c r="T822" i="7"/>
  <c r="U870" i="7"/>
  <c r="S870" i="7"/>
  <c r="R870" i="7"/>
  <c r="U477" i="7"/>
  <c r="S652" i="7"/>
  <c r="S483" i="7"/>
  <c r="R483" i="7"/>
  <c r="T491" i="7"/>
  <c r="U491" i="7"/>
  <c r="S499" i="7"/>
  <c r="R499" i="7"/>
  <c r="U507" i="7"/>
  <c r="T507" i="7"/>
  <c r="S515" i="7"/>
  <c r="R515" i="7"/>
  <c r="U523" i="7"/>
  <c r="T523" i="7"/>
  <c r="S531" i="7"/>
  <c r="R531" i="7"/>
  <c r="U539" i="7"/>
  <c r="T539" i="7"/>
  <c r="R539" i="7"/>
  <c r="U547" i="7"/>
  <c r="T547" i="7"/>
  <c r="S547" i="7"/>
  <c r="U555" i="7"/>
  <c r="T555" i="7"/>
  <c r="R555" i="7"/>
  <c r="U563" i="7"/>
  <c r="T563" i="7"/>
  <c r="S563" i="7"/>
  <c r="U571" i="7"/>
  <c r="T571" i="7"/>
  <c r="R571" i="7"/>
  <c r="U579" i="7"/>
  <c r="T579" i="7"/>
  <c r="S579" i="7"/>
  <c r="U587" i="7"/>
  <c r="T587" i="7"/>
  <c r="R587" i="7"/>
  <c r="U595" i="7"/>
  <c r="T595" i="7"/>
  <c r="S595" i="7"/>
  <c r="U603" i="7"/>
  <c r="T603" i="7"/>
  <c r="R603" i="7"/>
  <c r="U611" i="7"/>
  <c r="T611" i="7"/>
  <c r="S611" i="7"/>
  <c r="U619" i="7"/>
  <c r="T619" i="7"/>
  <c r="R619" i="7"/>
  <c r="U627" i="7"/>
  <c r="T627" i="7"/>
  <c r="S627" i="7"/>
  <c r="U635" i="7"/>
  <c r="T635" i="7"/>
  <c r="R635" i="7"/>
  <c r="U643" i="7"/>
  <c r="T643" i="7"/>
  <c r="S643" i="7"/>
  <c r="U651" i="7"/>
  <c r="T651" i="7"/>
  <c r="R651" i="7"/>
  <c r="U659" i="7"/>
  <c r="T659" i="7"/>
  <c r="S659" i="7"/>
  <c r="U667" i="7"/>
  <c r="T667" i="7"/>
  <c r="R667" i="7"/>
  <c r="U675" i="7"/>
  <c r="T675" i="7"/>
  <c r="S675" i="7"/>
  <c r="U683" i="7"/>
  <c r="T683" i="7"/>
  <c r="R683" i="7"/>
  <c r="U691" i="7"/>
  <c r="T691" i="7"/>
  <c r="S691" i="7"/>
  <c r="U699" i="7"/>
  <c r="T699" i="7"/>
  <c r="R699" i="7"/>
  <c r="U707" i="7"/>
  <c r="T707" i="7"/>
  <c r="S707" i="7"/>
  <c r="U715" i="7"/>
  <c r="T715" i="7"/>
  <c r="S715" i="7"/>
  <c r="R715" i="7"/>
  <c r="U723" i="7"/>
  <c r="T723" i="7"/>
  <c r="S723" i="7"/>
  <c r="U731" i="7"/>
  <c r="T731" i="7"/>
  <c r="S731" i="7"/>
  <c r="R731" i="7"/>
  <c r="U739" i="7"/>
  <c r="T739" i="7"/>
  <c r="S739" i="7"/>
  <c r="U747" i="7"/>
  <c r="T747" i="7"/>
  <c r="S747" i="7"/>
  <c r="R747" i="7"/>
  <c r="U755" i="7"/>
  <c r="T755" i="7"/>
  <c r="S755" i="7"/>
  <c r="R755" i="7"/>
  <c r="U763" i="7"/>
  <c r="T763" i="7"/>
  <c r="S763" i="7"/>
  <c r="R763" i="7"/>
  <c r="U771" i="7"/>
  <c r="T771" i="7"/>
  <c r="S771" i="7"/>
  <c r="R771" i="7"/>
  <c r="U779" i="7"/>
  <c r="T779" i="7"/>
  <c r="S779" i="7"/>
  <c r="U787" i="7"/>
  <c r="T787" i="7"/>
  <c r="S787" i="7"/>
  <c r="R787" i="7"/>
  <c r="U795" i="7"/>
  <c r="T795" i="7"/>
  <c r="S795" i="7"/>
  <c r="U803" i="7"/>
  <c r="T803" i="7"/>
  <c r="S803" i="7"/>
  <c r="R803" i="7"/>
  <c r="U811" i="7"/>
  <c r="T811" i="7"/>
  <c r="S811" i="7"/>
  <c r="U819" i="7"/>
  <c r="T819" i="7"/>
  <c r="S819" i="7"/>
  <c r="U827" i="7"/>
  <c r="T827" i="7"/>
  <c r="S827" i="7"/>
  <c r="R827" i="7"/>
  <c r="U835" i="7"/>
  <c r="T835" i="7"/>
  <c r="S835" i="7"/>
  <c r="U843" i="7"/>
  <c r="T843" i="7"/>
  <c r="S843" i="7"/>
  <c r="R843" i="7"/>
  <c r="U851" i="7"/>
  <c r="T851" i="7"/>
  <c r="S851" i="7"/>
  <c r="U859" i="7"/>
  <c r="T859" i="7"/>
  <c r="S859" i="7"/>
  <c r="R859" i="7"/>
  <c r="U867" i="7"/>
  <c r="T867" i="7"/>
  <c r="S867" i="7"/>
  <c r="R867" i="7"/>
  <c r="U875" i="7"/>
  <c r="T875" i="7"/>
  <c r="S875" i="7"/>
  <c r="R875" i="7"/>
  <c r="S484" i="7"/>
  <c r="R493" i="7"/>
  <c r="T500" i="7"/>
  <c r="S509" i="7"/>
  <c r="U517" i="7"/>
  <c r="T525" i="7"/>
  <c r="S534" i="7"/>
  <c r="S539" i="7"/>
  <c r="T550" i="7"/>
  <c r="T556" i="7"/>
  <c r="U574" i="7"/>
  <c r="R579" i="7"/>
  <c r="S597" i="7"/>
  <c r="S603" i="7"/>
  <c r="T614" i="7"/>
  <c r="T620" i="7"/>
  <c r="U638" i="7"/>
  <c r="R643" i="7"/>
  <c r="S661" i="7"/>
  <c r="S667" i="7"/>
  <c r="T678" i="7"/>
  <c r="T684" i="7"/>
  <c r="U702" i="7"/>
  <c r="R707" i="7"/>
  <c r="R723" i="7"/>
  <c r="U732" i="7"/>
  <c r="R764" i="7"/>
  <c r="R774" i="7"/>
  <c r="R835" i="7"/>
  <c r="U846" i="7"/>
  <c r="U876" i="7"/>
  <c r="U543" i="7"/>
  <c r="T543" i="7"/>
  <c r="U567" i="7"/>
  <c r="T567" i="7"/>
  <c r="U607" i="7"/>
  <c r="T607" i="7"/>
  <c r="U631" i="7"/>
  <c r="T631" i="7"/>
  <c r="U655" i="7"/>
  <c r="T655" i="7"/>
  <c r="U679" i="7"/>
  <c r="T679" i="7"/>
  <c r="U703" i="7"/>
  <c r="T703" i="7"/>
  <c r="U727" i="7"/>
  <c r="T727" i="7"/>
  <c r="S727" i="7"/>
  <c r="R727" i="7"/>
  <c r="U751" i="7"/>
  <c r="T751" i="7"/>
  <c r="S751" i="7"/>
  <c r="U775" i="7"/>
  <c r="T775" i="7"/>
  <c r="S775" i="7"/>
  <c r="R775" i="7"/>
  <c r="U783" i="7"/>
  <c r="T783" i="7"/>
  <c r="S783" i="7"/>
  <c r="U807" i="7"/>
  <c r="T807" i="7"/>
  <c r="S807" i="7"/>
  <c r="R807" i="7"/>
  <c r="U815" i="7"/>
  <c r="T815" i="7"/>
  <c r="S815" i="7"/>
  <c r="U823" i="7"/>
  <c r="T823" i="7"/>
  <c r="S823" i="7"/>
  <c r="R823" i="7"/>
  <c r="U831" i="7"/>
  <c r="T831" i="7"/>
  <c r="S831" i="7"/>
  <c r="U839" i="7"/>
  <c r="T839" i="7"/>
  <c r="S839" i="7"/>
  <c r="R839" i="7"/>
  <c r="U855" i="7"/>
  <c r="T855" i="7"/>
  <c r="S855" i="7"/>
  <c r="R855" i="7"/>
  <c r="U871" i="7"/>
  <c r="T871" i="7"/>
  <c r="S871" i="7"/>
  <c r="R871" i="7"/>
  <c r="U879" i="7"/>
  <c r="T879" i="7"/>
  <c r="S879" i="7"/>
  <c r="R487" i="7"/>
  <c r="R503" i="7"/>
  <c r="R535" i="7"/>
  <c r="U720" i="7"/>
  <c r="T720" i="7"/>
  <c r="U736" i="7"/>
  <c r="T736" i="7"/>
  <c r="U752" i="7"/>
  <c r="T752" i="7"/>
  <c r="U768" i="7"/>
  <c r="T768" i="7"/>
  <c r="U784" i="7"/>
  <c r="T784" i="7"/>
  <c r="U800" i="7"/>
  <c r="T800" i="7"/>
  <c r="U816" i="7"/>
  <c r="T816" i="7"/>
  <c r="U832" i="7"/>
  <c r="T832" i="7"/>
  <c r="U848" i="7"/>
  <c r="T848" i="7"/>
  <c r="U864" i="7"/>
  <c r="T864" i="7"/>
  <c r="U880" i="7"/>
  <c r="T880" i="7"/>
  <c r="T480" i="7"/>
  <c r="U482" i="7"/>
  <c r="S487" i="7"/>
  <c r="T489" i="7"/>
  <c r="T496" i="7"/>
  <c r="U498" i="7"/>
  <c r="S503" i="7"/>
  <c r="T505" i="7"/>
  <c r="T512" i="7"/>
  <c r="U514" i="7"/>
  <c r="S519" i="7"/>
  <c r="T521" i="7"/>
  <c r="T528" i="7"/>
  <c r="U530" i="7"/>
  <c r="S535" i="7"/>
  <c r="T538" i="7"/>
  <c r="U544" i="7"/>
  <c r="T554" i="7"/>
  <c r="U560" i="7"/>
  <c r="R567" i="7"/>
  <c r="T570" i="7"/>
  <c r="U576" i="7"/>
  <c r="R583" i="7"/>
  <c r="T586" i="7"/>
  <c r="U592" i="7"/>
  <c r="R599" i="7"/>
  <c r="T602" i="7"/>
  <c r="U608" i="7"/>
  <c r="T618" i="7"/>
  <c r="U624" i="7"/>
  <c r="R631" i="7"/>
  <c r="T634" i="7"/>
  <c r="U640" i="7"/>
  <c r="R647" i="7"/>
  <c r="T650" i="7"/>
  <c r="U656" i="7"/>
  <c r="T666" i="7"/>
  <c r="U672" i="7"/>
  <c r="R679" i="7"/>
  <c r="T682" i="7"/>
  <c r="U688" i="7"/>
  <c r="T698" i="7"/>
  <c r="U704" i="7"/>
  <c r="R711" i="7"/>
  <c r="S720" i="7"/>
  <c r="R736" i="7"/>
  <c r="R751" i="7"/>
  <c r="U776" i="7"/>
  <c r="T792" i="7"/>
  <c r="T802" i="7"/>
  <c r="S808" i="7"/>
  <c r="S818" i="7"/>
  <c r="R834" i="7"/>
  <c r="S848" i="7"/>
  <c r="R864" i="7"/>
  <c r="R879" i="7"/>
  <c r="U551" i="7"/>
  <c r="T551" i="7"/>
  <c r="U575" i="7"/>
  <c r="T575" i="7"/>
  <c r="U591" i="7"/>
  <c r="T591" i="7"/>
  <c r="U615" i="7"/>
  <c r="T615" i="7"/>
  <c r="U639" i="7"/>
  <c r="T639" i="7"/>
  <c r="U663" i="7"/>
  <c r="T663" i="7"/>
  <c r="U695" i="7"/>
  <c r="T695" i="7"/>
  <c r="U719" i="7"/>
  <c r="T719" i="7"/>
  <c r="S719" i="7"/>
  <c r="U743" i="7"/>
  <c r="T743" i="7"/>
  <c r="S743" i="7"/>
  <c r="R743" i="7"/>
  <c r="U767" i="7"/>
  <c r="T767" i="7"/>
  <c r="S767" i="7"/>
  <c r="U799" i="7"/>
  <c r="T799" i="7"/>
  <c r="S799" i="7"/>
  <c r="U863" i="7"/>
  <c r="T863" i="7"/>
  <c r="S863" i="7"/>
  <c r="R519" i="7"/>
  <c r="R863" i="7"/>
  <c r="U537" i="7"/>
  <c r="T537" i="7"/>
  <c r="U545" i="7"/>
  <c r="T545" i="7"/>
  <c r="U553" i="7"/>
  <c r="T553" i="7"/>
  <c r="U561" i="7"/>
  <c r="T561" i="7"/>
  <c r="U569" i="7"/>
  <c r="T569" i="7"/>
  <c r="U577" i="7"/>
  <c r="T577" i="7"/>
  <c r="U585" i="7"/>
  <c r="T585" i="7"/>
  <c r="U593" i="7"/>
  <c r="T593" i="7"/>
  <c r="U601" i="7"/>
  <c r="T601" i="7"/>
  <c r="U609" i="7"/>
  <c r="T609" i="7"/>
  <c r="U617" i="7"/>
  <c r="T617" i="7"/>
  <c r="U625" i="7"/>
  <c r="T625" i="7"/>
  <c r="U633" i="7"/>
  <c r="T633" i="7"/>
  <c r="U641" i="7"/>
  <c r="T641" i="7"/>
  <c r="U649" i="7"/>
  <c r="T649" i="7"/>
  <c r="U657" i="7"/>
  <c r="T657" i="7"/>
  <c r="U665" i="7"/>
  <c r="T665" i="7"/>
  <c r="U673" i="7"/>
  <c r="T673" i="7"/>
  <c r="U681" i="7"/>
  <c r="T681" i="7"/>
  <c r="U689" i="7"/>
  <c r="T689" i="7"/>
  <c r="U697" i="7"/>
  <c r="T697" i="7"/>
  <c r="U705" i="7"/>
  <c r="T705" i="7"/>
  <c r="U713" i="7"/>
  <c r="T713" i="7"/>
  <c r="S713" i="7"/>
  <c r="U721" i="7"/>
  <c r="T721" i="7"/>
  <c r="S721" i="7"/>
  <c r="R721" i="7"/>
  <c r="U729" i="7"/>
  <c r="T729" i="7"/>
  <c r="S729" i="7"/>
  <c r="U737" i="7"/>
  <c r="T737" i="7"/>
  <c r="S737" i="7"/>
  <c r="R737" i="7"/>
  <c r="U745" i="7"/>
  <c r="T745" i="7"/>
  <c r="S745" i="7"/>
  <c r="U753" i="7"/>
  <c r="T753" i="7"/>
  <c r="S753" i="7"/>
  <c r="R753" i="7"/>
  <c r="U761" i="7"/>
  <c r="T761" i="7"/>
  <c r="S761" i="7"/>
  <c r="U769" i="7"/>
  <c r="T769" i="7"/>
  <c r="S769" i="7"/>
  <c r="R769" i="7"/>
  <c r="U777" i="7"/>
  <c r="T777" i="7"/>
  <c r="S777" i="7"/>
  <c r="U785" i="7"/>
  <c r="T785" i="7"/>
  <c r="S785" i="7"/>
  <c r="R785" i="7"/>
  <c r="U793" i="7"/>
  <c r="T793" i="7"/>
  <c r="S793" i="7"/>
  <c r="U801" i="7"/>
  <c r="T801" i="7"/>
  <c r="S801" i="7"/>
  <c r="R801" i="7"/>
  <c r="U809" i="7"/>
  <c r="T809" i="7"/>
  <c r="S809" i="7"/>
  <c r="U817" i="7"/>
  <c r="T817" i="7"/>
  <c r="S817" i="7"/>
  <c r="R817" i="7"/>
  <c r="U825" i="7"/>
  <c r="T825" i="7"/>
  <c r="S825" i="7"/>
  <c r="U833" i="7"/>
  <c r="T833" i="7"/>
  <c r="S833" i="7"/>
  <c r="R833" i="7"/>
  <c r="U841" i="7"/>
  <c r="T841" i="7"/>
  <c r="S841" i="7"/>
  <c r="U849" i="7"/>
  <c r="T849" i="7"/>
  <c r="S849" i="7"/>
  <c r="R849" i="7"/>
  <c r="U857" i="7"/>
  <c r="T857" i="7"/>
  <c r="S857" i="7"/>
  <c r="U865" i="7"/>
  <c r="T865" i="7"/>
  <c r="S865" i="7"/>
  <c r="R865" i="7"/>
  <c r="U873" i="7"/>
  <c r="T873" i="7"/>
  <c r="S873" i="7"/>
  <c r="U881" i="7"/>
  <c r="T881" i="7"/>
  <c r="S881" i="7"/>
  <c r="R881" i="7"/>
  <c r="U480" i="7"/>
  <c r="T487" i="7"/>
  <c r="U496" i="7"/>
  <c r="T503" i="7"/>
  <c r="U512" i="7"/>
  <c r="T519" i="7"/>
  <c r="U528" i="7"/>
  <c r="U535" i="7"/>
  <c r="U538" i="7"/>
  <c r="R545" i="7"/>
  <c r="S551" i="7"/>
  <c r="U554" i="7"/>
  <c r="R561" i="7"/>
  <c r="S567" i="7"/>
  <c r="U570" i="7"/>
  <c r="R577" i="7"/>
  <c r="U586" i="7"/>
  <c r="R593" i="7"/>
  <c r="U602" i="7"/>
  <c r="R609" i="7"/>
  <c r="S615" i="7"/>
  <c r="U618" i="7"/>
  <c r="R625" i="7"/>
  <c r="S631" i="7"/>
  <c r="U634" i="7"/>
  <c r="R641" i="7"/>
  <c r="U650" i="7"/>
  <c r="R657" i="7"/>
  <c r="S663" i="7"/>
  <c r="U666" i="7"/>
  <c r="R673" i="7"/>
  <c r="S679" i="7"/>
  <c r="U682" i="7"/>
  <c r="R689" i="7"/>
  <c r="S695" i="7"/>
  <c r="U698" i="7"/>
  <c r="R705" i="7"/>
  <c r="R722" i="7"/>
  <c r="S736" i="7"/>
  <c r="R752" i="7"/>
  <c r="R767" i="7"/>
  <c r="R777" i="7"/>
  <c r="U792" i="7"/>
  <c r="T808" i="7"/>
  <c r="T818" i="7"/>
  <c r="S824" i="7"/>
  <c r="S834" i="7"/>
  <c r="R850" i="7"/>
  <c r="S864" i="7"/>
  <c r="R880" i="7"/>
  <c r="U559" i="7"/>
  <c r="T559" i="7"/>
  <c r="U583" i="7"/>
  <c r="T583" i="7"/>
  <c r="U599" i="7"/>
  <c r="T599" i="7"/>
  <c r="U623" i="7"/>
  <c r="T623" i="7"/>
  <c r="U647" i="7"/>
  <c r="T647" i="7"/>
  <c r="U671" i="7"/>
  <c r="T671" i="7"/>
  <c r="U687" i="7"/>
  <c r="T687" i="7"/>
  <c r="U711" i="7"/>
  <c r="T711" i="7"/>
  <c r="U735" i="7"/>
  <c r="T735" i="7"/>
  <c r="S735" i="7"/>
  <c r="U759" i="7"/>
  <c r="T759" i="7"/>
  <c r="S759" i="7"/>
  <c r="R759" i="7"/>
  <c r="U791" i="7"/>
  <c r="T791" i="7"/>
  <c r="S791" i="7"/>
  <c r="R791" i="7"/>
  <c r="U847" i="7"/>
  <c r="T847" i="7"/>
  <c r="S847" i="7"/>
  <c r="U714" i="7"/>
  <c r="T714" i="7"/>
  <c r="S714" i="7"/>
  <c r="U730" i="7"/>
  <c r="T730" i="7"/>
  <c r="S730" i="7"/>
  <c r="U746" i="7"/>
  <c r="T746" i="7"/>
  <c r="S746" i="7"/>
  <c r="U762" i="7"/>
  <c r="T762" i="7"/>
  <c r="S762" i="7"/>
  <c r="U778" i="7"/>
  <c r="T778" i="7"/>
  <c r="S778" i="7"/>
  <c r="U794" i="7"/>
  <c r="T794" i="7"/>
  <c r="S794" i="7"/>
  <c r="U810" i="7"/>
  <c r="T810" i="7"/>
  <c r="S810" i="7"/>
  <c r="U826" i="7"/>
  <c r="T826" i="7"/>
  <c r="S826" i="7"/>
  <c r="U842" i="7"/>
  <c r="T842" i="7"/>
  <c r="S842" i="7"/>
  <c r="U858" i="7"/>
  <c r="T858" i="7"/>
  <c r="S858" i="7"/>
  <c r="U874" i="7"/>
  <c r="T874" i="7"/>
  <c r="S874" i="7"/>
  <c r="S490" i="7"/>
  <c r="S506" i="7"/>
  <c r="S522" i="7"/>
  <c r="S536" i="7"/>
  <c r="S545" i="7"/>
  <c r="S552" i="7"/>
  <c r="S561" i="7"/>
  <c r="S568" i="7"/>
  <c r="S577" i="7"/>
  <c r="S584" i="7"/>
  <c r="S593" i="7"/>
  <c r="S600" i="7"/>
  <c r="S609" i="7"/>
  <c r="S616" i="7"/>
  <c r="S625" i="7"/>
  <c r="S632" i="7"/>
  <c r="S641" i="7"/>
  <c r="S648" i="7"/>
  <c r="S657" i="7"/>
  <c r="S664" i="7"/>
  <c r="S673" i="7"/>
  <c r="S680" i="7"/>
  <c r="S689" i="7"/>
  <c r="S696" i="7"/>
  <c r="S705" i="7"/>
  <c r="S712" i="7"/>
  <c r="S752" i="7"/>
  <c r="R768" i="7"/>
  <c r="R778" i="7"/>
  <c r="R783" i="7"/>
  <c r="R793" i="7"/>
  <c r="U808" i="7"/>
  <c r="T824" i="7"/>
  <c r="S840" i="7"/>
  <c r="S880" i="7"/>
  <c r="T25" i="7"/>
  <c r="U25" i="7"/>
  <c r="T49" i="7"/>
  <c r="S49" i="7"/>
  <c r="R49" i="7"/>
  <c r="U97" i="7"/>
  <c r="R97" i="7"/>
  <c r="U113" i="7"/>
  <c r="T113" i="7"/>
  <c r="S113" i="7"/>
  <c r="R113" i="7"/>
  <c r="U137" i="7"/>
  <c r="T137" i="7"/>
  <c r="S137" i="7"/>
  <c r="R137" i="7"/>
  <c r="U161" i="7"/>
  <c r="T161" i="7"/>
  <c r="S161" i="7"/>
  <c r="R161" i="7"/>
  <c r="U73" i="7"/>
  <c r="U49" i="7"/>
  <c r="T121" i="7"/>
  <c r="R41" i="7"/>
  <c r="R89" i="7"/>
  <c r="T105" i="7"/>
  <c r="U121" i="7"/>
  <c r="T21" i="7"/>
  <c r="U21" i="7"/>
  <c r="S21" i="7"/>
  <c r="R21" i="7"/>
  <c r="T37" i="7"/>
  <c r="U37" i="7"/>
  <c r="S37" i="7"/>
  <c r="R37" i="7"/>
  <c r="T53" i="7"/>
  <c r="R53" i="7"/>
  <c r="U53" i="7"/>
  <c r="S53" i="7"/>
  <c r="T69" i="7"/>
  <c r="U69" i="7"/>
  <c r="S69" i="7"/>
  <c r="R69" i="7"/>
  <c r="T77" i="7"/>
  <c r="U77" i="7"/>
  <c r="S77" i="7"/>
  <c r="R77" i="7"/>
  <c r="T85" i="7"/>
  <c r="S85" i="7"/>
  <c r="U85" i="7"/>
  <c r="R85" i="7"/>
  <c r="T93" i="7"/>
  <c r="S93" i="7"/>
  <c r="R93" i="7"/>
  <c r="U101" i="7"/>
  <c r="R101" i="7"/>
  <c r="T101" i="7"/>
  <c r="S101" i="7"/>
  <c r="S109" i="7"/>
  <c r="U109" i="7"/>
  <c r="U117" i="7"/>
  <c r="T117" i="7"/>
  <c r="R117" i="7"/>
  <c r="S125" i="7"/>
  <c r="U125" i="7"/>
  <c r="T125" i="7"/>
  <c r="R125" i="7"/>
  <c r="U133" i="7"/>
  <c r="T133" i="7"/>
  <c r="S133" i="7"/>
  <c r="R133" i="7"/>
  <c r="S141" i="7"/>
  <c r="R141" i="7"/>
  <c r="U149" i="7"/>
  <c r="T149" i="7"/>
  <c r="S149" i="7"/>
  <c r="S157" i="7"/>
  <c r="R157" i="7"/>
  <c r="U157" i="7"/>
  <c r="T157" i="7"/>
  <c r="S165" i="7"/>
  <c r="R165" i="7"/>
  <c r="S173" i="7"/>
  <c r="R173" i="7"/>
  <c r="U173" i="7"/>
  <c r="U181" i="7"/>
  <c r="T181" i="7"/>
  <c r="S181" i="7"/>
  <c r="S189" i="7"/>
  <c r="R189" i="7"/>
  <c r="U189" i="7"/>
  <c r="T189" i="7"/>
  <c r="U197" i="7"/>
  <c r="S197" i="7"/>
  <c r="R197" i="7"/>
  <c r="S205" i="7"/>
  <c r="R205" i="7"/>
  <c r="U205" i="7"/>
  <c r="U213" i="7"/>
  <c r="T213" i="7"/>
  <c r="S213" i="7"/>
  <c r="S221" i="7"/>
  <c r="R221" i="7"/>
  <c r="U221" i="7"/>
  <c r="T221" i="7"/>
  <c r="S237" i="7"/>
  <c r="R237" i="7"/>
  <c r="U237" i="7"/>
  <c r="T237" i="7"/>
  <c r="S245" i="7"/>
  <c r="U245" i="7"/>
  <c r="T245" i="7"/>
  <c r="R245" i="7"/>
  <c r="S253" i="7"/>
  <c r="R253" i="7"/>
  <c r="T253" i="7"/>
  <c r="S261" i="7"/>
  <c r="U261" i="7"/>
  <c r="T261" i="7"/>
  <c r="S269" i="7"/>
  <c r="R269" i="7"/>
  <c r="T269" i="7"/>
  <c r="S277" i="7"/>
  <c r="U277" i="7"/>
  <c r="S285" i="7"/>
  <c r="R285" i="7"/>
  <c r="U285" i="7"/>
  <c r="T285" i="7"/>
  <c r="U293" i="7"/>
  <c r="T293" i="7"/>
  <c r="S293" i="7"/>
  <c r="R293" i="7"/>
  <c r="U301" i="7"/>
  <c r="T301" i="7"/>
  <c r="S309" i="7"/>
  <c r="R309" i="7"/>
  <c r="U317" i="7"/>
  <c r="T317" i="7"/>
  <c r="S317" i="7"/>
  <c r="S325" i="7"/>
  <c r="T325" i="7"/>
  <c r="R325" i="7"/>
  <c r="U333" i="7"/>
  <c r="T333" i="7"/>
  <c r="S333" i="7"/>
  <c r="R333" i="7"/>
  <c r="S341" i="7"/>
  <c r="R341" i="7"/>
  <c r="T341" i="7"/>
  <c r="U341" i="7"/>
  <c r="U349" i="7"/>
  <c r="S349" i="7"/>
  <c r="T349" i="7"/>
  <c r="S357" i="7"/>
  <c r="U357" i="7"/>
  <c r="T357" i="7"/>
  <c r="R357" i="7"/>
  <c r="U365" i="7"/>
  <c r="T365" i="7"/>
  <c r="S373" i="7"/>
  <c r="R373" i="7"/>
  <c r="U373" i="7"/>
  <c r="U381" i="7"/>
  <c r="S381" i="7"/>
  <c r="R381" i="7"/>
  <c r="S389" i="7"/>
  <c r="R389" i="7"/>
  <c r="U397" i="7"/>
  <c r="T397" i="7"/>
  <c r="S397" i="7"/>
  <c r="R397" i="7"/>
  <c r="S405" i="7"/>
  <c r="R405" i="7"/>
  <c r="U405" i="7"/>
  <c r="T405" i="7"/>
  <c r="U413" i="7"/>
  <c r="T413" i="7"/>
  <c r="S413" i="7"/>
  <c r="R413" i="7"/>
  <c r="S421" i="7"/>
  <c r="R421" i="7"/>
  <c r="U421" i="7"/>
  <c r="U429" i="7"/>
  <c r="T429" i="7"/>
  <c r="S437" i="7"/>
  <c r="R437" i="7"/>
  <c r="U437" i="7"/>
  <c r="T437" i="7"/>
  <c r="U445" i="7"/>
  <c r="R445" i="7"/>
  <c r="S453" i="7"/>
  <c r="U453" i="7"/>
  <c r="T453" i="7"/>
  <c r="U461" i="7"/>
  <c r="T461" i="7"/>
  <c r="R461" i="7"/>
  <c r="S461" i="7"/>
  <c r="S469" i="7"/>
  <c r="R469" i="7"/>
  <c r="U469" i="7"/>
  <c r="T469" i="7"/>
  <c r="R16" i="7"/>
  <c r="R29" i="7"/>
  <c r="U45" i="7"/>
  <c r="T54" i="7"/>
  <c r="S63" i="7"/>
  <c r="R81" i="7"/>
  <c r="S94" i="7"/>
  <c r="S111" i="7"/>
  <c r="R149" i="7"/>
  <c r="U165" i="7"/>
  <c r="R175" i="7"/>
  <c r="U229" i="7"/>
  <c r="T295" i="7"/>
  <c r="T309" i="7"/>
  <c r="T327" i="7"/>
  <c r="T445" i="7"/>
  <c r="R25" i="7"/>
  <c r="S29" i="7"/>
  <c r="S38" i="7"/>
  <c r="U54" i="7"/>
  <c r="S81" i="7"/>
  <c r="R86" i="7"/>
  <c r="U94" i="7"/>
  <c r="S117" i="7"/>
  <c r="T141" i="7"/>
  <c r="R213" i="7"/>
  <c r="U253" i="7"/>
  <c r="U309" i="7"/>
  <c r="T381" i="7"/>
  <c r="R429" i="7"/>
  <c r="T17" i="7"/>
  <c r="S17" i="7"/>
  <c r="R17" i="7"/>
  <c r="T41" i="7"/>
  <c r="U41" i="7"/>
  <c r="T65" i="7"/>
  <c r="S65" i="7"/>
  <c r="R65" i="7"/>
  <c r="T89" i="7"/>
  <c r="U89" i="7"/>
  <c r="U145" i="7"/>
  <c r="T145" i="7"/>
  <c r="U177" i="7"/>
  <c r="T177" i="7"/>
  <c r="S177" i="7"/>
  <c r="R177" i="7"/>
  <c r="S121" i="7"/>
  <c r="U14" i="7"/>
  <c r="T14" i="7"/>
  <c r="S14" i="7"/>
  <c r="U30" i="7"/>
  <c r="T30" i="7"/>
  <c r="S30" i="7"/>
  <c r="S46" i="7"/>
  <c r="U46" i="7"/>
  <c r="T46" i="7"/>
  <c r="U62" i="7"/>
  <c r="T62" i="7"/>
  <c r="S62" i="7"/>
  <c r="R110" i="7"/>
  <c r="S110" i="7"/>
  <c r="U110" i="7"/>
  <c r="T110" i="7"/>
  <c r="R142" i="7"/>
  <c r="U142" i="7"/>
  <c r="T142" i="7"/>
  <c r="S142" i="7"/>
  <c r="R158" i="7"/>
  <c r="U158" i="7"/>
  <c r="T158" i="7"/>
  <c r="S158" i="7"/>
  <c r="R166" i="7"/>
  <c r="T166" i="7"/>
  <c r="S166" i="7"/>
  <c r="U166" i="7"/>
  <c r="R182" i="7"/>
  <c r="T182" i="7"/>
  <c r="S182" i="7"/>
  <c r="U182" i="7"/>
  <c r="R198" i="7"/>
  <c r="T198" i="7"/>
  <c r="S198" i="7"/>
  <c r="U198" i="7"/>
  <c r="R206" i="7"/>
  <c r="U206" i="7"/>
  <c r="T206" i="7"/>
  <c r="S206" i="7"/>
  <c r="R222" i="7"/>
  <c r="T222" i="7"/>
  <c r="S222" i="7"/>
  <c r="R238" i="7"/>
  <c r="T238" i="7"/>
  <c r="U238" i="7"/>
  <c r="S238" i="7"/>
  <c r="R254" i="7"/>
  <c r="T254" i="7"/>
  <c r="R270" i="7"/>
  <c r="T270" i="7"/>
  <c r="U270" i="7"/>
  <c r="R286" i="7"/>
  <c r="T286" i="7"/>
  <c r="S286" i="7"/>
  <c r="U286" i="7"/>
  <c r="S294" i="7"/>
  <c r="R294" i="7"/>
  <c r="T294" i="7"/>
  <c r="U310" i="7"/>
  <c r="T310" i="7"/>
  <c r="S310" i="7"/>
  <c r="U326" i="7"/>
  <c r="T326" i="7"/>
  <c r="S326" i="7"/>
  <c r="R326" i="7"/>
  <c r="U342" i="7"/>
  <c r="T342" i="7"/>
  <c r="S342" i="7"/>
  <c r="R342" i="7"/>
  <c r="U358" i="7"/>
  <c r="T358" i="7"/>
  <c r="S358" i="7"/>
  <c r="R358" i="7"/>
  <c r="U374" i="7"/>
  <c r="T374" i="7"/>
  <c r="S374" i="7"/>
  <c r="R374" i="7"/>
  <c r="U382" i="7"/>
  <c r="T382" i="7"/>
  <c r="U398" i="7"/>
  <c r="T398" i="7"/>
  <c r="R398" i="7"/>
  <c r="S398" i="7"/>
  <c r="U414" i="7"/>
  <c r="T414" i="7"/>
  <c r="S414" i="7"/>
  <c r="R414" i="7"/>
  <c r="U430" i="7"/>
  <c r="T430" i="7"/>
  <c r="S430" i="7"/>
  <c r="R430" i="7"/>
  <c r="U446" i="7"/>
  <c r="T446" i="7"/>
  <c r="U462" i="7"/>
  <c r="T462" i="7"/>
  <c r="R462" i="7"/>
  <c r="T15" i="7"/>
  <c r="R15" i="7"/>
  <c r="T23" i="7"/>
  <c r="S23" i="7"/>
  <c r="U23" i="7"/>
  <c r="T31" i="7"/>
  <c r="R31" i="7"/>
  <c r="T39" i="7"/>
  <c r="U39" i="7"/>
  <c r="S39" i="7"/>
  <c r="T47" i="7"/>
  <c r="R47" i="7"/>
  <c r="T55" i="7"/>
  <c r="U55" i="7"/>
  <c r="S55" i="7"/>
  <c r="T63" i="7"/>
  <c r="R63" i="7"/>
  <c r="T71" i="7"/>
  <c r="U71" i="7"/>
  <c r="S71" i="7"/>
  <c r="T79" i="7"/>
  <c r="U79" i="7"/>
  <c r="S79" i="7"/>
  <c r="T87" i="7"/>
  <c r="U87" i="7"/>
  <c r="S87" i="7"/>
  <c r="R87" i="7"/>
  <c r="T95" i="7"/>
  <c r="U95" i="7"/>
  <c r="S95" i="7"/>
  <c r="R95" i="7"/>
  <c r="T111" i="7"/>
  <c r="R111" i="7"/>
  <c r="U119" i="7"/>
  <c r="T119" i="7"/>
  <c r="S119" i="7"/>
  <c r="T127" i="7"/>
  <c r="S127" i="7"/>
  <c r="U127" i="7"/>
  <c r="R127" i="7"/>
  <c r="T143" i="7"/>
  <c r="S143" i="7"/>
  <c r="U143" i="7"/>
  <c r="R143" i="7"/>
  <c r="U151" i="7"/>
  <c r="T151" i="7"/>
  <c r="T159" i="7"/>
  <c r="S159" i="7"/>
  <c r="R159" i="7"/>
  <c r="U167" i="7"/>
  <c r="T167" i="7"/>
  <c r="S167" i="7"/>
  <c r="R167" i="7"/>
  <c r="T175" i="7"/>
  <c r="S175" i="7"/>
  <c r="T183" i="7"/>
  <c r="S183" i="7"/>
  <c r="R183" i="7"/>
  <c r="T191" i="7"/>
  <c r="S191" i="7"/>
  <c r="U191" i="7"/>
  <c r="R191" i="7"/>
  <c r="T207" i="7"/>
  <c r="S207" i="7"/>
  <c r="U207" i="7"/>
  <c r="R207" i="7"/>
  <c r="U215" i="7"/>
  <c r="T215" i="7"/>
  <c r="S215" i="7"/>
  <c r="T223" i="7"/>
  <c r="S223" i="7"/>
  <c r="U223" i="7"/>
  <c r="R223" i="7"/>
  <c r="T231" i="7"/>
  <c r="S231" i="7"/>
  <c r="R231" i="7"/>
  <c r="T239" i="7"/>
  <c r="S239" i="7"/>
  <c r="U239" i="7"/>
  <c r="R239" i="7"/>
  <c r="T255" i="7"/>
  <c r="S255" i="7"/>
  <c r="U255" i="7"/>
  <c r="R255" i="7"/>
  <c r="T263" i="7"/>
  <c r="U263" i="7"/>
  <c r="S263" i="7"/>
  <c r="R263" i="7"/>
  <c r="T271" i="7"/>
  <c r="S271" i="7"/>
  <c r="U271" i="7"/>
  <c r="R271" i="7"/>
  <c r="T279" i="7"/>
  <c r="R279" i="7"/>
  <c r="U279" i="7"/>
  <c r="S279" i="7"/>
  <c r="T287" i="7"/>
  <c r="S287" i="7"/>
  <c r="R287" i="7"/>
  <c r="S295" i="7"/>
  <c r="R295" i="7"/>
  <c r="S303" i="7"/>
  <c r="R303" i="7"/>
  <c r="S311" i="7"/>
  <c r="R311" i="7"/>
  <c r="U311" i="7"/>
  <c r="T311" i="7"/>
  <c r="S319" i="7"/>
  <c r="R319" i="7"/>
  <c r="U319" i="7"/>
  <c r="T319" i="7"/>
  <c r="S327" i="7"/>
  <c r="R327" i="7"/>
  <c r="S335" i="7"/>
  <c r="R335" i="7"/>
  <c r="U335" i="7"/>
  <c r="T335" i="7"/>
  <c r="S343" i="7"/>
  <c r="R343" i="7"/>
  <c r="T343" i="7"/>
  <c r="S351" i="7"/>
  <c r="R351" i="7"/>
  <c r="U351" i="7"/>
  <c r="T351" i="7"/>
  <c r="S359" i="7"/>
  <c r="R359" i="7"/>
  <c r="U359" i="7"/>
  <c r="T359" i="7"/>
  <c r="S367" i="7"/>
  <c r="R367" i="7"/>
  <c r="U367" i="7"/>
  <c r="T367" i="7"/>
  <c r="S375" i="7"/>
  <c r="R375" i="7"/>
  <c r="T375" i="7"/>
  <c r="S383" i="7"/>
  <c r="R383" i="7"/>
  <c r="U383" i="7"/>
  <c r="T383" i="7"/>
  <c r="S391" i="7"/>
  <c r="R391" i="7"/>
  <c r="U391" i="7"/>
  <c r="T391" i="7"/>
  <c r="S399" i="7"/>
  <c r="R399" i="7"/>
  <c r="U399" i="7"/>
  <c r="S407" i="7"/>
  <c r="R407" i="7"/>
  <c r="U407" i="7"/>
  <c r="S415" i="7"/>
  <c r="R415" i="7"/>
  <c r="U415" i="7"/>
  <c r="T415" i="7"/>
  <c r="S423" i="7"/>
  <c r="R423" i="7"/>
  <c r="U423" i="7"/>
  <c r="T423" i="7"/>
  <c r="S431" i="7"/>
  <c r="R431" i="7"/>
  <c r="U431" i="7"/>
  <c r="T431" i="7"/>
  <c r="S439" i="7"/>
  <c r="R439" i="7"/>
  <c r="U439" i="7"/>
  <c r="S447" i="7"/>
  <c r="R447" i="7"/>
  <c r="U447" i="7"/>
  <c r="T447" i="7"/>
  <c r="S455" i="7"/>
  <c r="R455" i="7"/>
  <c r="T455" i="7"/>
  <c r="S463" i="7"/>
  <c r="R463" i="7"/>
  <c r="U463" i="7"/>
  <c r="S471" i="7"/>
  <c r="R471" i="7"/>
  <c r="T471" i="7"/>
  <c r="U471" i="7"/>
  <c r="R13" i="7"/>
  <c r="U17" i="7"/>
  <c r="S25" i="7"/>
  <c r="U29" i="7"/>
  <c r="T38" i="7"/>
  <c r="S47" i="7"/>
  <c r="R55" i="7"/>
  <c r="R73" i="7"/>
  <c r="U81" i="7"/>
  <c r="S86" i="7"/>
  <c r="U141" i="7"/>
  <c r="R151" i="7"/>
  <c r="S160" i="7"/>
  <c r="T205" i="7"/>
  <c r="S254" i="7"/>
  <c r="U287" i="7"/>
  <c r="R310" i="7"/>
  <c r="R365" i="7"/>
  <c r="R382" i="7"/>
  <c r="T399" i="7"/>
  <c r="S429" i="7"/>
  <c r="S446" i="7"/>
  <c r="T33" i="7"/>
  <c r="S33" i="7"/>
  <c r="R33" i="7"/>
  <c r="T57" i="7"/>
  <c r="U57" i="7"/>
  <c r="R105" i="7"/>
  <c r="S105" i="7"/>
  <c r="U129" i="7"/>
  <c r="T129" i="7"/>
  <c r="S129" i="7"/>
  <c r="R129" i="7"/>
  <c r="S153" i="7"/>
  <c r="R153" i="7"/>
  <c r="U153" i="7"/>
  <c r="T153" i="7"/>
  <c r="U65" i="7"/>
  <c r="S97" i="7"/>
  <c r="R145" i="7"/>
  <c r="R57" i="7"/>
  <c r="T97" i="7"/>
  <c r="R102" i="7"/>
  <c r="T102" i="7"/>
  <c r="S102" i="7"/>
  <c r="R118" i="7"/>
  <c r="T118" i="7"/>
  <c r="R134" i="7"/>
  <c r="T134" i="7"/>
  <c r="S134" i="7"/>
  <c r="U134" i="7"/>
  <c r="R150" i="7"/>
  <c r="T150" i="7"/>
  <c r="S150" i="7"/>
  <c r="R174" i="7"/>
  <c r="T174" i="7"/>
  <c r="S174" i="7"/>
  <c r="R190" i="7"/>
  <c r="U190" i="7"/>
  <c r="R214" i="7"/>
  <c r="T214" i="7"/>
  <c r="S214" i="7"/>
  <c r="R230" i="7"/>
  <c r="T230" i="7"/>
  <c r="S230" i="7"/>
  <c r="U230" i="7"/>
  <c r="R246" i="7"/>
  <c r="T246" i="7"/>
  <c r="S246" i="7"/>
  <c r="U246" i="7"/>
  <c r="R262" i="7"/>
  <c r="T262" i="7"/>
  <c r="S262" i="7"/>
  <c r="U262" i="7"/>
  <c r="R278" i="7"/>
  <c r="T278" i="7"/>
  <c r="S278" i="7"/>
  <c r="U278" i="7"/>
  <c r="S302" i="7"/>
  <c r="R302" i="7"/>
  <c r="U302" i="7"/>
  <c r="T302" i="7"/>
  <c r="U318" i="7"/>
  <c r="T318" i="7"/>
  <c r="R318" i="7"/>
  <c r="U334" i="7"/>
  <c r="T334" i="7"/>
  <c r="S334" i="7"/>
  <c r="R334" i="7"/>
  <c r="U350" i="7"/>
  <c r="T350" i="7"/>
  <c r="S350" i="7"/>
  <c r="R350" i="7"/>
  <c r="U366" i="7"/>
  <c r="T366" i="7"/>
  <c r="S366" i="7"/>
  <c r="U390" i="7"/>
  <c r="T390" i="7"/>
  <c r="S390" i="7"/>
  <c r="R390" i="7"/>
  <c r="U406" i="7"/>
  <c r="T406" i="7"/>
  <c r="S406" i="7"/>
  <c r="R406" i="7"/>
  <c r="U422" i="7"/>
  <c r="T422" i="7"/>
  <c r="S422" i="7"/>
  <c r="R422" i="7"/>
  <c r="U438" i="7"/>
  <c r="T438" i="7"/>
  <c r="S438" i="7"/>
  <c r="U454" i="7"/>
  <c r="T454" i="7"/>
  <c r="S454" i="7"/>
  <c r="R454" i="7"/>
  <c r="U470" i="7"/>
  <c r="T470" i="7"/>
  <c r="S470" i="7"/>
  <c r="R470" i="7"/>
  <c r="T16" i="7"/>
  <c r="U16" i="7"/>
  <c r="S24" i="7"/>
  <c r="R24" i="7"/>
  <c r="U32" i="7"/>
  <c r="T32" i="7"/>
  <c r="S40" i="7"/>
  <c r="R40" i="7"/>
  <c r="U48" i="7"/>
  <c r="T48" i="7"/>
  <c r="S56" i="7"/>
  <c r="R56" i="7"/>
  <c r="T64" i="7"/>
  <c r="U64" i="7"/>
  <c r="T72" i="7"/>
  <c r="S72" i="7"/>
  <c r="R72" i="7"/>
  <c r="U80" i="7"/>
  <c r="S80" i="7"/>
  <c r="R80" i="7"/>
  <c r="S88" i="7"/>
  <c r="R88" i="7"/>
  <c r="R96" i="7"/>
  <c r="S96" i="7"/>
  <c r="R104" i="7"/>
  <c r="U104" i="7"/>
  <c r="T104" i="7"/>
  <c r="S104" i="7"/>
  <c r="R112" i="7"/>
  <c r="U112" i="7"/>
  <c r="R120" i="7"/>
  <c r="U120" i="7"/>
  <c r="T120" i="7"/>
  <c r="S120" i="7"/>
  <c r="R128" i="7"/>
  <c r="U128" i="7"/>
  <c r="T128" i="7"/>
  <c r="S128" i="7"/>
  <c r="R136" i="7"/>
  <c r="U136" i="7"/>
  <c r="T136" i="7"/>
  <c r="R144" i="7"/>
  <c r="S144" i="7"/>
  <c r="T144" i="7"/>
  <c r="R152" i="7"/>
  <c r="U152" i="7"/>
  <c r="T152" i="7"/>
  <c r="S152" i="7"/>
  <c r="R168" i="7"/>
  <c r="U168" i="7"/>
  <c r="T168" i="7"/>
  <c r="S168" i="7"/>
  <c r="R176" i="7"/>
  <c r="U176" i="7"/>
  <c r="T176" i="7"/>
  <c r="S176" i="7"/>
  <c r="R184" i="7"/>
  <c r="U184" i="7"/>
  <c r="T184" i="7"/>
  <c r="R192" i="7"/>
  <c r="U192" i="7"/>
  <c r="T192" i="7"/>
  <c r="S192" i="7"/>
  <c r="R200" i="7"/>
  <c r="U200" i="7"/>
  <c r="T200" i="7"/>
  <c r="S200" i="7"/>
  <c r="R208" i="7"/>
  <c r="S208" i="7"/>
  <c r="R216" i="7"/>
  <c r="U216" i="7"/>
  <c r="T216" i="7"/>
  <c r="S216" i="7"/>
  <c r="R224" i="7"/>
  <c r="U224" i="7"/>
  <c r="S224" i="7"/>
  <c r="R232" i="7"/>
  <c r="U232" i="7"/>
  <c r="T232" i="7"/>
  <c r="S232" i="7"/>
  <c r="R240" i="7"/>
  <c r="U240" i="7"/>
  <c r="S240" i="7"/>
  <c r="R248" i="7"/>
  <c r="U248" i="7"/>
  <c r="T248" i="7"/>
  <c r="R256" i="7"/>
  <c r="U256" i="7"/>
  <c r="T256" i="7"/>
  <c r="S256" i="7"/>
  <c r="R264" i="7"/>
  <c r="U264" i="7"/>
  <c r="T264" i="7"/>
  <c r="S264" i="7"/>
  <c r="R272" i="7"/>
  <c r="U272" i="7"/>
  <c r="R280" i="7"/>
  <c r="U280" i="7"/>
  <c r="T280" i="7"/>
  <c r="S280" i="7"/>
  <c r="R288" i="7"/>
  <c r="U288" i="7"/>
  <c r="S296" i="7"/>
  <c r="R296" i="7"/>
  <c r="U296" i="7"/>
  <c r="S304" i="7"/>
  <c r="R304" i="7"/>
  <c r="U304" i="7"/>
  <c r="T304" i="7"/>
  <c r="U312" i="7"/>
  <c r="T312" i="7"/>
  <c r="S312" i="7"/>
  <c r="R312" i="7"/>
  <c r="U320" i="7"/>
  <c r="T320" i="7"/>
  <c r="U328" i="7"/>
  <c r="T328" i="7"/>
  <c r="S328" i="7"/>
  <c r="R328" i="7"/>
  <c r="U336" i="7"/>
  <c r="T336" i="7"/>
  <c r="U344" i="7"/>
  <c r="T344" i="7"/>
  <c r="S344" i="7"/>
  <c r="R344" i="7"/>
  <c r="U352" i="7"/>
  <c r="T352" i="7"/>
  <c r="S352" i="7"/>
  <c r="R352" i="7"/>
  <c r="U360" i="7"/>
  <c r="T360" i="7"/>
  <c r="S360" i="7"/>
  <c r="R360" i="7"/>
  <c r="U368" i="7"/>
  <c r="T368" i="7"/>
  <c r="S368" i="7"/>
  <c r="R368" i="7"/>
  <c r="U376" i="7"/>
  <c r="T376" i="7"/>
  <c r="S376" i="7"/>
  <c r="R376" i="7"/>
  <c r="U384" i="7"/>
  <c r="T384" i="7"/>
  <c r="S384" i="7"/>
  <c r="U392" i="7"/>
  <c r="T392" i="7"/>
  <c r="S392" i="7"/>
  <c r="R392" i="7"/>
  <c r="U400" i="7"/>
  <c r="T400" i="7"/>
  <c r="U408" i="7"/>
  <c r="T408" i="7"/>
  <c r="S408" i="7"/>
  <c r="R408" i="7"/>
  <c r="U416" i="7"/>
  <c r="T416" i="7"/>
  <c r="S416" i="7"/>
  <c r="R416" i="7"/>
  <c r="U424" i="7"/>
  <c r="T424" i="7"/>
  <c r="S424" i="7"/>
  <c r="R424" i="7"/>
  <c r="U432" i="7"/>
  <c r="T432" i="7"/>
  <c r="R432" i="7"/>
  <c r="S432" i="7"/>
  <c r="U440" i="7"/>
  <c r="T440" i="7"/>
  <c r="S440" i="7"/>
  <c r="R440" i="7"/>
  <c r="U448" i="7"/>
  <c r="T448" i="7"/>
  <c r="S448" i="7"/>
  <c r="R448" i="7"/>
  <c r="U456" i="7"/>
  <c r="T456" i="7"/>
  <c r="S456" i="7"/>
  <c r="U464" i="7"/>
  <c r="T464" i="7"/>
  <c r="R464" i="7"/>
  <c r="U472" i="7"/>
  <c r="T472" i="7"/>
  <c r="S472" i="7"/>
  <c r="R472" i="7"/>
  <c r="S13" i="7"/>
  <c r="S22" i="7"/>
  <c r="R30" i="7"/>
  <c r="U38" i="7"/>
  <c r="U47" i="7"/>
  <c r="T56" i="7"/>
  <c r="S64" i="7"/>
  <c r="S73" i="7"/>
  <c r="R78" i="7"/>
  <c r="U96" i="7"/>
  <c r="U102" i="7"/>
  <c r="T112" i="7"/>
  <c r="U118" i="7"/>
  <c r="S126" i="7"/>
  <c r="S135" i="7"/>
  <c r="U144" i="7"/>
  <c r="S151" i="7"/>
  <c r="T160" i="7"/>
  <c r="T197" i="7"/>
  <c r="T208" i="7"/>
  <c r="R215" i="7"/>
  <c r="R247" i="7"/>
  <c r="U254" i="7"/>
  <c r="R277" i="7"/>
  <c r="S288" i="7"/>
  <c r="R301" i="7"/>
  <c r="R317" i="7"/>
  <c r="S365" i="7"/>
  <c r="S382" i="7"/>
  <c r="R400" i="7"/>
  <c r="U201" i="7"/>
  <c r="T201" i="7"/>
  <c r="S201" i="7"/>
  <c r="U225" i="7"/>
  <c r="T225" i="7"/>
  <c r="U249" i="7"/>
  <c r="T249" i="7"/>
  <c r="S249" i="7"/>
  <c r="R249" i="7"/>
  <c r="U273" i="7"/>
  <c r="T273" i="7"/>
  <c r="U297" i="7"/>
  <c r="T297" i="7"/>
  <c r="S297" i="7"/>
  <c r="U321" i="7"/>
  <c r="T321" i="7"/>
  <c r="S321" i="7"/>
  <c r="U345" i="7"/>
  <c r="T345" i="7"/>
  <c r="S345" i="7"/>
  <c r="U369" i="7"/>
  <c r="T369" i="7"/>
  <c r="S369" i="7"/>
  <c r="R369" i="7"/>
  <c r="U401" i="7"/>
  <c r="T401" i="7"/>
  <c r="S401" i="7"/>
  <c r="R401" i="7"/>
  <c r="U465" i="7"/>
  <c r="T465" i="7"/>
  <c r="S465" i="7"/>
  <c r="R465" i="7"/>
  <c r="T185" i="7"/>
  <c r="R273" i="7"/>
  <c r="R297" i="7"/>
  <c r="R321" i="7"/>
  <c r="R377" i="7"/>
  <c r="R122" i="7"/>
  <c r="U122" i="7"/>
  <c r="T122" i="7"/>
  <c r="R138" i="7"/>
  <c r="U138" i="7"/>
  <c r="R146" i="7"/>
  <c r="U146" i="7"/>
  <c r="T146" i="7"/>
  <c r="R154" i="7"/>
  <c r="U154" i="7"/>
  <c r="R162" i="7"/>
  <c r="T162" i="7"/>
  <c r="S162" i="7"/>
  <c r="R170" i="7"/>
  <c r="U170" i="7"/>
  <c r="T170" i="7"/>
  <c r="R186" i="7"/>
  <c r="U186" i="7"/>
  <c r="T186" i="7"/>
  <c r="S186" i="7"/>
  <c r="R202" i="7"/>
  <c r="U202" i="7"/>
  <c r="R210" i="7"/>
  <c r="U210" i="7"/>
  <c r="T210" i="7"/>
  <c r="R218" i="7"/>
  <c r="U218" i="7"/>
  <c r="R226" i="7"/>
  <c r="U226" i="7"/>
  <c r="R234" i="7"/>
  <c r="U234" i="7"/>
  <c r="T234" i="7"/>
  <c r="S234" i="7"/>
  <c r="R242" i="7"/>
  <c r="T242" i="7"/>
  <c r="S242" i="7"/>
  <c r="R250" i="7"/>
  <c r="U250" i="7"/>
  <c r="R266" i="7"/>
  <c r="U266" i="7"/>
  <c r="R274" i="7"/>
  <c r="U274" i="7"/>
  <c r="T274" i="7"/>
  <c r="R282" i="7"/>
  <c r="U282" i="7"/>
  <c r="T282" i="7"/>
  <c r="S282" i="7"/>
  <c r="S290" i="7"/>
  <c r="R290" i="7"/>
  <c r="T290" i="7"/>
  <c r="S298" i="7"/>
  <c r="R298" i="7"/>
  <c r="U298" i="7"/>
  <c r="T298" i="7"/>
  <c r="S306" i="7"/>
  <c r="R306" i="7"/>
  <c r="U306" i="7"/>
  <c r="T306" i="7"/>
  <c r="U314" i="7"/>
  <c r="T314" i="7"/>
  <c r="S314" i="7"/>
  <c r="U322" i="7"/>
  <c r="T322" i="7"/>
  <c r="S322" i="7"/>
  <c r="U330" i="7"/>
  <c r="T330" i="7"/>
  <c r="S330" i="7"/>
  <c r="R330" i="7"/>
  <c r="U338" i="7"/>
  <c r="T338" i="7"/>
  <c r="U346" i="7"/>
  <c r="T346" i="7"/>
  <c r="S346" i="7"/>
  <c r="R346" i="7"/>
  <c r="U354" i="7"/>
  <c r="T354" i="7"/>
  <c r="U362" i="7"/>
  <c r="T362" i="7"/>
  <c r="S362" i="7"/>
  <c r="R362" i="7"/>
  <c r="U370" i="7"/>
  <c r="T370" i="7"/>
  <c r="R370" i="7"/>
  <c r="U378" i="7"/>
  <c r="T378" i="7"/>
  <c r="S378" i="7"/>
  <c r="U386" i="7"/>
  <c r="T386" i="7"/>
  <c r="S386" i="7"/>
  <c r="R386" i="7"/>
  <c r="U394" i="7"/>
  <c r="T394" i="7"/>
  <c r="S394" i="7"/>
  <c r="R394" i="7"/>
  <c r="U402" i="7"/>
  <c r="T402" i="7"/>
  <c r="S402" i="7"/>
  <c r="U410" i="7"/>
  <c r="T410" i="7"/>
  <c r="S410" i="7"/>
  <c r="U418" i="7"/>
  <c r="T418" i="7"/>
  <c r="U426" i="7"/>
  <c r="T426" i="7"/>
  <c r="S426" i="7"/>
  <c r="R426" i="7"/>
  <c r="U434" i="7"/>
  <c r="T434" i="7"/>
  <c r="U442" i="7"/>
  <c r="T442" i="7"/>
  <c r="S442" i="7"/>
  <c r="R442" i="7"/>
  <c r="U450" i="7"/>
  <c r="T450" i="7"/>
  <c r="U458" i="7"/>
  <c r="T458" i="7"/>
  <c r="S458" i="7"/>
  <c r="R458" i="7"/>
  <c r="U466" i="7"/>
  <c r="T466" i="7"/>
  <c r="S466" i="7"/>
  <c r="R466" i="7"/>
  <c r="U474" i="7"/>
  <c r="T474" i="7"/>
  <c r="S474" i="7"/>
  <c r="R474" i="7"/>
  <c r="R10" i="7"/>
  <c r="S12" i="7"/>
  <c r="R19" i="7"/>
  <c r="R26" i="7"/>
  <c r="S28" i="7"/>
  <c r="R35" i="7"/>
  <c r="R42" i="7"/>
  <c r="S44" i="7"/>
  <c r="R51" i="7"/>
  <c r="R58" i="7"/>
  <c r="S60" i="7"/>
  <c r="R67" i="7"/>
  <c r="T74" i="7"/>
  <c r="S82" i="7"/>
  <c r="S90" i="7"/>
  <c r="U92" i="7"/>
  <c r="T98" i="7"/>
  <c r="T116" i="7"/>
  <c r="S138" i="7"/>
  <c r="U162" i="7"/>
  <c r="S172" i="7"/>
  <c r="S187" i="7"/>
  <c r="R201" i="7"/>
  <c r="T226" i="7"/>
  <c r="R233" i="7"/>
  <c r="T244" i="7"/>
  <c r="T250" i="7"/>
  <c r="T268" i="7"/>
  <c r="S273" i="7"/>
  <c r="T291" i="7"/>
  <c r="R299" i="7"/>
  <c r="R314" i="7"/>
  <c r="R322" i="7"/>
  <c r="T331" i="7"/>
  <c r="S395" i="7"/>
  <c r="R441" i="7"/>
  <c r="S450" i="7"/>
  <c r="U193" i="7"/>
  <c r="T193" i="7"/>
  <c r="S217" i="7"/>
  <c r="R217" i="7"/>
  <c r="U241" i="7"/>
  <c r="T241" i="7"/>
  <c r="S241" i="7"/>
  <c r="U257" i="7"/>
  <c r="T257" i="7"/>
  <c r="R257" i="7"/>
  <c r="U281" i="7"/>
  <c r="T281" i="7"/>
  <c r="U305" i="7"/>
  <c r="T305" i="7"/>
  <c r="U329" i="7"/>
  <c r="T329" i="7"/>
  <c r="S329" i="7"/>
  <c r="R329" i="7"/>
  <c r="U353" i="7"/>
  <c r="T353" i="7"/>
  <c r="S353" i="7"/>
  <c r="U377" i="7"/>
  <c r="T377" i="7"/>
  <c r="U393" i="7"/>
  <c r="T393" i="7"/>
  <c r="U417" i="7"/>
  <c r="T417" i="7"/>
  <c r="S417" i="7"/>
  <c r="U449" i="7"/>
  <c r="T449" i="7"/>
  <c r="S449" i="7"/>
  <c r="R449" i="7"/>
  <c r="T83" i="7"/>
  <c r="R83" i="7"/>
  <c r="R107" i="7"/>
  <c r="T107" i="7"/>
  <c r="R123" i="7"/>
  <c r="S123" i="7"/>
  <c r="U131" i="7"/>
  <c r="T131" i="7"/>
  <c r="S131" i="7"/>
  <c r="R131" i="7"/>
  <c r="U147" i="7"/>
  <c r="R147" i="7"/>
  <c r="R155" i="7"/>
  <c r="U155" i="7"/>
  <c r="T155" i="7"/>
  <c r="R171" i="7"/>
  <c r="T171" i="7"/>
  <c r="S171" i="7"/>
  <c r="U179" i="7"/>
  <c r="T179" i="7"/>
  <c r="U195" i="7"/>
  <c r="T195" i="7"/>
  <c r="S195" i="7"/>
  <c r="R195" i="7"/>
  <c r="U211" i="7"/>
  <c r="R211" i="7"/>
  <c r="R219" i="7"/>
  <c r="U219" i="7"/>
  <c r="T219" i="7"/>
  <c r="U227" i="7"/>
  <c r="R227" i="7"/>
  <c r="T227" i="7"/>
  <c r="S227" i="7"/>
  <c r="R235" i="7"/>
  <c r="S235" i="7"/>
  <c r="U243" i="7"/>
  <c r="R243" i="7"/>
  <c r="U259" i="7"/>
  <c r="R259" i="7"/>
  <c r="T259" i="7"/>
  <c r="R267" i="7"/>
  <c r="U267" i="7"/>
  <c r="T267" i="7"/>
  <c r="S267" i="7"/>
  <c r="U275" i="7"/>
  <c r="R275" i="7"/>
  <c r="S275" i="7"/>
  <c r="S307" i="7"/>
  <c r="R307" i="7"/>
  <c r="U315" i="7"/>
  <c r="T315" i="7"/>
  <c r="S323" i="7"/>
  <c r="R323" i="7"/>
  <c r="U323" i="7"/>
  <c r="T323" i="7"/>
  <c r="S339" i="7"/>
  <c r="U339" i="7"/>
  <c r="T339" i="7"/>
  <c r="U347" i="7"/>
  <c r="T347" i="7"/>
  <c r="R347" i="7"/>
  <c r="S355" i="7"/>
  <c r="R355" i="7"/>
  <c r="U363" i="7"/>
  <c r="T363" i="7"/>
  <c r="S363" i="7"/>
  <c r="R363" i="7"/>
  <c r="U379" i="7"/>
  <c r="T379" i="7"/>
  <c r="S379" i="7"/>
  <c r="S387" i="7"/>
  <c r="R387" i="7"/>
  <c r="S403" i="7"/>
  <c r="T403" i="7"/>
  <c r="R403" i="7"/>
  <c r="U411" i="7"/>
  <c r="T411" i="7"/>
  <c r="S419" i="7"/>
  <c r="R419" i="7"/>
  <c r="U419" i="7"/>
  <c r="T419" i="7"/>
  <c r="U427" i="7"/>
  <c r="R427" i="7"/>
  <c r="S435" i="7"/>
  <c r="U435" i="7"/>
  <c r="U443" i="7"/>
  <c r="T443" i="7"/>
  <c r="S443" i="7"/>
  <c r="R443" i="7"/>
  <c r="S451" i="7"/>
  <c r="R451" i="7"/>
  <c r="U459" i="7"/>
  <c r="T459" i="7"/>
  <c r="S459" i="7"/>
  <c r="T467" i="7"/>
  <c r="S467" i="7"/>
  <c r="R467" i="7"/>
  <c r="U475" i="7"/>
  <c r="T475" i="7"/>
  <c r="S475" i="7"/>
  <c r="R475" i="7"/>
  <c r="S10" i="7"/>
  <c r="T12" i="7"/>
  <c r="S19" i="7"/>
  <c r="S26" i="7"/>
  <c r="T28" i="7"/>
  <c r="S35" i="7"/>
  <c r="S42" i="7"/>
  <c r="T44" i="7"/>
  <c r="S51" i="7"/>
  <c r="S58" i="7"/>
  <c r="T60" i="7"/>
  <c r="S67" i="7"/>
  <c r="U74" i="7"/>
  <c r="T82" i="7"/>
  <c r="T90" i="7"/>
  <c r="U98" i="7"/>
  <c r="U107" i="7"/>
  <c r="S124" i="7"/>
  <c r="T138" i="7"/>
  <c r="R163" i="7"/>
  <c r="T172" i="7"/>
  <c r="S178" i="7"/>
  <c r="T187" i="7"/>
  <c r="S202" i="7"/>
  <c r="T211" i="7"/>
  <c r="S233" i="7"/>
  <c r="S251" i="7"/>
  <c r="S257" i="7"/>
  <c r="S274" i="7"/>
  <c r="U291" i="7"/>
  <c r="T299" i="7"/>
  <c r="S305" i="7"/>
  <c r="R315" i="7"/>
  <c r="S370" i="7"/>
  <c r="R378" i="7"/>
  <c r="U387" i="7"/>
  <c r="T395" i="7"/>
  <c r="R434" i="7"/>
  <c r="T451" i="7"/>
  <c r="U209" i="7"/>
  <c r="T209" i="7"/>
  <c r="U289" i="7"/>
  <c r="T289" i="7"/>
  <c r="S289" i="7"/>
  <c r="R289" i="7"/>
  <c r="U313" i="7"/>
  <c r="T313" i="7"/>
  <c r="R313" i="7"/>
  <c r="U337" i="7"/>
  <c r="T337" i="7"/>
  <c r="S337" i="7"/>
  <c r="R337" i="7"/>
  <c r="U361" i="7"/>
  <c r="T361" i="7"/>
  <c r="U385" i="7"/>
  <c r="T385" i="7"/>
  <c r="S385" i="7"/>
  <c r="R385" i="7"/>
  <c r="U409" i="7"/>
  <c r="T409" i="7"/>
  <c r="S409" i="7"/>
  <c r="R409" i="7"/>
  <c r="U425" i="7"/>
  <c r="T425" i="7"/>
  <c r="S425" i="7"/>
  <c r="R425" i="7"/>
  <c r="U433" i="7"/>
  <c r="T433" i="7"/>
  <c r="S433" i="7"/>
  <c r="R433" i="7"/>
  <c r="U441" i="7"/>
  <c r="T441" i="7"/>
  <c r="U457" i="7"/>
  <c r="T457" i="7"/>
  <c r="U473" i="7"/>
  <c r="T473" i="7"/>
  <c r="S473" i="7"/>
  <c r="R473" i="7"/>
  <c r="R100" i="7"/>
  <c r="S100" i="7"/>
  <c r="R116" i="7"/>
  <c r="S116" i="7"/>
  <c r="R132" i="7"/>
  <c r="S132" i="7"/>
  <c r="R140" i="7"/>
  <c r="U140" i="7"/>
  <c r="T140" i="7"/>
  <c r="S140" i="7"/>
  <c r="R148" i="7"/>
  <c r="S148" i="7"/>
  <c r="R156" i="7"/>
  <c r="S156" i="7"/>
  <c r="R164" i="7"/>
  <c r="S164" i="7"/>
  <c r="U164" i="7"/>
  <c r="R180" i="7"/>
  <c r="S180" i="7"/>
  <c r="U180" i="7"/>
  <c r="T180" i="7"/>
  <c r="R188" i="7"/>
  <c r="U188" i="7"/>
  <c r="R196" i="7"/>
  <c r="S196" i="7"/>
  <c r="R204" i="7"/>
  <c r="U204" i="7"/>
  <c r="T204" i="7"/>
  <c r="S204" i="7"/>
  <c r="R212" i="7"/>
  <c r="S212" i="7"/>
  <c r="R220" i="7"/>
  <c r="S220" i="7"/>
  <c r="T220" i="7"/>
  <c r="R228" i="7"/>
  <c r="S228" i="7"/>
  <c r="R236" i="7"/>
  <c r="S236" i="7"/>
  <c r="R244" i="7"/>
  <c r="S244" i="7"/>
  <c r="R252" i="7"/>
  <c r="S252" i="7"/>
  <c r="U252" i="7"/>
  <c r="T252" i="7"/>
  <c r="R260" i="7"/>
  <c r="S260" i="7"/>
  <c r="U260" i="7"/>
  <c r="T260" i="7"/>
  <c r="R268" i="7"/>
  <c r="S268" i="7"/>
  <c r="R276" i="7"/>
  <c r="S276" i="7"/>
  <c r="R284" i="7"/>
  <c r="S284" i="7"/>
  <c r="S292" i="7"/>
  <c r="R292" i="7"/>
  <c r="U292" i="7"/>
  <c r="T292" i="7"/>
  <c r="S300" i="7"/>
  <c r="R300" i="7"/>
  <c r="U300" i="7"/>
  <c r="T300" i="7"/>
  <c r="U308" i="7"/>
  <c r="T308" i="7"/>
  <c r="S308" i="7"/>
  <c r="R308" i="7"/>
  <c r="U316" i="7"/>
  <c r="T316" i="7"/>
  <c r="S316" i="7"/>
  <c r="R316" i="7"/>
  <c r="U324" i="7"/>
  <c r="T324" i="7"/>
  <c r="S324" i="7"/>
  <c r="R324" i="7"/>
  <c r="U332" i="7"/>
  <c r="T332" i="7"/>
  <c r="S332" i="7"/>
  <c r="R332" i="7"/>
  <c r="U340" i="7"/>
  <c r="T340" i="7"/>
  <c r="S340" i="7"/>
  <c r="R340" i="7"/>
  <c r="U348" i="7"/>
  <c r="T348" i="7"/>
  <c r="S348" i="7"/>
  <c r="R348" i="7"/>
  <c r="U356" i="7"/>
  <c r="T356" i="7"/>
  <c r="S356" i="7"/>
  <c r="R356" i="7"/>
  <c r="U364" i="7"/>
  <c r="T364" i="7"/>
  <c r="S364" i="7"/>
  <c r="R364" i="7"/>
  <c r="U372" i="7"/>
  <c r="T372" i="7"/>
  <c r="S372" i="7"/>
  <c r="R372" i="7"/>
  <c r="U380" i="7"/>
  <c r="T380" i="7"/>
  <c r="S380" i="7"/>
  <c r="R380" i="7"/>
  <c r="U388" i="7"/>
  <c r="T388" i="7"/>
  <c r="S388" i="7"/>
  <c r="R388" i="7"/>
  <c r="U396" i="7"/>
  <c r="T396" i="7"/>
  <c r="S396" i="7"/>
  <c r="R396" i="7"/>
  <c r="U404" i="7"/>
  <c r="T404" i="7"/>
  <c r="S404" i="7"/>
  <c r="R404" i="7"/>
  <c r="U412" i="7"/>
  <c r="T412" i="7"/>
  <c r="S412" i="7"/>
  <c r="R412" i="7"/>
  <c r="U420" i="7"/>
  <c r="T420" i="7"/>
  <c r="S420" i="7"/>
  <c r="R420" i="7"/>
  <c r="U428" i="7"/>
  <c r="T428" i="7"/>
  <c r="S428" i="7"/>
  <c r="R428" i="7"/>
  <c r="U436" i="7"/>
  <c r="T436" i="7"/>
  <c r="S436" i="7"/>
  <c r="R436" i="7"/>
  <c r="U444" i="7"/>
  <c r="T444" i="7"/>
  <c r="S444" i="7"/>
  <c r="R444" i="7"/>
  <c r="U452" i="7"/>
  <c r="T452" i="7"/>
  <c r="S452" i="7"/>
  <c r="R452" i="7"/>
  <c r="U460" i="7"/>
  <c r="T460" i="7"/>
  <c r="S460" i="7"/>
  <c r="R460" i="7"/>
  <c r="U468" i="7"/>
  <c r="T468" i="7"/>
  <c r="S468" i="7"/>
  <c r="R468" i="7"/>
  <c r="U19" i="7"/>
  <c r="U35" i="7"/>
  <c r="U51" i="7"/>
  <c r="U67" i="7"/>
  <c r="R75" i="7"/>
  <c r="U90" i="7"/>
  <c r="R99" i="7"/>
  <c r="S108" i="7"/>
  <c r="S114" i="7"/>
  <c r="T124" i="7"/>
  <c r="S139" i="7"/>
  <c r="U148" i="7"/>
  <c r="S163" i="7"/>
  <c r="U172" i="7"/>
  <c r="T178" i="7"/>
  <c r="U187" i="7"/>
  <c r="R193" i="7"/>
  <c r="T202" i="7"/>
  <c r="T212" i="7"/>
  <c r="T217" i="7"/>
  <c r="U228" i="7"/>
  <c r="T233" i="7"/>
  <c r="T251" i="7"/>
  <c r="S258" i="7"/>
  <c r="T275" i="7"/>
  <c r="R281" i="7"/>
  <c r="U299" i="7"/>
  <c r="T307" i="7"/>
  <c r="S315" i="7"/>
  <c r="R353" i="7"/>
  <c r="R361" i="7"/>
  <c r="R371" i="7"/>
  <c r="R379" i="7"/>
  <c r="S434" i="7"/>
  <c r="U451" i="7"/>
  <c r="D23" i="4"/>
  <c r="E23" i="4" s="1"/>
  <c r="G7" i="4"/>
  <c r="G12" i="4" s="1"/>
  <c r="F22" i="4"/>
  <c r="L25" i="4"/>
  <c r="M25" i="4" s="1"/>
  <c r="N25" i="4" s="1"/>
  <c r="O25" i="4" s="1"/>
  <c r="P25" i="4" s="1"/>
  <c r="Q25" i="4" s="1"/>
  <c r="R25" i="4" s="1"/>
  <c r="S25" i="4" s="1"/>
  <c r="T25" i="4" s="1"/>
  <c r="T5" i="7" l="1"/>
  <c r="U5" i="7"/>
  <c r="S5" i="7"/>
  <c r="R5" i="7"/>
  <c r="E25" i="4"/>
  <c r="E26" i="4" s="1"/>
  <c r="U25" i="4"/>
  <c r="F23" i="4" s="1"/>
  <c r="F26" i="4" l="1"/>
  <c r="F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/>
  <commentList/>
</comments>
</file>

<file path=xl/sharedStrings.xml><?xml version="1.0" encoding="utf-8"?>
<sst xmlns="http://schemas.openxmlformats.org/spreadsheetml/2006/main" count="5865" uniqueCount="5820">
  <si>
    <t xml:space="preserve"> </t>
  </si>
  <si>
    <t>Table 1</t>
  </si>
  <si>
    <t>Table 2</t>
  </si>
  <si>
    <t>U.S. Goods Imports in 2023</t>
  </si>
  <si>
    <t>Additional</t>
  </si>
  <si>
    <t>Tariff</t>
  </si>
  <si>
    <t>Anticipated </t>
  </si>
  <si>
    <t>Imports Post Behavioral Response</t>
  </si>
  <si>
    <t>Additional Revenue in 2023</t>
  </si>
  <si>
    <t>Ten Year Revenue  (2026-35)</t>
  </si>
  <si>
    <t>World</t>
  </si>
  <si>
    <t>China</t>
  </si>
  <si>
    <t>Offset</t>
  </si>
  <si>
    <t>Total </t>
  </si>
  <si>
    <t>World-China</t>
  </si>
  <si>
    <t>10 Yr Est (2026-35)</t>
  </si>
  <si>
    <t>Existing Section 301 China Tariffs</t>
  </si>
  <si>
    <t>Trump China "Flat 60" on Goods subject to existing Section 301 tariffs</t>
  </si>
  <si>
    <t>Trump China "Flat 60" Tariff on imports not subject to Section 301 tariffs</t>
  </si>
  <si>
    <t>Trump Universal 10% tariffs on Non-China Imports</t>
  </si>
  <si>
    <t>Targeted Goods Imports</t>
  </si>
  <si>
    <t xml:space="preserve">Targeted Imports as share of GDP </t>
  </si>
  <si>
    <t>Tariff Rate</t>
  </si>
  <si>
    <t>Consumer Loss as share of GDP</t>
  </si>
  <si>
    <t xml:space="preserve">US GDP </t>
  </si>
  <si>
    <t>US Goods Imports</t>
  </si>
  <si>
    <t>Total Loss Proposed Trump Tariffs</t>
  </si>
  <si>
    <t>Source: Constructed by the author with data from UN Comtrade, Trade Map, US Census (via Dataweb), and Market Access Map</t>
  </si>
  <si>
    <t>Appendix 1</t>
  </si>
  <si>
    <t xml:space="preserve">Note: Zero has been assigned as the tariff on uncovered imports for calculation purpose. </t>
  </si>
  <si>
    <t>hs06</t>
  </si>
  <si>
    <t>impval</t>
  </si>
  <si>
    <t>tariff</t>
  </si>
  <si>
    <t>010121</t>
  </si>
  <si>
    <t>010129</t>
  </si>
  <si>
    <t>010619</t>
  </si>
  <si>
    <t>010690</t>
  </si>
  <si>
    <t>020810</t>
  </si>
  <si>
    <t>020890</t>
  </si>
  <si>
    <t>030111</t>
  </si>
  <si>
    <t>030242</t>
  </si>
  <si>
    <t>030245</t>
  </si>
  <si>
    <t>030251</t>
  </si>
  <si>
    <t>030289</t>
  </si>
  <si>
    <t>030312</t>
  </si>
  <si>
    <t>030323</t>
  </si>
  <si>
    <t>030324</t>
  </si>
  <si>
    <t>030325</t>
  </si>
  <si>
    <t>030326</t>
  </si>
  <si>
    <t>030329</t>
  </si>
  <si>
    <t>030331</t>
  </si>
  <si>
    <t>030333</t>
  </si>
  <si>
    <t>030339</t>
  </si>
  <si>
    <t>030351</t>
  </si>
  <si>
    <t>030353</t>
  </si>
  <si>
    <t>030354</t>
  </si>
  <si>
    <t>030355</t>
  </si>
  <si>
    <t>030356</t>
  </si>
  <si>
    <t>030359</t>
  </si>
  <si>
    <t>030364</t>
  </si>
  <si>
    <t>030367</t>
  </si>
  <si>
    <t>030369</t>
  </si>
  <si>
    <t>030384</t>
  </si>
  <si>
    <t>030389</t>
  </si>
  <si>
    <t>030399</t>
  </si>
  <si>
    <t>030439</t>
  </si>
  <si>
    <t>030444</t>
  </si>
  <si>
    <t>030459</t>
  </si>
  <si>
    <t>030461</t>
  </si>
  <si>
    <t>030462</t>
  </si>
  <si>
    <t>030469</t>
  </si>
  <si>
    <t>030471</t>
  </si>
  <si>
    <t>030472</t>
  </si>
  <si>
    <t>030473</t>
  </si>
  <si>
    <t>030474</t>
  </si>
  <si>
    <t>030475</t>
  </si>
  <si>
    <t>030479</t>
  </si>
  <si>
    <t>030481</t>
  </si>
  <si>
    <t>030483</t>
  </si>
  <si>
    <t>030489</t>
  </si>
  <si>
    <t>030493</t>
  </si>
  <si>
    <t>030494</t>
  </si>
  <si>
    <t>030495</t>
  </si>
  <si>
    <t>030499</t>
  </si>
  <si>
    <t>030520</t>
  </si>
  <si>
    <t>030531</t>
  </si>
  <si>
    <t>030532</t>
  </si>
  <si>
    <t>030539</t>
  </si>
  <si>
    <t>030549</t>
  </si>
  <si>
    <t>030551</t>
  </si>
  <si>
    <t>030553</t>
  </si>
  <si>
    <t>030554</t>
  </si>
  <si>
    <t>030559</t>
  </si>
  <si>
    <t>030563</t>
  </si>
  <si>
    <t>030564</t>
  </si>
  <si>
    <t>030569</t>
  </si>
  <si>
    <t>030572</t>
  </si>
  <si>
    <t>030579</t>
  </si>
  <si>
    <t>030614</t>
  </si>
  <si>
    <t>030619</t>
  </si>
  <si>
    <t>030693</t>
  </si>
  <si>
    <t>030695</t>
  </si>
  <si>
    <t>030699</t>
  </si>
  <si>
    <t>030722</t>
  </si>
  <si>
    <t>030729</t>
  </si>
  <si>
    <t>030731</t>
  </si>
  <si>
    <t>030732</t>
  </si>
  <si>
    <t>030739</t>
  </si>
  <si>
    <t>030742</t>
  </si>
  <si>
    <t>030743</t>
  </si>
  <si>
    <t>030749</t>
  </si>
  <si>
    <t>030751</t>
  </si>
  <si>
    <t>030752</t>
  </si>
  <si>
    <t>030759</t>
  </si>
  <si>
    <t>030760</t>
  </si>
  <si>
    <t>030772</t>
  </si>
  <si>
    <t>030779</t>
  </si>
  <si>
    <t>030783</t>
  </si>
  <si>
    <t>030787</t>
  </si>
  <si>
    <t>030791</t>
  </si>
  <si>
    <t>030792</t>
  </si>
  <si>
    <t>030799</t>
  </si>
  <si>
    <t>030830</t>
  </si>
  <si>
    <t>030890</t>
  </si>
  <si>
    <t>040310</t>
  </si>
  <si>
    <t>040510</t>
  </si>
  <si>
    <t>040630</t>
  </si>
  <si>
    <t>040790</t>
  </si>
  <si>
    <t>040819</t>
  </si>
  <si>
    <t>040891</t>
  </si>
  <si>
    <t>040899</t>
  </si>
  <si>
    <t>041000</t>
  </si>
  <si>
    <t>050100</t>
  </si>
  <si>
    <t>050210</t>
  </si>
  <si>
    <t>050290</t>
  </si>
  <si>
    <t>050400</t>
  </si>
  <si>
    <t>050510</t>
  </si>
  <si>
    <t>050590</t>
  </si>
  <si>
    <t>050610</t>
  </si>
  <si>
    <t>050800</t>
  </si>
  <si>
    <t>051191</t>
  </si>
  <si>
    <t>051199</t>
  </si>
  <si>
    <t>060110</t>
  </si>
  <si>
    <t>060120</t>
  </si>
  <si>
    <t>060210</t>
  </si>
  <si>
    <t>060220</t>
  </si>
  <si>
    <t>060290</t>
  </si>
  <si>
    <t>060311</t>
  </si>
  <si>
    <t>060319</t>
  </si>
  <si>
    <t>060390</t>
  </si>
  <si>
    <t>060420</t>
  </si>
  <si>
    <t>060490</t>
  </si>
  <si>
    <t>070310</t>
  </si>
  <si>
    <t>070320</t>
  </si>
  <si>
    <t>070390</t>
  </si>
  <si>
    <t>070410</t>
  </si>
  <si>
    <t>070690</t>
  </si>
  <si>
    <t>070820</t>
  </si>
  <si>
    <t>070951</t>
  </si>
  <si>
    <t>070952</t>
  </si>
  <si>
    <t>070959</t>
  </si>
  <si>
    <t>070993</t>
  </si>
  <si>
    <t>070999</t>
  </si>
  <si>
    <t>071010</t>
  </si>
  <si>
    <t>071021</t>
  </si>
  <si>
    <t>071022</t>
  </si>
  <si>
    <t>071029</t>
  </si>
  <si>
    <t>071030</t>
  </si>
  <si>
    <t>071040</t>
  </si>
  <si>
    <t>071080</t>
  </si>
  <si>
    <t>071090</t>
  </si>
  <si>
    <t>071159</t>
  </si>
  <si>
    <t>071190</t>
  </si>
  <si>
    <t>071220</t>
  </si>
  <si>
    <t>071231</t>
  </si>
  <si>
    <t>071232</t>
  </si>
  <si>
    <t>071233</t>
  </si>
  <si>
    <t>071239</t>
  </si>
  <si>
    <t>071290</t>
  </si>
  <si>
    <t>071310</t>
  </si>
  <si>
    <t>071331</t>
  </si>
  <si>
    <t>071332</t>
  </si>
  <si>
    <t>071333</t>
  </si>
  <si>
    <t>071335</t>
  </si>
  <si>
    <t>071339</t>
  </si>
  <si>
    <t>071340</t>
  </si>
  <si>
    <t>071350</t>
  </si>
  <si>
    <t>071390</t>
  </si>
  <si>
    <t>071420</t>
  </si>
  <si>
    <t>071430</t>
  </si>
  <si>
    <t>071440</t>
  </si>
  <si>
    <t>071490</t>
  </si>
  <si>
    <t>080111</t>
  </si>
  <si>
    <t>080211</t>
  </si>
  <si>
    <t>080212</t>
  </si>
  <si>
    <t>080222</t>
  </si>
  <si>
    <t>080231</t>
  </si>
  <si>
    <t>080232</t>
  </si>
  <si>
    <t>080241</t>
  </si>
  <si>
    <t>080242</t>
  </si>
  <si>
    <t>080252</t>
  </si>
  <si>
    <t>080262</t>
  </si>
  <si>
    <t>080290</t>
  </si>
  <si>
    <t>080390</t>
  </si>
  <si>
    <t>080410</t>
  </si>
  <si>
    <t>080420</t>
  </si>
  <si>
    <t>080430</t>
  </si>
  <si>
    <t>080450</t>
  </si>
  <si>
    <t>080510</t>
  </si>
  <si>
    <t>080521</t>
  </si>
  <si>
    <t>080540</t>
  </si>
  <si>
    <t>080550</t>
  </si>
  <si>
    <t>080620</t>
  </si>
  <si>
    <t>080810</t>
  </si>
  <si>
    <t>080830</t>
  </si>
  <si>
    <t>080930</t>
  </si>
  <si>
    <t>081090</t>
  </si>
  <si>
    <t>081110</t>
  </si>
  <si>
    <t>081120</t>
  </si>
  <si>
    <t>081190</t>
  </si>
  <si>
    <t>081290</t>
  </si>
  <si>
    <t>081310</t>
  </si>
  <si>
    <t>081320</t>
  </si>
  <si>
    <t>081330</t>
  </si>
  <si>
    <t>081340</t>
  </si>
  <si>
    <t>081350</t>
  </si>
  <si>
    <t>081400</t>
  </si>
  <si>
    <t>090111</t>
  </si>
  <si>
    <t>090112</t>
  </si>
  <si>
    <t>090121</t>
  </si>
  <si>
    <t>090122</t>
  </si>
  <si>
    <t>090190</t>
  </si>
  <si>
    <t>090210</t>
  </si>
  <si>
    <t>090220</t>
  </si>
  <si>
    <t>090230</t>
  </si>
  <si>
    <t>090240</t>
  </si>
  <si>
    <t>090300</t>
  </si>
  <si>
    <t>090411</t>
  </si>
  <si>
    <t>090412</t>
  </si>
  <si>
    <t>090421</t>
  </si>
  <si>
    <t>090422</t>
  </si>
  <si>
    <t>090520</t>
  </si>
  <si>
    <t>090611</t>
  </si>
  <si>
    <t>090619</t>
  </si>
  <si>
    <t>090620</t>
  </si>
  <si>
    <t>090710</t>
  </si>
  <si>
    <t>090720</t>
  </si>
  <si>
    <t>090811</t>
  </si>
  <si>
    <t>090812</t>
  </si>
  <si>
    <t>090831</t>
  </si>
  <si>
    <t>090832</t>
  </si>
  <si>
    <t>090921</t>
  </si>
  <si>
    <t>090922</t>
  </si>
  <si>
    <t>090931</t>
  </si>
  <si>
    <t>090932</t>
  </si>
  <si>
    <t>090961</t>
  </si>
  <si>
    <t>090962</t>
  </si>
  <si>
    <t>091011</t>
  </si>
  <si>
    <t>091012</t>
  </si>
  <si>
    <t>091020</t>
  </si>
  <si>
    <t>091030</t>
  </si>
  <si>
    <t>091091</t>
  </si>
  <si>
    <t>091099</t>
  </si>
  <si>
    <t>100390</t>
  </si>
  <si>
    <t>100490</t>
  </si>
  <si>
    <t>100590</t>
  </si>
  <si>
    <t>100620</t>
  </si>
  <si>
    <t>100630</t>
  </si>
  <si>
    <t>100640</t>
  </si>
  <si>
    <t>100790</t>
  </si>
  <si>
    <t>100810</t>
  </si>
  <si>
    <t>100821</t>
  </si>
  <si>
    <t>100829</t>
  </si>
  <si>
    <t>100890</t>
  </si>
  <si>
    <t>110100</t>
  </si>
  <si>
    <t>110220</t>
  </si>
  <si>
    <t>110290</t>
  </si>
  <si>
    <t>110313</t>
  </si>
  <si>
    <t>110320</t>
  </si>
  <si>
    <t>110412</t>
  </si>
  <si>
    <t>110419</t>
  </si>
  <si>
    <t>110422</t>
  </si>
  <si>
    <t>110429</t>
  </si>
  <si>
    <t>110510</t>
  </si>
  <si>
    <t>110520</t>
  </si>
  <si>
    <t>110610</t>
  </si>
  <si>
    <t>110620</t>
  </si>
  <si>
    <t>110630</t>
  </si>
  <si>
    <t>110710</t>
  </si>
  <si>
    <t>110811</t>
  </si>
  <si>
    <t>110812</t>
  </si>
  <si>
    <t>110813</t>
  </si>
  <si>
    <t>110814</t>
  </si>
  <si>
    <t>110819</t>
  </si>
  <si>
    <t>110820</t>
  </si>
  <si>
    <t>110900</t>
  </si>
  <si>
    <t>120110</t>
  </si>
  <si>
    <t>120190</t>
  </si>
  <si>
    <t>120242</t>
  </si>
  <si>
    <t>120400</t>
  </si>
  <si>
    <t>120600</t>
  </si>
  <si>
    <t>120740</t>
  </si>
  <si>
    <t>120750</t>
  </si>
  <si>
    <t>120760</t>
  </si>
  <si>
    <t>120770</t>
  </si>
  <si>
    <t>120799</t>
  </si>
  <si>
    <t>120810</t>
  </si>
  <si>
    <t>120890</t>
  </si>
  <si>
    <t>120925</t>
  </si>
  <si>
    <t>120929</t>
  </si>
  <si>
    <t>120930</t>
  </si>
  <si>
    <t>120991</t>
  </si>
  <si>
    <t>120999</t>
  </si>
  <si>
    <t>121120</t>
  </si>
  <si>
    <t>121150</t>
  </si>
  <si>
    <t>121190</t>
  </si>
  <si>
    <t>121221</t>
  </si>
  <si>
    <t>121229</t>
  </si>
  <si>
    <t>121291</t>
  </si>
  <si>
    <t>121292</t>
  </si>
  <si>
    <t>121299</t>
  </si>
  <si>
    <t>121410</t>
  </si>
  <si>
    <t>121490</t>
  </si>
  <si>
    <t>130190</t>
  </si>
  <si>
    <t>130212</t>
  </si>
  <si>
    <t>130213</t>
  </si>
  <si>
    <t>130214</t>
  </si>
  <si>
    <t>130219</t>
  </si>
  <si>
    <t>130220</t>
  </si>
  <si>
    <t>130231</t>
  </si>
  <si>
    <t>130232</t>
  </si>
  <si>
    <t>130239</t>
  </si>
  <si>
    <t>140110</t>
  </si>
  <si>
    <t>140120</t>
  </si>
  <si>
    <t>140190</t>
  </si>
  <si>
    <t>140490</t>
  </si>
  <si>
    <t>150410</t>
  </si>
  <si>
    <t>150420</t>
  </si>
  <si>
    <t>150430</t>
  </si>
  <si>
    <t>150500</t>
  </si>
  <si>
    <t>150790</t>
  </si>
  <si>
    <t>150810</t>
  </si>
  <si>
    <t>150890</t>
  </si>
  <si>
    <t>150910</t>
  </si>
  <si>
    <t>151190</t>
  </si>
  <si>
    <t>151211</t>
  </si>
  <si>
    <t>151219</t>
  </si>
  <si>
    <t>151319</t>
  </si>
  <si>
    <t>151329</t>
  </si>
  <si>
    <t>151411</t>
  </si>
  <si>
    <t>151419</t>
  </si>
  <si>
    <t>151491</t>
  </si>
  <si>
    <t>151499</t>
  </si>
  <si>
    <t>151511</t>
  </si>
  <si>
    <t>151519</t>
  </si>
  <si>
    <t>151521</t>
  </si>
  <si>
    <t>151529</t>
  </si>
  <si>
    <t>151530</t>
  </si>
  <si>
    <t>151550</t>
  </si>
  <si>
    <t>151560</t>
  </si>
  <si>
    <t>151590</t>
  </si>
  <si>
    <t>151610</t>
  </si>
  <si>
    <t>151620</t>
  </si>
  <si>
    <t>151790</t>
  </si>
  <si>
    <t>151800</t>
  </si>
  <si>
    <t>152000</t>
  </si>
  <si>
    <t>152110</t>
  </si>
  <si>
    <t>152190</t>
  </si>
  <si>
    <t>160232</t>
  </si>
  <si>
    <t>160300</t>
  </si>
  <si>
    <t>160411</t>
  </si>
  <si>
    <t>160412</t>
  </si>
  <si>
    <t>160413</t>
  </si>
  <si>
    <t>160414</t>
  </si>
  <si>
    <t>160415</t>
  </si>
  <si>
    <t>160416</t>
  </si>
  <si>
    <t>160417</t>
  </si>
  <si>
    <t>160419</t>
  </si>
  <si>
    <t>160420</t>
  </si>
  <si>
    <t>160431</t>
  </si>
  <si>
    <t>160432</t>
  </si>
  <si>
    <t>160510</t>
  </si>
  <si>
    <t>160521</t>
  </si>
  <si>
    <t>160529</t>
  </si>
  <si>
    <t>160530</t>
  </si>
  <si>
    <t>160540</t>
  </si>
  <si>
    <t>160551</t>
  </si>
  <si>
    <t>160552</t>
  </si>
  <si>
    <t>160553</t>
  </si>
  <si>
    <t>160554</t>
  </si>
  <si>
    <t>160555</t>
  </si>
  <si>
    <t>160556</t>
  </si>
  <si>
    <t>160557</t>
  </si>
  <si>
    <t>160559</t>
  </si>
  <si>
    <t>160561</t>
  </si>
  <si>
    <t>160563</t>
  </si>
  <si>
    <t>160569</t>
  </si>
  <si>
    <t>170112</t>
  </si>
  <si>
    <t>170114</t>
  </si>
  <si>
    <t>170191</t>
  </si>
  <si>
    <t>170199</t>
  </si>
  <si>
    <t>170211</t>
  </si>
  <si>
    <t>170219</t>
  </si>
  <si>
    <t>170220</t>
  </si>
  <si>
    <t>170230</t>
  </si>
  <si>
    <t>170250</t>
  </si>
  <si>
    <t>170260</t>
  </si>
  <si>
    <t>170290</t>
  </si>
  <si>
    <t>170410</t>
  </si>
  <si>
    <t>170490</t>
  </si>
  <si>
    <t>180400</t>
  </si>
  <si>
    <t>180500</t>
  </si>
  <si>
    <t>180610</t>
  </si>
  <si>
    <t>180620</t>
  </si>
  <si>
    <t>180631</t>
  </si>
  <si>
    <t>180632</t>
  </si>
  <si>
    <t>180690</t>
  </si>
  <si>
    <t>190120</t>
  </si>
  <si>
    <t>190190</t>
  </si>
  <si>
    <t>190211</t>
  </si>
  <si>
    <t>190219</t>
  </si>
  <si>
    <t>190220</t>
  </si>
  <si>
    <t>190230</t>
  </si>
  <si>
    <t>190300</t>
  </si>
  <si>
    <t>190410</t>
  </si>
  <si>
    <t>190420</t>
  </si>
  <si>
    <t>190490</t>
  </si>
  <si>
    <t>190510</t>
  </si>
  <si>
    <t>190520</t>
  </si>
  <si>
    <t>190531</t>
  </si>
  <si>
    <t>190532</t>
  </si>
  <si>
    <t>190540</t>
  </si>
  <si>
    <t>190590</t>
  </si>
  <si>
    <t>200110</t>
  </si>
  <si>
    <t>200190</t>
  </si>
  <si>
    <t>200290</t>
  </si>
  <si>
    <t>200310</t>
  </si>
  <si>
    <t>200390</t>
  </si>
  <si>
    <t>200410</t>
  </si>
  <si>
    <t>200490</t>
  </si>
  <si>
    <t>200510</t>
  </si>
  <si>
    <t>200520</t>
  </si>
  <si>
    <t>200540</t>
  </si>
  <si>
    <t>200551</t>
  </si>
  <si>
    <t>200559</t>
  </si>
  <si>
    <t>200560</t>
  </si>
  <si>
    <t>200570</t>
  </si>
  <si>
    <t>200580</t>
  </si>
  <si>
    <t>200591</t>
  </si>
  <si>
    <t>200599</t>
  </si>
  <si>
    <t>200600</t>
  </si>
  <si>
    <t>200791</t>
  </si>
  <si>
    <t>200799</t>
  </si>
  <si>
    <t>200811</t>
  </si>
  <si>
    <t>200819</t>
  </si>
  <si>
    <t>200820</t>
  </si>
  <si>
    <t>200830</t>
  </si>
  <si>
    <t>200840</t>
  </si>
  <si>
    <t>200850</t>
  </si>
  <si>
    <t>200860</t>
  </si>
  <si>
    <t>200870</t>
  </si>
  <si>
    <t>200880</t>
  </si>
  <si>
    <t>200897</t>
  </si>
  <si>
    <t>200899</t>
  </si>
  <si>
    <t>200929</t>
  </si>
  <si>
    <t>200931</t>
  </si>
  <si>
    <t>200979</t>
  </si>
  <si>
    <t>200989</t>
  </si>
  <si>
    <t>200990</t>
  </si>
  <si>
    <t>210111</t>
  </si>
  <si>
    <t>210112</t>
  </si>
  <si>
    <t>210120</t>
  </si>
  <si>
    <t>210130</t>
  </si>
  <si>
    <t>210210</t>
  </si>
  <si>
    <t>210220</t>
  </si>
  <si>
    <t>210230</t>
  </si>
  <si>
    <t>210310</t>
  </si>
  <si>
    <t>210320</t>
  </si>
  <si>
    <t>210330</t>
  </si>
  <si>
    <t>210390</t>
  </si>
  <si>
    <t>210410</t>
  </si>
  <si>
    <t>210420</t>
  </si>
  <si>
    <t>210500</t>
  </si>
  <si>
    <t>210610</t>
  </si>
  <si>
    <t>210690</t>
  </si>
  <si>
    <t>220110</t>
  </si>
  <si>
    <t>220190</t>
  </si>
  <si>
    <t>220210</t>
  </si>
  <si>
    <t>220291</t>
  </si>
  <si>
    <t>220299</t>
  </si>
  <si>
    <t>220300</t>
  </si>
  <si>
    <t>220410</t>
  </si>
  <si>
    <t>220421</t>
  </si>
  <si>
    <t>220422</t>
  </si>
  <si>
    <t>220600</t>
  </si>
  <si>
    <t>220820</t>
  </si>
  <si>
    <t>220830</t>
  </si>
  <si>
    <t>220840</t>
  </si>
  <si>
    <t>220850</t>
  </si>
  <si>
    <t>220860</t>
  </si>
  <si>
    <t>220870</t>
  </si>
  <si>
    <t>220890</t>
  </si>
  <si>
    <t>220900</t>
  </si>
  <si>
    <t>230240</t>
  </si>
  <si>
    <t>230250</t>
  </si>
  <si>
    <t>230310</t>
  </si>
  <si>
    <t>230320</t>
  </si>
  <si>
    <t>230400</t>
  </si>
  <si>
    <t>230641</t>
  </si>
  <si>
    <t>230690</t>
  </si>
  <si>
    <t>230800</t>
  </si>
  <si>
    <t>230910</t>
  </si>
  <si>
    <t>230990</t>
  </si>
  <si>
    <t>240120</t>
  </si>
  <si>
    <t>240220</t>
  </si>
  <si>
    <t>240399</t>
  </si>
  <si>
    <t>250100</t>
  </si>
  <si>
    <t>250200</t>
  </si>
  <si>
    <t>250300</t>
  </si>
  <si>
    <t>250410</t>
  </si>
  <si>
    <t>250490</t>
  </si>
  <si>
    <t>250510</t>
  </si>
  <si>
    <t>250590</t>
  </si>
  <si>
    <t>250610</t>
  </si>
  <si>
    <t>250620</t>
  </si>
  <si>
    <t>250700</t>
  </si>
  <si>
    <t>250810</t>
  </si>
  <si>
    <t>250830</t>
  </si>
  <si>
    <t>250840</t>
  </si>
  <si>
    <t>250860</t>
  </si>
  <si>
    <t>250870</t>
  </si>
  <si>
    <t>250900</t>
  </si>
  <si>
    <t>251020</t>
  </si>
  <si>
    <t>251110</t>
  </si>
  <si>
    <t>251200</t>
  </si>
  <si>
    <t>251310</t>
  </si>
  <si>
    <t>251320</t>
  </si>
  <si>
    <t>251400</t>
  </si>
  <si>
    <t>251511</t>
  </si>
  <si>
    <t>251512</t>
  </si>
  <si>
    <t>251520</t>
  </si>
  <si>
    <t>251611</t>
  </si>
  <si>
    <t>251612</t>
  </si>
  <si>
    <t>251620</t>
  </si>
  <si>
    <t>251690</t>
  </si>
  <si>
    <t>251710</t>
  </si>
  <si>
    <t>251720</t>
  </si>
  <si>
    <t>251741</t>
  </si>
  <si>
    <t>251749</t>
  </si>
  <si>
    <t>251810</t>
  </si>
  <si>
    <t>251820</t>
  </si>
  <si>
    <t>251910</t>
  </si>
  <si>
    <t>251990</t>
  </si>
  <si>
    <t>252010</t>
  </si>
  <si>
    <t>252020</t>
  </si>
  <si>
    <t>252100</t>
  </si>
  <si>
    <t>252210</t>
  </si>
  <si>
    <t>252220</t>
  </si>
  <si>
    <t>252310</t>
  </si>
  <si>
    <t>252321</t>
  </si>
  <si>
    <t>252329</t>
  </si>
  <si>
    <t>252330</t>
  </si>
  <si>
    <t>252390</t>
  </si>
  <si>
    <t>252510</t>
  </si>
  <si>
    <t>252520</t>
  </si>
  <si>
    <t>252610</t>
  </si>
  <si>
    <t>252620</t>
  </si>
  <si>
    <t>252921</t>
  </si>
  <si>
    <t>252922</t>
  </si>
  <si>
    <t>252930</t>
  </si>
  <si>
    <t>253010</t>
  </si>
  <si>
    <t>253020</t>
  </si>
  <si>
    <t>253090</t>
  </si>
  <si>
    <t>260111</t>
  </si>
  <si>
    <t>260112</t>
  </si>
  <si>
    <t>260200</t>
  </si>
  <si>
    <t>260400</t>
  </si>
  <si>
    <t>260500</t>
  </si>
  <si>
    <t>260600</t>
  </si>
  <si>
    <t>260800</t>
  </si>
  <si>
    <t>261000</t>
  </si>
  <si>
    <t>261100</t>
  </si>
  <si>
    <t>261390</t>
  </si>
  <si>
    <t>261400</t>
  </si>
  <si>
    <t>261510</t>
  </si>
  <si>
    <t>261590</t>
  </si>
  <si>
    <t>261710</t>
  </si>
  <si>
    <t>261790</t>
  </si>
  <si>
    <t>261800</t>
  </si>
  <si>
    <t>262040</t>
  </si>
  <si>
    <t>262099</t>
  </si>
  <si>
    <t>262190</t>
  </si>
  <si>
    <t>270111</t>
  </si>
  <si>
    <t>270120</t>
  </si>
  <si>
    <t>270210</t>
  </si>
  <si>
    <t>270300</t>
  </si>
  <si>
    <t>270400</t>
  </si>
  <si>
    <t>270750</t>
  </si>
  <si>
    <t>270799</t>
  </si>
  <si>
    <t>270810</t>
  </si>
  <si>
    <t>270820</t>
  </si>
  <si>
    <t>271012</t>
  </si>
  <si>
    <t>271019</t>
  </si>
  <si>
    <t>271099</t>
  </si>
  <si>
    <t>271111</t>
  </si>
  <si>
    <t>271112</t>
  </si>
  <si>
    <t>271113</t>
  </si>
  <si>
    <t>271114</t>
  </si>
  <si>
    <t>271119</t>
  </si>
  <si>
    <t>271129</t>
  </si>
  <si>
    <t>271210</t>
  </si>
  <si>
    <t>271220</t>
  </si>
  <si>
    <t>271290</t>
  </si>
  <si>
    <t>271311</t>
  </si>
  <si>
    <t>271312</t>
  </si>
  <si>
    <t>271410</t>
  </si>
  <si>
    <t>271500</t>
  </si>
  <si>
    <t>280110</t>
  </si>
  <si>
    <t>280130</t>
  </si>
  <si>
    <t>280200</t>
  </si>
  <si>
    <t>280300</t>
  </si>
  <si>
    <t>280410</t>
  </si>
  <si>
    <t>280421</t>
  </si>
  <si>
    <t>280429</t>
  </si>
  <si>
    <t>280430</t>
  </si>
  <si>
    <t>280440</t>
  </si>
  <si>
    <t>280450</t>
  </si>
  <si>
    <t>280461</t>
  </si>
  <si>
    <t>280469</t>
  </si>
  <si>
    <t>280480</t>
  </si>
  <si>
    <t>280490</t>
  </si>
  <si>
    <t>280511</t>
  </si>
  <si>
    <t>280512</t>
  </si>
  <si>
    <t>280519</t>
  </si>
  <si>
    <t>280530</t>
  </si>
  <si>
    <t>280540</t>
  </si>
  <si>
    <t>280610</t>
  </si>
  <si>
    <t>280700</t>
  </si>
  <si>
    <t>280910</t>
  </si>
  <si>
    <t>280920</t>
  </si>
  <si>
    <t>281000</t>
  </si>
  <si>
    <t>281111</t>
  </si>
  <si>
    <t>281119</t>
  </si>
  <si>
    <t>281121</t>
  </si>
  <si>
    <t>281122</t>
  </si>
  <si>
    <t>281129</t>
  </si>
  <si>
    <t>281213</t>
  </si>
  <si>
    <t>281219</t>
  </si>
  <si>
    <t>281290</t>
  </si>
  <si>
    <t>281390</t>
  </si>
  <si>
    <t>281410</t>
  </si>
  <si>
    <t>281420</t>
  </si>
  <si>
    <t>281511</t>
  </si>
  <si>
    <t>281512</t>
  </si>
  <si>
    <t>281520</t>
  </si>
  <si>
    <t>281530</t>
  </si>
  <si>
    <t>281610</t>
  </si>
  <si>
    <t>281640</t>
  </si>
  <si>
    <t>281700</t>
  </si>
  <si>
    <t>281810</t>
  </si>
  <si>
    <t>281820</t>
  </si>
  <si>
    <t>281830</t>
  </si>
  <si>
    <t>281910</t>
  </si>
  <si>
    <t>281990</t>
  </si>
  <si>
    <t>282010</t>
  </si>
  <si>
    <t>282090</t>
  </si>
  <si>
    <t>282110</t>
  </si>
  <si>
    <t>282200</t>
  </si>
  <si>
    <t>282300</t>
  </si>
  <si>
    <t>282510</t>
  </si>
  <si>
    <t>282520</t>
  </si>
  <si>
    <t>282530</t>
  </si>
  <si>
    <t>282540</t>
  </si>
  <si>
    <t>282550</t>
  </si>
  <si>
    <t>282560</t>
  </si>
  <si>
    <t>282570</t>
  </si>
  <si>
    <t>282580</t>
  </si>
  <si>
    <t>282590</t>
  </si>
  <si>
    <t>282612</t>
  </si>
  <si>
    <t>282619</t>
  </si>
  <si>
    <t>282630</t>
  </si>
  <si>
    <t>282690</t>
  </si>
  <si>
    <t>282710</t>
  </si>
  <si>
    <t>282720</t>
  </si>
  <si>
    <t>282731</t>
  </si>
  <si>
    <t>282732</t>
  </si>
  <si>
    <t>282735</t>
  </si>
  <si>
    <t>282739</t>
  </si>
  <si>
    <t>282741</t>
  </si>
  <si>
    <t>282749</t>
  </si>
  <si>
    <t>282751</t>
  </si>
  <si>
    <t>282759</t>
  </si>
  <si>
    <t>282760</t>
  </si>
  <si>
    <t>282890</t>
  </si>
  <si>
    <t>282911</t>
  </si>
  <si>
    <t>282919</t>
  </si>
  <si>
    <t>282990</t>
  </si>
  <si>
    <t>283010</t>
  </si>
  <si>
    <t>283090</t>
  </si>
  <si>
    <t>283110</t>
  </si>
  <si>
    <t>283190</t>
  </si>
  <si>
    <t>283210</t>
  </si>
  <si>
    <t>283220</t>
  </si>
  <si>
    <t>283230</t>
  </si>
  <si>
    <t>283311</t>
  </si>
  <si>
    <t>283319</t>
  </si>
  <si>
    <t>283321</t>
  </si>
  <si>
    <t>283322</t>
  </si>
  <si>
    <t>283325</t>
  </si>
  <si>
    <t>283327</t>
  </si>
  <si>
    <t>283329</t>
  </si>
  <si>
    <t>283330</t>
  </si>
  <si>
    <t>283340</t>
  </si>
  <si>
    <t>283410</t>
  </si>
  <si>
    <t>283421</t>
  </si>
  <si>
    <t>283429</t>
  </si>
  <si>
    <t>283510</t>
  </si>
  <si>
    <t>283522</t>
  </si>
  <si>
    <t>283524</t>
  </si>
  <si>
    <t>283525</t>
  </si>
  <si>
    <t>283526</t>
  </si>
  <si>
    <t>283529</t>
  </si>
  <si>
    <t>283531</t>
  </si>
  <si>
    <t>283539</t>
  </si>
  <si>
    <t>283620</t>
  </si>
  <si>
    <t>283630</t>
  </si>
  <si>
    <t>283640</t>
  </si>
  <si>
    <t>283650</t>
  </si>
  <si>
    <t>283691</t>
  </si>
  <si>
    <t>283692</t>
  </si>
  <si>
    <t>283699</t>
  </si>
  <si>
    <t>283711</t>
  </si>
  <si>
    <t>283719</t>
  </si>
  <si>
    <t>283720</t>
  </si>
  <si>
    <t>283911</t>
  </si>
  <si>
    <t>283919</t>
  </si>
  <si>
    <t>283990</t>
  </si>
  <si>
    <t>284019</t>
  </si>
  <si>
    <t>284020</t>
  </si>
  <si>
    <t>284030</t>
  </si>
  <si>
    <t>284130</t>
  </si>
  <si>
    <t>284150</t>
  </si>
  <si>
    <t>284169</t>
  </si>
  <si>
    <t>284170</t>
  </si>
  <si>
    <t>284180</t>
  </si>
  <si>
    <t>284190</t>
  </si>
  <si>
    <t>284210</t>
  </si>
  <si>
    <t>284290</t>
  </si>
  <si>
    <t>284310</t>
  </si>
  <si>
    <t>284321</t>
  </si>
  <si>
    <t>284329</t>
  </si>
  <si>
    <t>284330</t>
  </si>
  <si>
    <t>284390</t>
  </si>
  <si>
    <t>284420</t>
  </si>
  <si>
    <t>284440</t>
  </si>
  <si>
    <t>284590</t>
  </si>
  <si>
    <t>284610</t>
  </si>
  <si>
    <t>284690</t>
  </si>
  <si>
    <t>284700</t>
  </si>
  <si>
    <t>284920</t>
  </si>
  <si>
    <t>284990</t>
  </si>
  <si>
    <t>285000</t>
  </si>
  <si>
    <t>285210</t>
  </si>
  <si>
    <t>285290</t>
  </si>
  <si>
    <t>285390</t>
  </si>
  <si>
    <t>290110</t>
  </si>
  <si>
    <t>290121</t>
  </si>
  <si>
    <t>290122</t>
  </si>
  <si>
    <t>290123</t>
  </si>
  <si>
    <t>290124</t>
  </si>
  <si>
    <t>290129</t>
  </si>
  <si>
    <t>290211</t>
  </si>
  <si>
    <t>290219</t>
  </si>
  <si>
    <t>290220</t>
  </si>
  <si>
    <t>290230</t>
  </si>
  <si>
    <t>290242</t>
  </si>
  <si>
    <t>290243</t>
  </si>
  <si>
    <t>290244</t>
  </si>
  <si>
    <t>290250</t>
  </si>
  <si>
    <t>290260</t>
  </si>
  <si>
    <t>290290</t>
  </si>
  <si>
    <t>290311</t>
  </si>
  <si>
    <t>290312</t>
  </si>
  <si>
    <t>290313</t>
  </si>
  <si>
    <t>290319</t>
  </si>
  <si>
    <t>290321</t>
  </si>
  <si>
    <t>290322</t>
  </si>
  <si>
    <t>290323</t>
  </si>
  <si>
    <t>290329</t>
  </si>
  <si>
    <t>290339</t>
  </si>
  <si>
    <t>290341</t>
  </si>
  <si>
    <t>290342</t>
  </si>
  <si>
    <t>290343</t>
  </si>
  <si>
    <t>290344</t>
  </si>
  <si>
    <t>290345</t>
  </si>
  <si>
    <t>290346</t>
  </si>
  <si>
    <t>290347</t>
  </si>
  <si>
    <t>290349</t>
  </si>
  <si>
    <t>290351</t>
  </si>
  <si>
    <t>290359</t>
  </si>
  <si>
    <t>290361</t>
  </si>
  <si>
    <t>290369</t>
  </si>
  <si>
    <t>290371</t>
  </si>
  <si>
    <t>290372</t>
  </si>
  <si>
    <t>290374</t>
  </si>
  <si>
    <t>290377</t>
  </si>
  <si>
    <t>290378</t>
  </si>
  <si>
    <t>290379</t>
  </si>
  <si>
    <t>290389</t>
  </si>
  <si>
    <t>290391</t>
  </si>
  <si>
    <t>290399</t>
  </si>
  <si>
    <t>290410</t>
  </si>
  <si>
    <t>290420</t>
  </si>
  <si>
    <t>290491</t>
  </si>
  <si>
    <t>290499</t>
  </si>
  <si>
    <t>290511</t>
  </si>
  <si>
    <t>290512</t>
  </si>
  <si>
    <t>290513</t>
  </si>
  <si>
    <t>290514</t>
  </si>
  <si>
    <t>290516</t>
  </si>
  <si>
    <t>290517</t>
  </si>
  <si>
    <t>290519</t>
  </si>
  <si>
    <t>290522</t>
  </si>
  <si>
    <t>290529</t>
  </si>
  <si>
    <t>290531</t>
  </si>
  <si>
    <t>290532</t>
  </si>
  <si>
    <t>290539</t>
  </si>
  <si>
    <t>290541</t>
  </si>
  <si>
    <t>290542</t>
  </si>
  <si>
    <t>290543</t>
  </si>
  <si>
    <t>290544</t>
  </si>
  <si>
    <t>290545</t>
  </si>
  <si>
    <t>290549</t>
  </si>
  <si>
    <t>290559</t>
  </si>
  <si>
    <t>290611</t>
  </si>
  <si>
    <t>290612</t>
  </si>
  <si>
    <t>290613</t>
  </si>
  <si>
    <t>290619</t>
  </si>
  <si>
    <t>290621</t>
  </si>
  <si>
    <t>290629</t>
  </si>
  <si>
    <t>290711</t>
  </si>
  <si>
    <t>290712</t>
  </si>
  <si>
    <t>290713</t>
  </si>
  <si>
    <t>290715</t>
  </si>
  <si>
    <t>290719</t>
  </si>
  <si>
    <t>290721</t>
  </si>
  <si>
    <t>290722</t>
  </si>
  <si>
    <t>290723</t>
  </si>
  <si>
    <t>290729</t>
  </si>
  <si>
    <t>290819</t>
  </si>
  <si>
    <t>290899</t>
  </si>
  <si>
    <t>290911</t>
  </si>
  <si>
    <t>290919</t>
  </si>
  <si>
    <t>290920</t>
  </si>
  <si>
    <t>290930</t>
  </si>
  <si>
    <t>290941</t>
  </si>
  <si>
    <t>290943</t>
  </si>
  <si>
    <t>290944</t>
  </si>
  <si>
    <t>290949</t>
  </si>
  <si>
    <t>290950</t>
  </si>
  <si>
    <t>290960</t>
  </si>
  <si>
    <t>291020</t>
  </si>
  <si>
    <t>291030</t>
  </si>
  <si>
    <t>291090</t>
  </si>
  <si>
    <t>291100</t>
  </si>
  <si>
    <t>291212</t>
  </si>
  <si>
    <t>291219</t>
  </si>
  <si>
    <t>291221</t>
  </si>
  <si>
    <t>291229</t>
  </si>
  <si>
    <t>291241</t>
  </si>
  <si>
    <t>291242</t>
  </si>
  <si>
    <t>291249</t>
  </si>
  <si>
    <t>291250</t>
  </si>
  <si>
    <t>291260</t>
  </si>
  <si>
    <t>291300</t>
  </si>
  <si>
    <t>291411</t>
  </si>
  <si>
    <t>291412</t>
  </si>
  <si>
    <t>291419</t>
  </si>
  <si>
    <t>291422</t>
  </si>
  <si>
    <t>291423</t>
  </si>
  <si>
    <t>291429</t>
  </si>
  <si>
    <t>291431</t>
  </si>
  <si>
    <t>291439</t>
  </si>
  <si>
    <t>291440</t>
  </si>
  <si>
    <t>291450</t>
  </si>
  <si>
    <t>291461</t>
  </si>
  <si>
    <t>291462</t>
  </si>
  <si>
    <t>291469</t>
  </si>
  <si>
    <t>291479</t>
  </si>
  <si>
    <t>291511</t>
  </si>
  <si>
    <t>291512</t>
  </si>
  <si>
    <t>291513</t>
  </si>
  <si>
    <t>291521</t>
  </si>
  <si>
    <t>291524</t>
  </si>
  <si>
    <t>291529</t>
  </si>
  <si>
    <t>291531</t>
  </si>
  <si>
    <t>291532</t>
  </si>
  <si>
    <t>291533</t>
  </si>
  <si>
    <t>291539</t>
  </si>
  <si>
    <t>291540</t>
  </si>
  <si>
    <t>291550</t>
  </si>
  <si>
    <t>291560</t>
  </si>
  <si>
    <t>291570</t>
  </si>
  <si>
    <t>291590</t>
  </si>
  <si>
    <t>291611</t>
  </si>
  <si>
    <t>291612</t>
  </si>
  <si>
    <t>291613</t>
  </si>
  <si>
    <t>291614</t>
  </si>
  <si>
    <t>291615</t>
  </si>
  <si>
    <t>291616</t>
  </si>
  <si>
    <t>291619</t>
  </si>
  <si>
    <t>291620</t>
  </si>
  <si>
    <t>291631</t>
  </si>
  <si>
    <t>291632</t>
  </si>
  <si>
    <t>291634</t>
  </si>
  <si>
    <t>291639</t>
  </si>
  <si>
    <t>291711</t>
  </si>
  <si>
    <t>291712</t>
  </si>
  <si>
    <t>291713</t>
  </si>
  <si>
    <t>291714</t>
  </si>
  <si>
    <t>291719</t>
  </si>
  <si>
    <t>291720</t>
  </si>
  <si>
    <t>291734</t>
  </si>
  <si>
    <t>291735</t>
  </si>
  <si>
    <t>291736</t>
  </si>
  <si>
    <t>291739</t>
  </si>
  <si>
    <t>291811</t>
  </si>
  <si>
    <t>291812</t>
  </si>
  <si>
    <t>291813</t>
  </si>
  <si>
    <t>291814</t>
  </si>
  <si>
    <t>291815</t>
  </si>
  <si>
    <t>291816</t>
  </si>
  <si>
    <t>291819</t>
  </si>
  <si>
    <t>291821</t>
  </si>
  <si>
    <t>291822</t>
  </si>
  <si>
    <t>291823</t>
  </si>
  <si>
    <t>291829</t>
  </si>
  <si>
    <t>291830</t>
  </si>
  <si>
    <t>291899</t>
  </si>
  <si>
    <t>291910</t>
  </si>
  <si>
    <t>291990</t>
  </si>
  <si>
    <t>292019</t>
  </si>
  <si>
    <t>292022</t>
  </si>
  <si>
    <t>292023</t>
  </si>
  <si>
    <t>292024</t>
  </si>
  <si>
    <t>292029</t>
  </si>
  <si>
    <t>292090</t>
  </si>
  <si>
    <t>292111</t>
  </si>
  <si>
    <t>292112</t>
  </si>
  <si>
    <t>292119</t>
  </si>
  <si>
    <t>292121</t>
  </si>
  <si>
    <t>292122</t>
  </si>
  <si>
    <t>292129</t>
  </si>
  <si>
    <t>292130</t>
  </si>
  <si>
    <t>292141</t>
  </si>
  <si>
    <t>292142</t>
  </si>
  <si>
    <t>292143</t>
  </si>
  <si>
    <t>292144</t>
  </si>
  <si>
    <t>292145</t>
  </si>
  <si>
    <t>292149</t>
  </si>
  <si>
    <t>292151</t>
  </si>
  <si>
    <t>292159</t>
  </si>
  <si>
    <t>292211</t>
  </si>
  <si>
    <t>292212</t>
  </si>
  <si>
    <t>292219</t>
  </si>
  <si>
    <t>292221</t>
  </si>
  <si>
    <t>292229</t>
  </si>
  <si>
    <t>292231</t>
  </si>
  <si>
    <t>292239</t>
  </si>
  <si>
    <t>292241</t>
  </si>
  <si>
    <t>292242</t>
  </si>
  <si>
    <t>292243</t>
  </si>
  <si>
    <t>292249</t>
  </si>
  <si>
    <t>292250</t>
  </si>
  <si>
    <t>292310</t>
  </si>
  <si>
    <t>292320</t>
  </si>
  <si>
    <t>292330</t>
  </si>
  <si>
    <t>292390</t>
  </si>
  <si>
    <t>292419</t>
  </si>
  <si>
    <t>292421</t>
  </si>
  <si>
    <t>292429</t>
  </si>
  <si>
    <t>292511</t>
  </si>
  <si>
    <t>292512</t>
  </si>
  <si>
    <t>292519</t>
  </si>
  <si>
    <t>292529</t>
  </si>
  <si>
    <t>292620</t>
  </si>
  <si>
    <t>292640</t>
  </si>
  <si>
    <t>292690</t>
  </si>
  <si>
    <t>292700</t>
  </si>
  <si>
    <t>292800</t>
  </si>
  <si>
    <t>292910</t>
  </si>
  <si>
    <t>292990</t>
  </si>
  <si>
    <t>293020</t>
  </si>
  <si>
    <t>293030</t>
  </si>
  <si>
    <t>293040</t>
  </si>
  <si>
    <t>293080</t>
  </si>
  <si>
    <t>293090</t>
  </si>
  <si>
    <t>293120</t>
  </si>
  <si>
    <t>293131</t>
  </si>
  <si>
    <t>293133</t>
  </si>
  <si>
    <t>293134</t>
  </si>
  <si>
    <t>293139</t>
  </si>
  <si>
    <t>293190</t>
  </si>
  <si>
    <t>293211</t>
  </si>
  <si>
    <t>293212</t>
  </si>
  <si>
    <t>293213</t>
  </si>
  <si>
    <t>293214</t>
  </si>
  <si>
    <t>293219</t>
  </si>
  <si>
    <t>293220</t>
  </si>
  <si>
    <t>293293</t>
  </si>
  <si>
    <t>293299</t>
  </si>
  <si>
    <t>293311</t>
  </si>
  <si>
    <t>293319</t>
  </si>
  <si>
    <t>293321</t>
  </si>
  <si>
    <t>293329</t>
  </si>
  <si>
    <t>293331</t>
  </si>
  <si>
    <t>293332</t>
  </si>
  <si>
    <t>293333</t>
  </si>
  <si>
    <t>293339</t>
  </si>
  <si>
    <t>293349</t>
  </si>
  <si>
    <t>293352</t>
  </si>
  <si>
    <t>293353</t>
  </si>
  <si>
    <t>293354</t>
  </si>
  <si>
    <t>293359</t>
  </si>
  <si>
    <t>293361</t>
  </si>
  <si>
    <t>293369</t>
  </si>
  <si>
    <t>293379</t>
  </si>
  <si>
    <t>293391</t>
  </si>
  <si>
    <t>293399</t>
  </si>
  <si>
    <t>293410</t>
  </si>
  <si>
    <t>293420</t>
  </si>
  <si>
    <t>293430</t>
  </si>
  <si>
    <t>293491</t>
  </si>
  <si>
    <t>293499</t>
  </si>
  <si>
    <t>293590</t>
  </si>
  <si>
    <t>293621</t>
  </si>
  <si>
    <t>293622</t>
  </si>
  <si>
    <t>293623</t>
  </si>
  <si>
    <t>293624</t>
  </si>
  <si>
    <t>293625</t>
  </si>
  <si>
    <t>293626</t>
  </si>
  <si>
    <t>293627</t>
  </si>
  <si>
    <t>293628</t>
  </si>
  <si>
    <t>293629</t>
  </si>
  <si>
    <t>293690</t>
  </si>
  <si>
    <t>293712</t>
  </si>
  <si>
    <t>293719</t>
  </si>
  <si>
    <t>293721</t>
  </si>
  <si>
    <t>293722</t>
  </si>
  <si>
    <t>293723</t>
  </si>
  <si>
    <t>293729</t>
  </si>
  <si>
    <t>293750</t>
  </si>
  <si>
    <t>293790</t>
  </si>
  <si>
    <t>293810</t>
  </si>
  <si>
    <t>293890</t>
  </si>
  <si>
    <t>293911</t>
  </si>
  <si>
    <t>293919</t>
  </si>
  <si>
    <t>293920</t>
  </si>
  <si>
    <t>293930</t>
  </si>
  <si>
    <t>293949</t>
  </si>
  <si>
    <t>293959</t>
  </si>
  <si>
    <t>293969</t>
  </si>
  <si>
    <t>293979</t>
  </si>
  <si>
    <t>293980</t>
  </si>
  <si>
    <t>294000</t>
  </si>
  <si>
    <t>294110</t>
  </si>
  <si>
    <t>294120</t>
  </si>
  <si>
    <t>294130</t>
  </si>
  <si>
    <t>294140</t>
  </si>
  <si>
    <t>294150</t>
  </si>
  <si>
    <t>294190</t>
  </si>
  <si>
    <t>294200</t>
  </si>
  <si>
    <t>300120</t>
  </si>
  <si>
    <t>300190</t>
  </si>
  <si>
    <t>300212</t>
  </si>
  <si>
    <t>300213</t>
  </si>
  <si>
    <t>300214</t>
  </si>
  <si>
    <t>300215</t>
  </si>
  <si>
    <t>300290</t>
  </si>
  <si>
    <t>300310</t>
  </si>
  <si>
    <t>300320</t>
  </si>
  <si>
    <t>300339</t>
  </si>
  <si>
    <t>300390</t>
  </si>
  <si>
    <t>300410</t>
  </si>
  <si>
    <t>300420</t>
  </si>
  <si>
    <t>300431</t>
  </si>
  <si>
    <t>300432</t>
  </si>
  <si>
    <t>300439</t>
  </si>
  <si>
    <t>300449</t>
  </si>
  <si>
    <t>300450</t>
  </si>
  <si>
    <t>300460</t>
  </si>
  <si>
    <t>300490</t>
  </si>
  <si>
    <t>300510</t>
  </si>
  <si>
    <t>300590</t>
  </si>
  <si>
    <t>300610</t>
  </si>
  <si>
    <t>300620</t>
  </si>
  <si>
    <t>300630</t>
  </si>
  <si>
    <t>300640</t>
  </si>
  <si>
    <t>300650</t>
  </si>
  <si>
    <t>300660</t>
  </si>
  <si>
    <t>300670</t>
  </si>
  <si>
    <t>300691</t>
  </si>
  <si>
    <t>300692</t>
  </si>
  <si>
    <t>310100</t>
  </si>
  <si>
    <t>310210</t>
  </si>
  <si>
    <t>310221</t>
  </si>
  <si>
    <t>310229</t>
  </si>
  <si>
    <t>310230</t>
  </si>
  <si>
    <t>310240</t>
  </si>
  <si>
    <t>310250</t>
  </si>
  <si>
    <t>310260</t>
  </si>
  <si>
    <t>310290</t>
  </si>
  <si>
    <t>310319</t>
  </si>
  <si>
    <t>310390</t>
  </si>
  <si>
    <t>310420</t>
  </si>
  <si>
    <t>310430</t>
  </si>
  <si>
    <t>310490</t>
  </si>
  <si>
    <t>310510</t>
  </si>
  <si>
    <t>310520</t>
  </si>
  <si>
    <t>310530</t>
  </si>
  <si>
    <t>310540</t>
  </si>
  <si>
    <t>310551</t>
  </si>
  <si>
    <t>310559</t>
  </si>
  <si>
    <t>310560</t>
  </si>
  <si>
    <t>310590</t>
  </si>
  <si>
    <t>320120</t>
  </si>
  <si>
    <t>320190</t>
  </si>
  <si>
    <t>320210</t>
  </si>
  <si>
    <t>320290</t>
  </si>
  <si>
    <t>320300</t>
  </si>
  <si>
    <t>320411</t>
  </si>
  <si>
    <t>320412</t>
  </si>
  <si>
    <t>320413</t>
  </si>
  <si>
    <t>320414</t>
  </si>
  <si>
    <t>320415</t>
  </si>
  <si>
    <t>320416</t>
  </si>
  <si>
    <t>320417</t>
  </si>
  <si>
    <t>320419</t>
  </si>
  <si>
    <t>320420</t>
  </si>
  <si>
    <t>320490</t>
  </si>
  <si>
    <t>320500</t>
  </si>
  <si>
    <t>320611</t>
  </si>
  <si>
    <t>320619</t>
  </si>
  <si>
    <t>320620</t>
  </si>
  <si>
    <t>320641</t>
  </si>
  <si>
    <t>320642</t>
  </si>
  <si>
    <t>320649</t>
  </si>
  <si>
    <t>320650</t>
  </si>
  <si>
    <t>320710</t>
  </si>
  <si>
    <t>320720</t>
  </si>
  <si>
    <t>320740</t>
  </si>
  <si>
    <t>320810</t>
  </si>
  <si>
    <t>320820</t>
  </si>
  <si>
    <t>320890</t>
  </si>
  <si>
    <t>320910</t>
  </si>
  <si>
    <t>320990</t>
  </si>
  <si>
    <t>321000</t>
  </si>
  <si>
    <t>321100</t>
  </si>
  <si>
    <t>321210</t>
  </si>
  <si>
    <t>321290</t>
  </si>
  <si>
    <t>321310</t>
  </si>
  <si>
    <t>321390</t>
  </si>
  <si>
    <t>321410</t>
  </si>
  <si>
    <t>321490</t>
  </si>
  <si>
    <t>321511</t>
  </si>
  <si>
    <t>321519</t>
  </si>
  <si>
    <t>321590</t>
  </si>
  <si>
    <t>330112</t>
  </si>
  <si>
    <t>330113</t>
  </si>
  <si>
    <t>330119</t>
  </si>
  <si>
    <t>330124</t>
  </si>
  <si>
    <t>330125</t>
  </si>
  <si>
    <t>330129</t>
  </si>
  <si>
    <t>330130</t>
  </si>
  <si>
    <t>330190</t>
  </si>
  <si>
    <t>330210</t>
  </si>
  <si>
    <t>330290</t>
  </si>
  <si>
    <t>330300</t>
  </si>
  <si>
    <t>330410</t>
  </si>
  <si>
    <t>330420</t>
  </si>
  <si>
    <t>330430</t>
  </si>
  <si>
    <t>330491</t>
  </si>
  <si>
    <t>330499</t>
  </si>
  <si>
    <t>330510</t>
  </si>
  <si>
    <t>330520</t>
  </si>
  <si>
    <t>330530</t>
  </si>
  <si>
    <t>330590</t>
  </si>
  <si>
    <t>330610</t>
  </si>
  <si>
    <t>330620</t>
  </si>
  <si>
    <t>330690</t>
  </si>
  <si>
    <t>330710</t>
  </si>
  <si>
    <t>330720</t>
  </si>
  <si>
    <t>330730</t>
  </si>
  <si>
    <t>330741</t>
  </si>
  <si>
    <t>330749</t>
  </si>
  <si>
    <t>330790</t>
  </si>
  <si>
    <t>340111</t>
  </si>
  <si>
    <t>340119</t>
  </si>
  <si>
    <t>340120</t>
  </si>
  <si>
    <t>340130</t>
  </si>
  <si>
    <t>340211</t>
  </si>
  <si>
    <t>340212</t>
  </si>
  <si>
    <t>340213</t>
  </si>
  <si>
    <t>340219</t>
  </si>
  <si>
    <t>340220</t>
  </si>
  <si>
    <t>340290</t>
  </si>
  <si>
    <t>340311</t>
  </si>
  <si>
    <t>340319</t>
  </si>
  <si>
    <t>340391</t>
  </si>
  <si>
    <t>340399</t>
  </si>
  <si>
    <t>340420</t>
  </si>
  <si>
    <t>340490</t>
  </si>
  <si>
    <t>340510</t>
  </si>
  <si>
    <t>340520</t>
  </si>
  <si>
    <t>340530</t>
  </si>
  <si>
    <t>340540</t>
  </si>
  <si>
    <t>340590</t>
  </si>
  <si>
    <t>340600</t>
  </si>
  <si>
    <t>340700</t>
  </si>
  <si>
    <t>350190</t>
  </si>
  <si>
    <t>350211</t>
  </si>
  <si>
    <t>350290</t>
  </si>
  <si>
    <t>350300</t>
  </si>
  <si>
    <t>350400</t>
  </si>
  <si>
    <t>350510</t>
  </si>
  <si>
    <t>350520</t>
  </si>
  <si>
    <t>350610</t>
  </si>
  <si>
    <t>350691</t>
  </si>
  <si>
    <t>350699</t>
  </si>
  <si>
    <t>350710</t>
  </si>
  <si>
    <t>350790</t>
  </si>
  <si>
    <t>360100</t>
  </si>
  <si>
    <t>360200</t>
  </si>
  <si>
    <t>360300</t>
  </si>
  <si>
    <t>360410</t>
  </si>
  <si>
    <t>360490</t>
  </si>
  <si>
    <t>360500</t>
  </si>
  <si>
    <t>360610</t>
  </si>
  <si>
    <t>360690</t>
  </si>
  <si>
    <t>370110</t>
  </si>
  <si>
    <t>370120</t>
  </si>
  <si>
    <t>370130</t>
  </si>
  <si>
    <t>370191</t>
  </si>
  <si>
    <t>370199</t>
  </si>
  <si>
    <t>370231</t>
  </si>
  <si>
    <t>370239</t>
  </si>
  <si>
    <t>370242</t>
  </si>
  <si>
    <t>370243</t>
  </si>
  <si>
    <t>370244</t>
  </si>
  <si>
    <t>370253</t>
  </si>
  <si>
    <t>370254</t>
  </si>
  <si>
    <t>370256</t>
  </si>
  <si>
    <t>370298</t>
  </si>
  <si>
    <t>370310</t>
  </si>
  <si>
    <t>370320</t>
  </si>
  <si>
    <t>370390</t>
  </si>
  <si>
    <t>370400</t>
  </si>
  <si>
    <t>370500</t>
  </si>
  <si>
    <t>370690</t>
  </si>
  <si>
    <t>370710</t>
  </si>
  <si>
    <t>370790</t>
  </si>
  <si>
    <t>380110</t>
  </si>
  <si>
    <t>380120</t>
  </si>
  <si>
    <t>380130</t>
  </si>
  <si>
    <t>380190</t>
  </si>
  <si>
    <t>380210</t>
  </si>
  <si>
    <t>380290</t>
  </si>
  <si>
    <t>380400</t>
  </si>
  <si>
    <t>380590</t>
  </si>
  <si>
    <t>380610</t>
  </si>
  <si>
    <t>380620</t>
  </si>
  <si>
    <t>380630</t>
  </si>
  <si>
    <t>380690</t>
  </si>
  <si>
    <t>380700</t>
  </si>
  <si>
    <t>380859</t>
  </si>
  <si>
    <t>380861</t>
  </si>
  <si>
    <t>380862</t>
  </si>
  <si>
    <t>380869</t>
  </si>
  <si>
    <t>380891</t>
  </si>
  <si>
    <t>380892</t>
  </si>
  <si>
    <t>380893</t>
  </si>
  <si>
    <t>380894</t>
  </si>
  <si>
    <t>380899</t>
  </si>
  <si>
    <t>380910</t>
  </si>
  <si>
    <t>380991</t>
  </si>
  <si>
    <t>380992</t>
  </si>
  <si>
    <t>380993</t>
  </si>
  <si>
    <t>381010</t>
  </si>
  <si>
    <t>381090</t>
  </si>
  <si>
    <t>381111</t>
  </si>
  <si>
    <t>381119</t>
  </si>
  <si>
    <t>381121</t>
  </si>
  <si>
    <t>381129</t>
  </si>
  <si>
    <t>381190</t>
  </si>
  <si>
    <t>381210</t>
  </si>
  <si>
    <t>381220</t>
  </si>
  <si>
    <t>381231</t>
  </si>
  <si>
    <t>381239</t>
  </si>
  <si>
    <t>381300</t>
  </si>
  <si>
    <t>381400</t>
  </si>
  <si>
    <t>381511</t>
  </si>
  <si>
    <t>381512</t>
  </si>
  <si>
    <t>381519</t>
  </si>
  <si>
    <t>381590</t>
  </si>
  <si>
    <t>381600</t>
  </si>
  <si>
    <t>381700</t>
  </si>
  <si>
    <t>381800</t>
  </si>
  <si>
    <t>381900</t>
  </si>
  <si>
    <t>382000</t>
  </si>
  <si>
    <t>382100</t>
  </si>
  <si>
    <t>382200</t>
  </si>
  <si>
    <t>382311</t>
  </si>
  <si>
    <t>382312</t>
  </si>
  <si>
    <t>382313</t>
  </si>
  <si>
    <t>382319</t>
  </si>
  <si>
    <t>382370</t>
  </si>
  <si>
    <t>382410</t>
  </si>
  <si>
    <t>382430</t>
  </si>
  <si>
    <t>382440</t>
  </si>
  <si>
    <t>382450</t>
  </si>
  <si>
    <t>382478</t>
  </si>
  <si>
    <t>382479</t>
  </si>
  <si>
    <t>382481</t>
  </si>
  <si>
    <t>382482</t>
  </si>
  <si>
    <t>382484</t>
  </si>
  <si>
    <t>382485</t>
  </si>
  <si>
    <t>382487</t>
  </si>
  <si>
    <t>382491</t>
  </si>
  <si>
    <t>382499</t>
  </si>
  <si>
    <t>382520</t>
  </si>
  <si>
    <t>382561</t>
  </si>
  <si>
    <t>382569</t>
  </si>
  <si>
    <t>382590</t>
  </si>
  <si>
    <t>390110</t>
  </si>
  <si>
    <t>390120</t>
  </si>
  <si>
    <t>390130</t>
  </si>
  <si>
    <t>390190</t>
  </si>
  <si>
    <t>390210</t>
  </si>
  <si>
    <t>390220</t>
  </si>
  <si>
    <t>390230</t>
  </si>
  <si>
    <t>390290</t>
  </si>
  <si>
    <t>390311</t>
  </si>
  <si>
    <t>390319</t>
  </si>
  <si>
    <t>390320</t>
  </si>
  <si>
    <t>390330</t>
  </si>
  <si>
    <t>390390</t>
  </si>
  <si>
    <t>390410</t>
  </si>
  <si>
    <t>390421</t>
  </si>
  <si>
    <t>390422</t>
  </si>
  <si>
    <t>390430</t>
  </si>
  <si>
    <t>390440</t>
  </si>
  <si>
    <t>390450</t>
  </si>
  <si>
    <t>390461</t>
  </si>
  <si>
    <t>390469</t>
  </si>
  <si>
    <t>390490</t>
  </si>
  <si>
    <t>390512</t>
  </si>
  <si>
    <t>390519</t>
  </si>
  <si>
    <t>390521</t>
  </si>
  <si>
    <t>390529</t>
  </si>
  <si>
    <t>390530</t>
  </si>
  <si>
    <t>390591</t>
  </si>
  <si>
    <t>390599</t>
  </si>
  <si>
    <t>390610</t>
  </si>
  <si>
    <t>390690</t>
  </si>
  <si>
    <t>390710</t>
  </si>
  <si>
    <t>390720</t>
  </si>
  <si>
    <t>390730</t>
  </si>
  <si>
    <t>390740</t>
  </si>
  <si>
    <t>390750</t>
  </si>
  <si>
    <t>390761</t>
  </si>
  <si>
    <t>390769</t>
  </si>
  <si>
    <t>390770</t>
  </si>
  <si>
    <t>390791</t>
  </si>
  <si>
    <t>390799</t>
  </si>
  <si>
    <t>390810</t>
  </si>
  <si>
    <t>390890</t>
  </si>
  <si>
    <t>390910</t>
  </si>
  <si>
    <t>390920</t>
  </si>
  <si>
    <t>390931</t>
  </si>
  <si>
    <t>390939</t>
  </si>
  <si>
    <t>390940</t>
  </si>
  <si>
    <t>390950</t>
  </si>
  <si>
    <t>391000</t>
  </si>
  <si>
    <t>391110</t>
  </si>
  <si>
    <t>391190</t>
  </si>
  <si>
    <t>391211</t>
  </si>
  <si>
    <t>391212</t>
  </si>
  <si>
    <t>391220</t>
  </si>
  <si>
    <t>391231</t>
  </si>
  <si>
    <t>391239</t>
  </si>
  <si>
    <t>391290</t>
  </si>
  <si>
    <t>391310</t>
  </si>
  <si>
    <t>391390</t>
  </si>
  <si>
    <t>391400</t>
  </si>
  <si>
    <t>391510</t>
  </si>
  <si>
    <t>391520</t>
  </si>
  <si>
    <t>391530</t>
  </si>
  <si>
    <t>391590</t>
  </si>
  <si>
    <t>391610</t>
  </si>
  <si>
    <t>391620</t>
  </si>
  <si>
    <t>391690</t>
  </si>
  <si>
    <t>391710</t>
  </si>
  <si>
    <t>391721</t>
  </si>
  <si>
    <t>391722</t>
  </si>
  <si>
    <t>391723</t>
  </si>
  <si>
    <t>391729</t>
  </si>
  <si>
    <t>391731</t>
  </si>
  <si>
    <t>391732</t>
  </si>
  <si>
    <t>391733</t>
  </si>
  <si>
    <t>391739</t>
  </si>
  <si>
    <t>391740</t>
  </si>
  <si>
    <t>391810</t>
  </si>
  <si>
    <t>391890</t>
  </si>
  <si>
    <t>391910</t>
  </si>
  <si>
    <t>391990</t>
  </si>
  <si>
    <t>392010</t>
  </si>
  <si>
    <t>392020</t>
  </si>
  <si>
    <t>392030</t>
  </si>
  <si>
    <t>392043</t>
  </si>
  <si>
    <t>392049</t>
  </si>
  <si>
    <t>392051</t>
  </si>
  <si>
    <t>392059</t>
  </si>
  <si>
    <t>392061</t>
  </si>
  <si>
    <t>392062</t>
  </si>
  <si>
    <t>392063</t>
  </si>
  <si>
    <t>392069</t>
  </si>
  <si>
    <t>392071</t>
  </si>
  <si>
    <t>392073</t>
  </si>
  <si>
    <t>392079</t>
  </si>
  <si>
    <t>392091</t>
  </si>
  <si>
    <t>392092</t>
  </si>
  <si>
    <t>392093</t>
  </si>
  <si>
    <t>392094</t>
  </si>
  <si>
    <t>392099</t>
  </si>
  <si>
    <t>392111</t>
  </si>
  <si>
    <t>392112</t>
  </si>
  <si>
    <t>392113</t>
  </si>
  <si>
    <t>392114</t>
  </si>
  <si>
    <t>392119</t>
  </si>
  <si>
    <t>392190</t>
  </si>
  <si>
    <t>392210</t>
  </si>
  <si>
    <t>392220</t>
  </si>
  <si>
    <t>392290</t>
  </si>
  <si>
    <t>392310</t>
  </si>
  <si>
    <t>392321</t>
  </si>
  <si>
    <t>392329</t>
  </si>
  <si>
    <t>392330</t>
  </si>
  <si>
    <t>392340</t>
  </si>
  <si>
    <t>392350</t>
  </si>
  <si>
    <t>392390</t>
  </si>
  <si>
    <t>392410</t>
  </si>
  <si>
    <t>392490</t>
  </si>
  <si>
    <t>392510</t>
  </si>
  <si>
    <t>392520</t>
  </si>
  <si>
    <t>392530</t>
  </si>
  <si>
    <t>392590</t>
  </si>
  <si>
    <t>392610</t>
  </si>
  <si>
    <t>392620</t>
  </si>
  <si>
    <t>392630</t>
  </si>
  <si>
    <t>392640</t>
  </si>
  <si>
    <t>392690</t>
  </si>
  <si>
    <t>400110</t>
  </si>
  <si>
    <t>400121</t>
  </si>
  <si>
    <t>400122</t>
  </si>
  <si>
    <t>400129</t>
  </si>
  <si>
    <t>400130</t>
  </si>
  <si>
    <t>400211</t>
  </si>
  <si>
    <t>400219</t>
  </si>
  <si>
    <t>400220</t>
  </si>
  <si>
    <t>400231</t>
  </si>
  <si>
    <t>400239</t>
  </si>
  <si>
    <t>400241</t>
  </si>
  <si>
    <t>400249</t>
  </si>
  <si>
    <t>400251</t>
  </si>
  <si>
    <t>400259</t>
  </si>
  <si>
    <t>400260</t>
  </si>
  <si>
    <t>400270</t>
  </si>
  <si>
    <t>400291</t>
  </si>
  <si>
    <t>400299</t>
  </si>
  <si>
    <t>400300</t>
  </si>
  <si>
    <t>400510</t>
  </si>
  <si>
    <t>400520</t>
  </si>
  <si>
    <t>400591</t>
  </si>
  <si>
    <t>400599</t>
  </si>
  <si>
    <t>400610</t>
  </si>
  <si>
    <t>400690</t>
  </si>
  <si>
    <t>400700</t>
  </si>
  <si>
    <t>400811</t>
  </si>
  <si>
    <t>400819</t>
  </si>
  <si>
    <t>400821</t>
  </si>
  <si>
    <t>400829</t>
  </si>
  <si>
    <t>400911</t>
  </si>
  <si>
    <t>400912</t>
  </si>
  <si>
    <t>400921</t>
  </si>
  <si>
    <t>400922</t>
  </si>
  <si>
    <t>400931</t>
  </si>
  <si>
    <t>400932</t>
  </si>
  <si>
    <t>400941</t>
  </si>
  <si>
    <t>400942</t>
  </si>
  <si>
    <t>401011</t>
  </si>
  <si>
    <t>401012</t>
  </si>
  <si>
    <t>401019</t>
  </si>
  <si>
    <t>401031</t>
  </si>
  <si>
    <t>401032</t>
  </si>
  <si>
    <t>401033</t>
  </si>
  <si>
    <t>401034</t>
  </si>
  <si>
    <t>401035</t>
  </si>
  <si>
    <t>401036</t>
  </si>
  <si>
    <t>401039</t>
  </si>
  <si>
    <t>401110</t>
  </si>
  <si>
    <t>401120</t>
  </si>
  <si>
    <t>401130</t>
  </si>
  <si>
    <t>401140</t>
  </si>
  <si>
    <t>401150</t>
  </si>
  <si>
    <t>401170</t>
  </si>
  <si>
    <t>401180</t>
  </si>
  <si>
    <t>401190</t>
  </si>
  <si>
    <t>401211</t>
  </si>
  <si>
    <t>401212</t>
  </si>
  <si>
    <t>401213</t>
  </si>
  <si>
    <t>401219</t>
  </si>
  <si>
    <t>401220</t>
  </si>
  <si>
    <t>401290</t>
  </si>
  <si>
    <t>401310</t>
  </si>
  <si>
    <t>401320</t>
  </si>
  <si>
    <t>401390</t>
  </si>
  <si>
    <t>401410</t>
  </si>
  <si>
    <t>401490</t>
  </si>
  <si>
    <t>401511</t>
  </si>
  <si>
    <t>401519</t>
  </si>
  <si>
    <t>401590</t>
  </si>
  <si>
    <t>401610</t>
  </si>
  <si>
    <t>401691</t>
  </si>
  <si>
    <t>401692</t>
  </si>
  <si>
    <t>401693</t>
  </si>
  <si>
    <t>401694</t>
  </si>
  <si>
    <t>401695</t>
  </si>
  <si>
    <t>401699</t>
  </si>
  <si>
    <t>401700</t>
  </si>
  <si>
    <t>410190</t>
  </si>
  <si>
    <t>410411</t>
  </si>
  <si>
    <t>410419</t>
  </si>
  <si>
    <t>410441</t>
  </si>
  <si>
    <t>410449</t>
  </si>
  <si>
    <t>410530</t>
  </si>
  <si>
    <t>410691</t>
  </si>
  <si>
    <t>410692</t>
  </si>
  <si>
    <t>410711</t>
  </si>
  <si>
    <t>410712</t>
  </si>
  <si>
    <t>410719</t>
  </si>
  <si>
    <t>410791</t>
  </si>
  <si>
    <t>410792</t>
  </si>
  <si>
    <t>410799</t>
  </si>
  <si>
    <t>411200</t>
  </si>
  <si>
    <t>411310</t>
  </si>
  <si>
    <t>411320</t>
  </si>
  <si>
    <t>411390</t>
  </si>
  <si>
    <t>411410</t>
  </si>
  <si>
    <t>411420</t>
  </si>
  <si>
    <t>411510</t>
  </si>
  <si>
    <t>411520</t>
  </si>
  <si>
    <t>420100</t>
  </si>
  <si>
    <t>420211</t>
  </si>
  <si>
    <t>420212</t>
  </si>
  <si>
    <t>420219</t>
  </si>
  <si>
    <t>420221</t>
  </si>
  <si>
    <t>420222</t>
  </si>
  <si>
    <t>420229</t>
  </si>
  <si>
    <t>420231</t>
  </si>
  <si>
    <t>420232</t>
  </si>
  <si>
    <t>420239</t>
  </si>
  <si>
    <t>420291</t>
  </si>
  <si>
    <t>420292</t>
  </si>
  <si>
    <t>420299</t>
  </si>
  <si>
    <t>420310</t>
  </si>
  <si>
    <t>420321</t>
  </si>
  <si>
    <t>420329</t>
  </si>
  <si>
    <t>420330</t>
  </si>
  <si>
    <t>420340</t>
  </si>
  <si>
    <t>420500</t>
  </si>
  <si>
    <t>430130</t>
  </si>
  <si>
    <t>430180</t>
  </si>
  <si>
    <t>430211</t>
  </si>
  <si>
    <t>430219</t>
  </si>
  <si>
    <t>430220</t>
  </si>
  <si>
    <t>430230</t>
  </si>
  <si>
    <t>430310</t>
  </si>
  <si>
    <t>430390</t>
  </si>
  <si>
    <t>430400</t>
  </si>
  <si>
    <t>440111</t>
  </si>
  <si>
    <t>440121</t>
  </si>
  <si>
    <t>440122</t>
  </si>
  <si>
    <t>440131</t>
  </si>
  <si>
    <t>440139</t>
  </si>
  <si>
    <t>440140</t>
  </si>
  <si>
    <t>440210</t>
  </si>
  <si>
    <t>440290</t>
  </si>
  <si>
    <t>440321</t>
  </si>
  <si>
    <t>440326</t>
  </si>
  <si>
    <t>440391</t>
  </si>
  <si>
    <t>440395</t>
  </si>
  <si>
    <t>440399</t>
  </si>
  <si>
    <t>440410</t>
  </si>
  <si>
    <t>440420</t>
  </si>
  <si>
    <t>440500</t>
  </si>
  <si>
    <t>440691</t>
  </si>
  <si>
    <t>440711</t>
  </si>
  <si>
    <t>440712</t>
  </si>
  <si>
    <t>440719</t>
  </si>
  <si>
    <t>440722</t>
  </si>
  <si>
    <t>440727</t>
  </si>
  <si>
    <t>440729</t>
  </si>
  <si>
    <t>440791</t>
  </si>
  <si>
    <t>440795</t>
  </si>
  <si>
    <t>440796</t>
  </si>
  <si>
    <t>440797</t>
  </si>
  <si>
    <t>440799</t>
  </si>
  <si>
    <t>440810</t>
  </si>
  <si>
    <t>440839</t>
  </si>
  <si>
    <t>440890</t>
  </si>
  <si>
    <t>440910</t>
  </si>
  <si>
    <t>440921</t>
  </si>
  <si>
    <t>440922</t>
  </si>
  <si>
    <t>440929</t>
  </si>
  <si>
    <t>441011</t>
  </si>
  <si>
    <t>441012</t>
  </si>
  <si>
    <t>441019</t>
  </si>
  <si>
    <t>441090</t>
  </si>
  <si>
    <t>441112</t>
  </si>
  <si>
    <t>441113</t>
  </si>
  <si>
    <t>441114</t>
  </si>
  <si>
    <t>441192</t>
  </si>
  <si>
    <t>441193</t>
  </si>
  <si>
    <t>441194</t>
  </si>
  <si>
    <t>441210</t>
  </si>
  <si>
    <t>441231</t>
  </si>
  <si>
    <t>441233</t>
  </si>
  <si>
    <t>441234</t>
  </si>
  <si>
    <t>441239</t>
  </si>
  <si>
    <t>441291</t>
  </si>
  <si>
    <t>441292</t>
  </si>
  <si>
    <t>441294</t>
  </si>
  <si>
    <t>441299</t>
  </si>
  <si>
    <t>441300</t>
  </si>
  <si>
    <t>441400</t>
  </si>
  <si>
    <t>441510</t>
  </si>
  <si>
    <t>441520</t>
  </si>
  <si>
    <t>441600</t>
  </si>
  <si>
    <t>441700</t>
  </si>
  <si>
    <t>441810</t>
  </si>
  <si>
    <t>441820</t>
  </si>
  <si>
    <t>441830</t>
  </si>
  <si>
    <t>441840</t>
  </si>
  <si>
    <t>441850</t>
  </si>
  <si>
    <t>441873</t>
  </si>
  <si>
    <t>441874</t>
  </si>
  <si>
    <t>441875</t>
  </si>
  <si>
    <t>441879</t>
  </si>
  <si>
    <t>441891</t>
  </si>
  <si>
    <t>441899</t>
  </si>
  <si>
    <t>441911</t>
  </si>
  <si>
    <t>441912</t>
  </si>
  <si>
    <t>441919</t>
  </si>
  <si>
    <t>441990</t>
  </si>
  <si>
    <t>442010</t>
  </si>
  <si>
    <t>442090</t>
  </si>
  <si>
    <t>442110</t>
  </si>
  <si>
    <t>442191</t>
  </si>
  <si>
    <t>442199</t>
  </si>
  <si>
    <t>450110</t>
  </si>
  <si>
    <t>450190</t>
  </si>
  <si>
    <t>450200</t>
  </si>
  <si>
    <t>450310</t>
  </si>
  <si>
    <t>450390</t>
  </si>
  <si>
    <t>450410</t>
  </si>
  <si>
    <t>450490</t>
  </si>
  <si>
    <t>460121</t>
  </si>
  <si>
    <t>460122</t>
  </si>
  <si>
    <t>460129</t>
  </si>
  <si>
    <t>460192</t>
  </si>
  <si>
    <t>460193</t>
  </si>
  <si>
    <t>460194</t>
  </si>
  <si>
    <t>460199</t>
  </si>
  <si>
    <t>460211</t>
  </si>
  <si>
    <t>460212</t>
  </si>
  <si>
    <t>460219</t>
  </si>
  <si>
    <t>460290</t>
  </si>
  <si>
    <t>470500</t>
  </si>
  <si>
    <t>470610</t>
  </si>
  <si>
    <t>470620</t>
  </si>
  <si>
    <t>470630</t>
  </si>
  <si>
    <t>470710</t>
  </si>
  <si>
    <t>470720</t>
  </si>
  <si>
    <t>470730</t>
  </si>
  <si>
    <t>480100</t>
  </si>
  <si>
    <t>480210</t>
  </si>
  <si>
    <t>480220</t>
  </si>
  <si>
    <t>480240</t>
  </si>
  <si>
    <t>480254</t>
  </si>
  <si>
    <t>480255</t>
  </si>
  <si>
    <t>480256</t>
  </si>
  <si>
    <t>480257</t>
  </si>
  <si>
    <t>480258</t>
  </si>
  <si>
    <t>480261</t>
  </si>
  <si>
    <t>480262</t>
  </si>
  <si>
    <t>480269</t>
  </si>
  <si>
    <t>480300</t>
  </si>
  <si>
    <t>480411</t>
  </si>
  <si>
    <t>480419</t>
  </si>
  <si>
    <t>480421</t>
  </si>
  <si>
    <t>480429</t>
  </si>
  <si>
    <t>480431</t>
  </si>
  <si>
    <t>480439</t>
  </si>
  <si>
    <t>480441</t>
  </si>
  <si>
    <t>480442</t>
  </si>
  <si>
    <t>480449</t>
  </si>
  <si>
    <t>480451</t>
  </si>
  <si>
    <t>480452</t>
  </si>
  <si>
    <t>480459</t>
  </si>
  <si>
    <t>480524</t>
  </si>
  <si>
    <t>480530</t>
  </si>
  <si>
    <t>480540</t>
  </si>
  <si>
    <t>480550</t>
  </si>
  <si>
    <t>480591</t>
  </si>
  <si>
    <t>480592</t>
  </si>
  <si>
    <t>480593</t>
  </si>
  <si>
    <t>480610</t>
  </si>
  <si>
    <t>480620</t>
  </si>
  <si>
    <t>480630</t>
  </si>
  <si>
    <t>480640</t>
  </si>
  <si>
    <t>480700</t>
  </si>
  <si>
    <t>480810</t>
  </si>
  <si>
    <t>480840</t>
  </si>
  <si>
    <t>480890</t>
  </si>
  <si>
    <t>480920</t>
  </si>
  <si>
    <t>480990</t>
  </si>
  <si>
    <t>481013</t>
  </si>
  <si>
    <t>481014</t>
  </si>
  <si>
    <t>481019</t>
  </si>
  <si>
    <t>481022</t>
  </si>
  <si>
    <t>481029</t>
  </si>
  <si>
    <t>481031</t>
  </si>
  <si>
    <t>481032</t>
  </si>
  <si>
    <t>481039</t>
  </si>
  <si>
    <t>481092</t>
  </si>
  <si>
    <t>481099</t>
  </si>
  <si>
    <t>481110</t>
  </si>
  <si>
    <t>481141</t>
  </si>
  <si>
    <t>481149</t>
  </si>
  <si>
    <t>481151</t>
  </si>
  <si>
    <t>481159</t>
  </si>
  <si>
    <t>481160</t>
  </si>
  <si>
    <t>481190</t>
  </si>
  <si>
    <t>481200</t>
  </si>
  <si>
    <t>481310</t>
  </si>
  <si>
    <t>481320</t>
  </si>
  <si>
    <t>481390</t>
  </si>
  <si>
    <t>481420</t>
  </si>
  <si>
    <t>481490</t>
  </si>
  <si>
    <t>481620</t>
  </si>
  <si>
    <t>481690</t>
  </si>
  <si>
    <t>481710</t>
  </si>
  <si>
    <t>481720</t>
  </si>
  <si>
    <t>481730</t>
  </si>
  <si>
    <t>481810</t>
  </si>
  <si>
    <t>481820</t>
  </si>
  <si>
    <t>481830</t>
  </si>
  <si>
    <t>481850</t>
  </si>
  <si>
    <t>481890</t>
  </si>
  <si>
    <t>481910</t>
  </si>
  <si>
    <t>481920</t>
  </si>
  <si>
    <t>481930</t>
  </si>
  <si>
    <t>481940</t>
  </si>
  <si>
    <t>481950</t>
  </si>
  <si>
    <t>481960</t>
  </si>
  <si>
    <t>482010</t>
  </si>
  <si>
    <t>482020</t>
  </si>
  <si>
    <t>482030</t>
  </si>
  <si>
    <t>482040</t>
  </si>
  <si>
    <t>482050</t>
  </si>
  <si>
    <t>482090</t>
  </si>
  <si>
    <t>482110</t>
  </si>
  <si>
    <t>482190</t>
  </si>
  <si>
    <t>482210</t>
  </si>
  <si>
    <t>482290</t>
  </si>
  <si>
    <t>482320</t>
  </si>
  <si>
    <t>482340</t>
  </si>
  <si>
    <t>482361</t>
  </si>
  <si>
    <t>482369</t>
  </si>
  <si>
    <t>482370</t>
  </si>
  <si>
    <t>482390</t>
  </si>
  <si>
    <t>490110</t>
  </si>
  <si>
    <t>490191</t>
  </si>
  <si>
    <t>490199</t>
  </si>
  <si>
    <t>490290</t>
  </si>
  <si>
    <t>490300</t>
  </si>
  <si>
    <t>490400</t>
  </si>
  <si>
    <t>490591</t>
  </si>
  <si>
    <t>490599</t>
  </si>
  <si>
    <t>490600</t>
  </si>
  <si>
    <t>490700</t>
  </si>
  <si>
    <t>490810</t>
  </si>
  <si>
    <t>490890</t>
  </si>
  <si>
    <t>490900</t>
  </si>
  <si>
    <t>491000</t>
  </si>
  <si>
    <t>491110</t>
  </si>
  <si>
    <t>491191</t>
  </si>
  <si>
    <t>491199</t>
  </si>
  <si>
    <t>500200</t>
  </si>
  <si>
    <t>500300</t>
  </si>
  <si>
    <t>500400</t>
  </si>
  <si>
    <t>500500</t>
  </si>
  <si>
    <t>500600</t>
  </si>
  <si>
    <t>500710</t>
  </si>
  <si>
    <t>500720</t>
  </si>
  <si>
    <t>500790</t>
  </si>
  <si>
    <t>510111</t>
  </si>
  <si>
    <t>510119</t>
  </si>
  <si>
    <t>510129</t>
  </si>
  <si>
    <t>510130</t>
  </si>
  <si>
    <t>510211</t>
  </si>
  <si>
    <t>510219</t>
  </si>
  <si>
    <t>510220</t>
  </si>
  <si>
    <t>510400</t>
  </si>
  <si>
    <t>510510</t>
  </si>
  <si>
    <t>510529</t>
  </si>
  <si>
    <t>510531</t>
  </si>
  <si>
    <t>510539</t>
  </si>
  <si>
    <t>510540</t>
  </si>
  <si>
    <t>510610</t>
  </si>
  <si>
    <t>510620</t>
  </si>
  <si>
    <t>510710</t>
  </si>
  <si>
    <t>510720</t>
  </si>
  <si>
    <t>510810</t>
  </si>
  <si>
    <t>510820</t>
  </si>
  <si>
    <t>510910</t>
  </si>
  <si>
    <t>510990</t>
  </si>
  <si>
    <t>511000</t>
  </si>
  <si>
    <t>511111</t>
  </si>
  <si>
    <t>511119</t>
  </si>
  <si>
    <t>511120</t>
  </si>
  <si>
    <t>511130</t>
  </si>
  <si>
    <t>511190</t>
  </si>
  <si>
    <t>511211</t>
  </si>
  <si>
    <t>511219</t>
  </si>
  <si>
    <t>511220</t>
  </si>
  <si>
    <t>511230</t>
  </si>
  <si>
    <t>511290</t>
  </si>
  <si>
    <t>511300</t>
  </si>
  <si>
    <t>520100</t>
  </si>
  <si>
    <t>520210</t>
  </si>
  <si>
    <t>520300</t>
  </si>
  <si>
    <t>520411</t>
  </si>
  <si>
    <t>520419</t>
  </si>
  <si>
    <t>520420</t>
  </si>
  <si>
    <t>520511</t>
  </si>
  <si>
    <t>520512</t>
  </si>
  <si>
    <t>520523</t>
  </si>
  <si>
    <t>520524</t>
  </si>
  <si>
    <t>520531</t>
  </si>
  <si>
    <t>520532</t>
  </si>
  <si>
    <t>520533</t>
  </si>
  <si>
    <t>520535</t>
  </si>
  <si>
    <t>520542</t>
  </si>
  <si>
    <t>520611</t>
  </si>
  <si>
    <t>520612</t>
  </si>
  <si>
    <t>520622</t>
  </si>
  <si>
    <t>520631</t>
  </si>
  <si>
    <t>520633</t>
  </si>
  <si>
    <t>520641</t>
  </si>
  <si>
    <t>520710</t>
  </si>
  <si>
    <t>520790</t>
  </si>
  <si>
    <t>520811</t>
  </si>
  <si>
    <t>520812</t>
  </si>
  <si>
    <t>520813</t>
  </si>
  <si>
    <t>520819</t>
  </si>
  <si>
    <t>520821</t>
  </si>
  <si>
    <t>520822</t>
  </si>
  <si>
    <t>520823</t>
  </si>
  <si>
    <t>520829</t>
  </si>
  <si>
    <t>520831</t>
  </si>
  <si>
    <t>520832</t>
  </si>
  <si>
    <t>520833</t>
  </si>
  <si>
    <t>520839</t>
  </si>
  <si>
    <t>520841</t>
  </si>
  <si>
    <t>520842</t>
  </si>
  <si>
    <t>520843</t>
  </si>
  <si>
    <t>520849</t>
  </si>
  <si>
    <t>520851</t>
  </si>
  <si>
    <t>520852</t>
  </si>
  <si>
    <t>520859</t>
  </si>
  <si>
    <t>520911</t>
  </si>
  <si>
    <t>520912</t>
  </si>
  <si>
    <t>520919</t>
  </si>
  <si>
    <t>520921</t>
  </si>
  <si>
    <t>520922</t>
  </si>
  <si>
    <t>520929</t>
  </si>
  <si>
    <t>520931</t>
  </si>
  <si>
    <t>520932</t>
  </si>
  <si>
    <t>520939</t>
  </si>
  <si>
    <t>520941</t>
  </si>
  <si>
    <t>520942</t>
  </si>
  <si>
    <t>520943</t>
  </si>
  <si>
    <t>520949</t>
  </si>
  <si>
    <t>520951</t>
  </si>
  <si>
    <t>520952</t>
  </si>
  <si>
    <t>520959</t>
  </si>
  <si>
    <t>521011</t>
  </si>
  <si>
    <t>521019</t>
  </si>
  <si>
    <t>521021</t>
  </si>
  <si>
    <t>521029</t>
  </si>
  <si>
    <t>521031</t>
  </si>
  <si>
    <t>521032</t>
  </si>
  <si>
    <t>521039</t>
  </si>
  <si>
    <t>521041</t>
  </si>
  <si>
    <t>521049</t>
  </si>
  <si>
    <t>521051</t>
  </si>
  <si>
    <t>521059</t>
  </si>
  <si>
    <t>521111</t>
  </si>
  <si>
    <t>521112</t>
  </si>
  <si>
    <t>521119</t>
  </si>
  <si>
    <t>521120</t>
  </si>
  <si>
    <t>521131</t>
  </si>
  <si>
    <t>521132</t>
  </si>
  <si>
    <t>521139</t>
  </si>
  <si>
    <t>521141</t>
  </si>
  <si>
    <t>521142</t>
  </si>
  <si>
    <t>521143</t>
  </si>
  <si>
    <t>521149</t>
  </si>
  <si>
    <t>521151</t>
  </si>
  <si>
    <t>521159</t>
  </si>
  <si>
    <t>521211</t>
  </si>
  <si>
    <t>521212</t>
  </si>
  <si>
    <t>521213</t>
  </si>
  <si>
    <t>521214</t>
  </si>
  <si>
    <t>521215</t>
  </si>
  <si>
    <t>521221</t>
  </si>
  <si>
    <t>521222</t>
  </si>
  <si>
    <t>521223</t>
  </si>
  <si>
    <t>521224</t>
  </si>
  <si>
    <t>521225</t>
  </si>
  <si>
    <t>530129</t>
  </si>
  <si>
    <t>530130</t>
  </si>
  <si>
    <t>530290</t>
  </si>
  <si>
    <t>530310</t>
  </si>
  <si>
    <t>530390</t>
  </si>
  <si>
    <t>530500</t>
  </si>
  <si>
    <t>530610</t>
  </si>
  <si>
    <t>530620</t>
  </si>
  <si>
    <t>530710</t>
  </si>
  <si>
    <t>530720</t>
  </si>
  <si>
    <t>530810</t>
  </si>
  <si>
    <t>530820</t>
  </si>
  <si>
    <t>530890</t>
  </si>
  <si>
    <t>530911</t>
  </si>
  <si>
    <t>530919</t>
  </si>
  <si>
    <t>530921</t>
  </si>
  <si>
    <t>530929</t>
  </si>
  <si>
    <t>531010</t>
  </si>
  <si>
    <t>531090</t>
  </si>
  <si>
    <t>531100</t>
  </si>
  <si>
    <t>540110</t>
  </si>
  <si>
    <t>540120</t>
  </si>
  <si>
    <t>540211</t>
  </si>
  <si>
    <t>540219</t>
  </si>
  <si>
    <t>540220</t>
  </si>
  <si>
    <t>540231</t>
  </si>
  <si>
    <t>540232</t>
  </si>
  <si>
    <t>540233</t>
  </si>
  <si>
    <t>540234</t>
  </si>
  <si>
    <t>540239</t>
  </si>
  <si>
    <t>540244</t>
  </si>
  <si>
    <t>540245</t>
  </si>
  <si>
    <t>540246</t>
  </si>
  <si>
    <t>540247</t>
  </si>
  <si>
    <t>540248</t>
  </si>
  <si>
    <t>540249</t>
  </si>
  <si>
    <t>540251</t>
  </si>
  <si>
    <t>540252</t>
  </si>
  <si>
    <t>540253</t>
  </si>
  <si>
    <t>540259</t>
  </si>
  <si>
    <t>540261</t>
  </si>
  <si>
    <t>540262</t>
  </si>
  <si>
    <t>540263</t>
  </si>
  <si>
    <t>540269</t>
  </si>
  <si>
    <t>540310</t>
  </si>
  <si>
    <t>540331</t>
  </si>
  <si>
    <t>540339</t>
  </si>
  <si>
    <t>540341</t>
  </si>
  <si>
    <t>540411</t>
  </si>
  <si>
    <t>540412</t>
  </si>
  <si>
    <t>540419</t>
  </si>
  <si>
    <t>540490</t>
  </si>
  <si>
    <t>540500</t>
  </si>
  <si>
    <t>540600</t>
  </si>
  <si>
    <t>540710</t>
  </si>
  <si>
    <t>540720</t>
  </si>
  <si>
    <t>540730</t>
  </si>
  <si>
    <t>540741</t>
  </si>
  <si>
    <t>540742</t>
  </si>
  <si>
    <t>540743</t>
  </si>
  <si>
    <t>540744</t>
  </si>
  <si>
    <t>540751</t>
  </si>
  <si>
    <t>540752</t>
  </si>
  <si>
    <t>540753</t>
  </si>
  <si>
    <t>540754</t>
  </si>
  <si>
    <t>540761</t>
  </si>
  <si>
    <t>540769</t>
  </si>
  <si>
    <t>540771</t>
  </si>
  <si>
    <t>540772</t>
  </si>
  <si>
    <t>540773</t>
  </si>
  <si>
    <t>540774</t>
  </si>
  <si>
    <t>540781</t>
  </si>
  <si>
    <t>540782</t>
  </si>
  <si>
    <t>540783</t>
  </si>
  <si>
    <t>540784</t>
  </si>
  <si>
    <t>540791</t>
  </si>
  <si>
    <t>540792</t>
  </si>
  <si>
    <t>540793</t>
  </si>
  <si>
    <t>540794</t>
  </si>
  <si>
    <t>540810</t>
  </si>
  <si>
    <t>540821</t>
  </si>
  <si>
    <t>540822</t>
  </si>
  <si>
    <t>540823</t>
  </si>
  <si>
    <t>540824</t>
  </si>
  <si>
    <t>540831</t>
  </si>
  <si>
    <t>540832</t>
  </si>
  <si>
    <t>540833</t>
  </si>
  <si>
    <t>540834</t>
  </si>
  <si>
    <t>550110</t>
  </si>
  <si>
    <t>550120</t>
  </si>
  <si>
    <t>550130</t>
  </si>
  <si>
    <t>550140</t>
  </si>
  <si>
    <t>550210</t>
  </si>
  <si>
    <t>550290</t>
  </si>
  <si>
    <t>550311</t>
  </si>
  <si>
    <t>550319</t>
  </si>
  <si>
    <t>550320</t>
  </si>
  <si>
    <t>550330</t>
  </si>
  <si>
    <t>550340</t>
  </si>
  <si>
    <t>550390</t>
  </si>
  <si>
    <t>550410</t>
  </si>
  <si>
    <t>550490</t>
  </si>
  <si>
    <t>550510</t>
  </si>
  <si>
    <t>550520</t>
  </si>
  <si>
    <t>550610</t>
  </si>
  <si>
    <t>550620</t>
  </si>
  <si>
    <t>550630</t>
  </si>
  <si>
    <t>550640</t>
  </si>
  <si>
    <t>550690</t>
  </si>
  <si>
    <t>550700</t>
  </si>
  <si>
    <t>550810</t>
  </si>
  <si>
    <t>550820</t>
  </si>
  <si>
    <t>550911</t>
  </si>
  <si>
    <t>550912</t>
  </si>
  <si>
    <t>550921</t>
  </si>
  <si>
    <t>550922</t>
  </si>
  <si>
    <t>550931</t>
  </si>
  <si>
    <t>550932</t>
  </si>
  <si>
    <t>550941</t>
  </si>
  <si>
    <t>550942</t>
  </si>
  <si>
    <t>550951</t>
  </si>
  <si>
    <t>550952</t>
  </si>
  <si>
    <t>550953</t>
  </si>
  <si>
    <t>550959</t>
  </si>
  <si>
    <t>550961</t>
  </si>
  <si>
    <t>550962</t>
  </si>
  <si>
    <t>550969</t>
  </si>
  <si>
    <t>550991</t>
  </si>
  <si>
    <t>550992</t>
  </si>
  <si>
    <t>550999</t>
  </si>
  <si>
    <t>551011</t>
  </si>
  <si>
    <t>551012</t>
  </si>
  <si>
    <t>551030</t>
  </si>
  <si>
    <t>551090</t>
  </si>
  <si>
    <t>551110</t>
  </si>
  <si>
    <t>551120</t>
  </si>
  <si>
    <t>551130</t>
  </si>
  <si>
    <t>551211</t>
  </si>
  <si>
    <t>551219</t>
  </si>
  <si>
    <t>551221</t>
  </si>
  <si>
    <t>551229</t>
  </si>
  <si>
    <t>551291</t>
  </si>
  <si>
    <t>551299</t>
  </si>
  <si>
    <t>551311</t>
  </si>
  <si>
    <t>551312</t>
  </si>
  <si>
    <t>551313</t>
  </si>
  <si>
    <t>551319</t>
  </si>
  <si>
    <t>551321</t>
  </si>
  <si>
    <t>551323</t>
  </si>
  <si>
    <t>551329</t>
  </si>
  <si>
    <t>551331</t>
  </si>
  <si>
    <t>551339</t>
  </si>
  <si>
    <t>551341</t>
  </si>
  <si>
    <t>551349</t>
  </si>
  <si>
    <t>551411</t>
  </si>
  <si>
    <t>551412</t>
  </si>
  <si>
    <t>551419</t>
  </si>
  <si>
    <t>551421</t>
  </si>
  <si>
    <t>551422</t>
  </si>
  <si>
    <t>551423</t>
  </si>
  <si>
    <t>551429</t>
  </si>
  <si>
    <t>551430</t>
  </si>
  <si>
    <t>551441</t>
  </si>
  <si>
    <t>551442</t>
  </si>
  <si>
    <t>551443</t>
  </si>
  <si>
    <t>551449</t>
  </si>
  <si>
    <t>551511</t>
  </si>
  <si>
    <t>551512</t>
  </si>
  <si>
    <t>551513</t>
  </si>
  <si>
    <t>551519</t>
  </si>
  <si>
    <t>551521</t>
  </si>
  <si>
    <t>551522</t>
  </si>
  <si>
    <t>551529</t>
  </si>
  <si>
    <t>551591</t>
  </si>
  <si>
    <t>551599</t>
  </si>
  <si>
    <t>551611</t>
  </si>
  <si>
    <t>551612</t>
  </si>
  <si>
    <t>551613</t>
  </si>
  <si>
    <t>551614</t>
  </si>
  <si>
    <t>551621</t>
  </si>
  <si>
    <t>551622</t>
  </si>
  <si>
    <t>551623</t>
  </si>
  <si>
    <t>551624</t>
  </si>
  <si>
    <t>551631</t>
  </si>
  <si>
    <t>551632</t>
  </si>
  <si>
    <t>551633</t>
  </si>
  <si>
    <t>551641</t>
  </si>
  <si>
    <t>551642</t>
  </si>
  <si>
    <t>551643</t>
  </si>
  <si>
    <t>551644</t>
  </si>
  <si>
    <t>551691</t>
  </si>
  <si>
    <t>551692</t>
  </si>
  <si>
    <t>551693</t>
  </si>
  <si>
    <t>551694</t>
  </si>
  <si>
    <t>560121</t>
  </si>
  <si>
    <t>560122</t>
  </si>
  <si>
    <t>560129</t>
  </si>
  <si>
    <t>560130</t>
  </si>
  <si>
    <t>560210</t>
  </si>
  <si>
    <t>560221</t>
  </si>
  <si>
    <t>560229</t>
  </si>
  <si>
    <t>560290</t>
  </si>
  <si>
    <t>560311</t>
  </si>
  <si>
    <t>560312</t>
  </si>
  <si>
    <t>560313</t>
  </si>
  <si>
    <t>560314</t>
  </si>
  <si>
    <t>560391</t>
  </si>
  <si>
    <t>560392</t>
  </si>
  <si>
    <t>560393</t>
  </si>
  <si>
    <t>560394</t>
  </si>
  <si>
    <t>560410</t>
  </si>
  <si>
    <t>560490</t>
  </si>
  <si>
    <t>560500</t>
  </si>
  <si>
    <t>560600</t>
  </si>
  <si>
    <t>560721</t>
  </si>
  <si>
    <t>560729</t>
  </si>
  <si>
    <t>560741</t>
  </si>
  <si>
    <t>560749</t>
  </si>
  <si>
    <t>560750</t>
  </si>
  <si>
    <t>560790</t>
  </si>
  <si>
    <t>560811</t>
  </si>
  <si>
    <t>560819</t>
  </si>
  <si>
    <t>560890</t>
  </si>
  <si>
    <t>560900</t>
  </si>
  <si>
    <t>570110</t>
  </si>
  <si>
    <t>570190</t>
  </si>
  <si>
    <t>570210</t>
  </si>
  <si>
    <t>570220</t>
  </si>
  <si>
    <t>570231</t>
  </si>
  <si>
    <t>570232</t>
  </si>
  <si>
    <t>570239</t>
  </si>
  <si>
    <t>570241</t>
  </si>
  <si>
    <t>570242</t>
  </si>
  <si>
    <t>570249</t>
  </si>
  <si>
    <t>570250</t>
  </si>
  <si>
    <t>570291</t>
  </si>
  <si>
    <t>570292</t>
  </si>
  <si>
    <t>570299</t>
  </si>
  <si>
    <t>570310</t>
  </si>
  <si>
    <t>570320</t>
  </si>
  <si>
    <t>570330</t>
  </si>
  <si>
    <t>570390</t>
  </si>
  <si>
    <t>570420</t>
  </si>
  <si>
    <t>570490</t>
  </si>
  <si>
    <t>570500</t>
  </si>
  <si>
    <t>580110</t>
  </si>
  <si>
    <t>580122</t>
  </si>
  <si>
    <t>580123</t>
  </si>
  <si>
    <t>580126</t>
  </si>
  <si>
    <t>580127</t>
  </si>
  <si>
    <t>580131</t>
  </si>
  <si>
    <t>580132</t>
  </si>
  <si>
    <t>580133</t>
  </si>
  <si>
    <t>580136</t>
  </si>
  <si>
    <t>580137</t>
  </si>
  <si>
    <t>580190</t>
  </si>
  <si>
    <t>580219</t>
  </si>
  <si>
    <t>580220</t>
  </si>
  <si>
    <t>580230</t>
  </si>
  <si>
    <t>580300</t>
  </si>
  <si>
    <t>580410</t>
  </si>
  <si>
    <t>580421</t>
  </si>
  <si>
    <t>580429</t>
  </si>
  <si>
    <t>580430</t>
  </si>
  <si>
    <t>580500</t>
  </si>
  <si>
    <t>580610</t>
  </si>
  <si>
    <t>580620</t>
  </si>
  <si>
    <t>580631</t>
  </si>
  <si>
    <t>580632</t>
  </si>
  <si>
    <t>580639</t>
  </si>
  <si>
    <t>580640</t>
  </si>
  <si>
    <t>580710</t>
  </si>
  <si>
    <t>580790</t>
  </si>
  <si>
    <t>580810</t>
  </si>
  <si>
    <t>580890</t>
  </si>
  <si>
    <t>580900</t>
  </si>
  <si>
    <t>581010</t>
  </si>
  <si>
    <t>581091</t>
  </si>
  <si>
    <t>581092</t>
  </si>
  <si>
    <t>581099</t>
  </si>
  <si>
    <t>581100</t>
  </si>
  <si>
    <t>590110</t>
  </si>
  <si>
    <t>590190</t>
  </si>
  <si>
    <t>590210</t>
  </si>
  <si>
    <t>590220</t>
  </si>
  <si>
    <t>590290</t>
  </si>
  <si>
    <t>590310</t>
  </si>
  <si>
    <t>590320</t>
  </si>
  <si>
    <t>590390</t>
  </si>
  <si>
    <t>590410</t>
  </si>
  <si>
    <t>590490</t>
  </si>
  <si>
    <t>590500</t>
  </si>
  <si>
    <t>590610</t>
  </si>
  <si>
    <t>590691</t>
  </si>
  <si>
    <t>590699</t>
  </si>
  <si>
    <t>590700</t>
  </si>
  <si>
    <t>590800</t>
  </si>
  <si>
    <t>590900</t>
  </si>
  <si>
    <t>591000</t>
  </si>
  <si>
    <t>591110</t>
  </si>
  <si>
    <t>591120</t>
  </si>
  <si>
    <t>591131</t>
  </si>
  <si>
    <t>591132</t>
  </si>
  <si>
    <t>591140</t>
  </si>
  <si>
    <t>591190</t>
  </si>
  <si>
    <t>600110</t>
  </si>
  <si>
    <t>600121</t>
  </si>
  <si>
    <t>600122</t>
  </si>
  <si>
    <t>600129</t>
  </si>
  <si>
    <t>600191</t>
  </si>
  <si>
    <t>600192</t>
  </si>
  <si>
    <t>600199</t>
  </si>
  <si>
    <t>600240</t>
  </si>
  <si>
    <t>600290</t>
  </si>
  <si>
    <t>600320</t>
  </si>
  <si>
    <t>600330</t>
  </si>
  <si>
    <t>600340</t>
  </si>
  <si>
    <t>600390</t>
  </si>
  <si>
    <t>600410</t>
  </si>
  <si>
    <t>600490</t>
  </si>
  <si>
    <t>600521</t>
  </si>
  <si>
    <t>600522</t>
  </si>
  <si>
    <t>600523</t>
  </si>
  <si>
    <t>600524</t>
  </si>
  <si>
    <t>600535</t>
  </si>
  <si>
    <t>600536</t>
  </si>
  <si>
    <t>600537</t>
  </si>
  <si>
    <t>600538</t>
  </si>
  <si>
    <t>600539</t>
  </si>
  <si>
    <t>600541</t>
  </si>
  <si>
    <t>600542</t>
  </si>
  <si>
    <t>600543</t>
  </si>
  <si>
    <t>600590</t>
  </si>
  <si>
    <t>600610</t>
  </si>
  <si>
    <t>600621</t>
  </si>
  <si>
    <t>600622</t>
  </si>
  <si>
    <t>600623</t>
  </si>
  <si>
    <t>600624</t>
  </si>
  <si>
    <t>600631</t>
  </si>
  <si>
    <t>600632</t>
  </si>
  <si>
    <t>600633</t>
  </si>
  <si>
    <t>600634</t>
  </si>
  <si>
    <t>600641</t>
  </si>
  <si>
    <t>600642</t>
  </si>
  <si>
    <t>600643</t>
  </si>
  <si>
    <t>600644</t>
  </si>
  <si>
    <t>600690</t>
  </si>
  <si>
    <t>610120</t>
  </si>
  <si>
    <t>610130</t>
  </si>
  <si>
    <t>610190</t>
  </si>
  <si>
    <t>610210</t>
  </si>
  <si>
    <t>610220</t>
  </si>
  <si>
    <t>610230</t>
  </si>
  <si>
    <t>610290</t>
  </si>
  <si>
    <t>610310</t>
  </si>
  <si>
    <t>610322</t>
  </si>
  <si>
    <t>610323</t>
  </si>
  <si>
    <t>610329</t>
  </si>
  <si>
    <t>610331</t>
  </si>
  <si>
    <t>610332</t>
  </si>
  <si>
    <t>610333</t>
  </si>
  <si>
    <t>610339</t>
  </si>
  <si>
    <t>610341</t>
  </si>
  <si>
    <t>610342</t>
  </si>
  <si>
    <t>610343</t>
  </si>
  <si>
    <t>610349</t>
  </si>
  <si>
    <t>610413</t>
  </si>
  <si>
    <t>610419</t>
  </si>
  <si>
    <t>610422</t>
  </si>
  <si>
    <t>610423</t>
  </si>
  <si>
    <t>610429</t>
  </si>
  <si>
    <t>610431</t>
  </si>
  <si>
    <t>610432</t>
  </si>
  <si>
    <t>610433</t>
  </si>
  <si>
    <t>610439</t>
  </si>
  <si>
    <t>610441</t>
  </si>
  <si>
    <t>610442</t>
  </si>
  <si>
    <t>610443</t>
  </si>
  <si>
    <t>610444</t>
  </si>
  <si>
    <t>610449</t>
  </si>
  <si>
    <t>610451</t>
  </si>
  <si>
    <t>610452</t>
  </si>
  <si>
    <t>610453</t>
  </si>
  <si>
    <t>610459</t>
  </si>
  <si>
    <t>610461</t>
  </si>
  <si>
    <t>610462</t>
  </si>
  <si>
    <t>610463</t>
  </si>
  <si>
    <t>610469</t>
  </si>
  <si>
    <t>610510</t>
  </si>
  <si>
    <t>610520</t>
  </si>
  <si>
    <t>610590</t>
  </si>
  <si>
    <t>610610</t>
  </si>
  <si>
    <t>610620</t>
  </si>
  <si>
    <t>610690</t>
  </si>
  <si>
    <t>610711</t>
  </si>
  <si>
    <t>610712</t>
  </si>
  <si>
    <t>610719</t>
  </si>
  <si>
    <t>610721</t>
  </si>
  <si>
    <t>610722</t>
  </si>
  <si>
    <t>610729</t>
  </si>
  <si>
    <t>610791</t>
  </si>
  <si>
    <t>610799</t>
  </si>
  <si>
    <t>610811</t>
  </si>
  <si>
    <t>610819</t>
  </si>
  <si>
    <t>610821</t>
  </si>
  <si>
    <t>610822</t>
  </si>
  <si>
    <t>610829</t>
  </si>
  <si>
    <t>610831</t>
  </si>
  <si>
    <t>610832</t>
  </si>
  <si>
    <t>610839</t>
  </si>
  <si>
    <t>610891</t>
  </si>
  <si>
    <t>610892</t>
  </si>
  <si>
    <t>610899</t>
  </si>
  <si>
    <t>610910</t>
  </si>
  <si>
    <t>610990</t>
  </si>
  <si>
    <t>611011</t>
  </si>
  <si>
    <t>611012</t>
  </si>
  <si>
    <t>611019</t>
  </si>
  <si>
    <t>611020</t>
  </si>
  <si>
    <t>611030</t>
  </si>
  <si>
    <t>611090</t>
  </si>
  <si>
    <t>611120</t>
  </si>
  <si>
    <t>611130</t>
  </si>
  <si>
    <t>611190</t>
  </si>
  <si>
    <t>611211</t>
  </si>
  <si>
    <t>611212</t>
  </si>
  <si>
    <t>611219</t>
  </si>
  <si>
    <t>611220</t>
  </si>
  <si>
    <t>611231</t>
  </si>
  <si>
    <t>611239</t>
  </si>
  <si>
    <t>611241</t>
  </si>
  <si>
    <t>611249</t>
  </si>
  <si>
    <t>611300</t>
  </si>
  <si>
    <t>611420</t>
  </si>
  <si>
    <t>611430</t>
  </si>
  <si>
    <t>611490</t>
  </si>
  <si>
    <t>611510</t>
  </si>
  <si>
    <t>611521</t>
  </si>
  <si>
    <t>611522</t>
  </si>
  <si>
    <t>611529</t>
  </si>
  <si>
    <t>611530</t>
  </si>
  <si>
    <t>611594</t>
  </si>
  <si>
    <t>611595</t>
  </si>
  <si>
    <t>611596</t>
  </si>
  <si>
    <t>611599</t>
  </si>
  <si>
    <t>611610</t>
  </si>
  <si>
    <t>611691</t>
  </si>
  <si>
    <t>611692</t>
  </si>
  <si>
    <t>611693</t>
  </si>
  <si>
    <t>611699</t>
  </si>
  <si>
    <t>611710</t>
  </si>
  <si>
    <t>611780</t>
  </si>
  <si>
    <t>611790</t>
  </si>
  <si>
    <t>620111</t>
  </si>
  <si>
    <t>620192</t>
  </si>
  <si>
    <t>620193</t>
  </si>
  <si>
    <t>620199</t>
  </si>
  <si>
    <t>620211</t>
  </si>
  <si>
    <t>620292</t>
  </si>
  <si>
    <t>620293</t>
  </si>
  <si>
    <t>620299</t>
  </si>
  <si>
    <t>620311</t>
  </si>
  <si>
    <t>620312</t>
  </si>
  <si>
    <t>620319</t>
  </si>
  <si>
    <t>620322</t>
  </si>
  <si>
    <t>620323</t>
  </si>
  <si>
    <t>620329</t>
  </si>
  <si>
    <t>620331</t>
  </si>
  <si>
    <t>620332</t>
  </si>
  <si>
    <t>620333</t>
  </si>
  <si>
    <t>620339</t>
  </si>
  <si>
    <t>620341</t>
  </si>
  <si>
    <t>620342</t>
  </si>
  <si>
    <t>620343</t>
  </si>
  <si>
    <t>620349</t>
  </si>
  <si>
    <t>620411</t>
  </si>
  <si>
    <t>620412</t>
  </si>
  <si>
    <t>620413</t>
  </si>
  <si>
    <t>620419</t>
  </si>
  <si>
    <t>620421</t>
  </si>
  <si>
    <t>620422</t>
  </si>
  <si>
    <t>620423</t>
  </si>
  <si>
    <t>620429</t>
  </si>
  <si>
    <t>620431</t>
  </si>
  <si>
    <t>620432</t>
  </si>
  <si>
    <t>620433</t>
  </si>
  <si>
    <t>620439</t>
  </si>
  <si>
    <t>620441</t>
  </si>
  <si>
    <t>620442</t>
  </si>
  <si>
    <t>620443</t>
  </si>
  <si>
    <t>620444</t>
  </si>
  <si>
    <t>620449</t>
  </si>
  <si>
    <t>620451</t>
  </si>
  <si>
    <t>620452</t>
  </si>
  <si>
    <t>620453</t>
  </si>
  <si>
    <t>620459</t>
  </si>
  <si>
    <t>620461</t>
  </si>
  <si>
    <t>620462</t>
  </si>
  <si>
    <t>620463</t>
  </si>
  <si>
    <t>620469</t>
  </si>
  <si>
    <t>620520</t>
  </si>
  <si>
    <t>620530</t>
  </si>
  <si>
    <t>620590</t>
  </si>
  <si>
    <t>620610</t>
  </si>
  <si>
    <t>620620</t>
  </si>
  <si>
    <t>620630</t>
  </si>
  <si>
    <t>620640</t>
  </si>
  <si>
    <t>620690</t>
  </si>
  <si>
    <t>620711</t>
  </si>
  <si>
    <t>620719</t>
  </si>
  <si>
    <t>620721</t>
  </si>
  <si>
    <t>620722</t>
  </si>
  <si>
    <t>620729</t>
  </si>
  <si>
    <t>620791</t>
  </si>
  <si>
    <t>620799</t>
  </si>
  <si>
    <t>620811</t>
  </si>
  <si>
    <t>620819</t>
  </si>
  <si>
    <t>620821</t>
  </si>
  <si>
    <t>620822</t>
  </si>
  <si>
    <t>620829</t>
  </si>
  <si>
    <t>620891</t>
  </si>
  <si>
    <t>620892</t>
  </si>
  <si>
    <t>620899</t>
  </si>
  <si>
    <t>620920</t>
  </si>
  <si>
    <t>620930</t>
  </si>
  <si>
    <t>620990</t>
  </si>
  <si>
    <t>621010</t>
  </si>
  <si>
    <t>621020</t>
  </si>
  <si>
    <t>621030</t>
  </si>
  <si>
    <t>621040</t>
  </si>
  <si>
    <t>621050</t>
  </si>
  <si>
    <t>621111</t>
  </si>
  <si>
    <t>621112</t>
  </si>
  <si>
    <t>621120</t>
  </si>
  <si>
    <t>621132</t>
  </si>
  <si>
    <t>621133</t>
  </si>
  <si>
    <t>621139</t>
  </si>
  <si>
    <t>621142</t>
  </si>
  <si>
    <t>621143</t>
  </si>
  <si>
    <t>621149</t>
  </si>
  <si>
    <t>621210</t>
  </si>
  <si>
    <t>621220</t>
  </si>
  <si>
    <t>621230</t>
  </si>
  <si>
    <t>621290</t>
  </si>
  <si>
    <t>621320</t>
  </si>
  <si>
    <t>621390</t>
  </si>
  <si>
    <t>621410</t>
  </si>
  <si>
    <t>621420</t>
  </si>
  <si>
    <t>621430</t>
  </si>
  <si>
    <t>621440</t>
  </si>
  <si>
    <t>621490</t>
  </si>
  <si>
    <t>621510</t>
  </si>
  <si>
    <t>621520</t>
  </si>
  <si>
    <t>621590</t>
  </si>
  <si>
    <t>621600</t>
  </si>
  <si>
    <t>621710</t>
  </si>
  <si>
    <t>621790</t>
  </si>
  <si>
    <t>630110</t>
  </si>
  <si>
    <t>630120</t>
  </si>
  <si>
    <t>630130</t>
  </si>
  <si>
    <t>630140</t>
  </si>
  <si>
    <t>630190</t>
  </si>
  <si>
    <t>630210</t>
  </si>
  <si>
    <t>630221</t>
  </si>
  <si>
    <t>630222</t>
  </si>
  <si>
    <t>630229</t>
  </si>
  <si>
    <t>630231</t>
  </si>
  <si>
    <t>630232</t>
  </si>
  <si>
    <t>630239</t>
  </si>
  <si>
    <t>630240</t>
  </si>
  <si>
    <t>630251</t>
  </si>
  <si>
    <t>630253</t>
  </si>
  <si>
    <t>630259</t>
  </si>
  <si>
    <t>630260</t>
  </si>
  <si>
    <t>630291</t>
  </si>
  <si>
    <t>630293</t>
  </si>
  <si>
    <t>630299</t>
  </si>
  <si>
    <t>630312</t>
  </si>
  <si>
    <t>630319</t>
  </si>
  <si>
    <t>630391</t>
  </si>
  <si>
    <t>630392</t>
  </si>
  <si>
    <t>630399</t>
  </si>
  <si>
    <t>630411</t>
  </si>
  <si>
    <t>630419</t>
  </si>
  <si>
    <t>630420</t>
  </si>
  <si>
    <t>630491</t>
  </si>
  <si>
    <t>630492</t>
  </si>
  <si>
    <t>630493</t>
  </si>
  <si>
    <t>630499</t>
  </si>
  <si>
    <t>630510</t>
  </si>
  <si>
    <t>630520</t>
  </si>
  <si>
    <t>630532</t>
  </si>
  <si>
    <t>630533</t>
  </si>
  <si>
    <t>630539</t>
  </si>
  <si>
    <t>630590</t>
  </si>
  <si>
    <t>630612</t>
  </si>
  <si>
    <t>630619</t>
  </si>
  <si>
    <t>630622</t>
  </si>
  <si>
    <t>630629</t>
  </si>
  <si>
    <t>630630</t>
  </si>
  <si>
    <t>630640</t>
  </si>
  <si>
    <t>630690</t>
  </si>
  <si>
    <t>630710</t>
  </si>
  <si>
    <t>630720</t>
  </si>
  <si>
    <t>630790</t>
  </si>
  <si>
    <t>630800</t>
  </si>
  <si>
    <t>630900</t>
  </si>
  <si>
    <t>631010</t>
  </si>
  <si>
    <t>631090</t>
  </si>
  <si>
    <t>640110</t>
  </si>
  <si>
    <t>640192</t>
  </si>
  <si>
    <t>640199</t>
  </si>
  <si>
    <t>640212</t>
  </si>
  <si>
    <t>640219</t>
  </si>
  <si>
    <t>640220</t>
  </si>
  <si>
    <t>640291</t>
  </si>
  <si>
    <t>640299</t>
  </si>
  <si>
    <t>640312</t>
  </si>
  <si>
    <t>640319</t>
  </si>
  <si>
    <t>640320</t>
  </si>
  <si>
    <t>640340</t>
  </si>
  <si>
    <t>640351</t>
  </si>
  <si>
    <t>640359</t>
  </si>
  <si>
    <t>640391</t>
  </si>
  <si>
    <t>640399</t>
  </si>
  <si>
    <t>640411</t>
  </si>
  <si>
    <t>640419</t>
  </si>
  <si>
    <t>640420</t>
  </si>
  <si>
    <t>640510</t>
  </si>
  <si>
    <t>640520</t>
  </si>
  <si>
    <t>640590</t>
  </si>
  <si>
    <t>640610</t>
  </si>
  <si>
    <t>640620</t>
  </si>
  <si>
    <t>640690</t>
  </si>
  <si>
    <t>650100</t>
  </si>
  <si>
    <t>650200</t>
  </si>
  <si>
    <t>650400</t>
  </si>
  <si>
    <t>650500</t>
  </si>
  <si>
    <t>650610</t>
  </si>
  <si>
    <t>650691</t>
  </si>
  <si>
    <t>650699</t>
  </si>
  <si>
    <t>650700</t>
  </si>
  <si>
    <t>660110</t>
  </si>
  <si>
    <t>660191</t>
  </si>
  <si>
    <t>660199</t>
  </si>
  <si>
    <t>660200</t>
  </si>
  <si>
    <t>660320</t>
  </si>
  <si>
    <t>660390</t>
  </si>
  <si>
    <t>670100</t>
  </si>
  <si>
    <t>670210</t>
  </si>
  <si>
    <t>670290</t>
  </si>
  <si>
    <t>670300</t>
  </si>
  <si>
    <t>670411</t>
  </si>
  <si>
    <t>670419</t>
  </si>
  <si>
    <t>670420</t>
  </si>
  <si>
    <t>670490</t>
  </si>
  <si>
    <t>680100</t>
  </si>
  <si>
    <t>680210</t>
  </si>
  <si>
    <t>680221</t>
  </si>
  <si>
    <t>680223</t>
  </si>
  <si>
    <t>680229</t>
  </si>
  <si>
    <t>680291</t>
  </si>
  <si>
    <t>680292</t>
  </si>
  <si>
    <t>680293</t>
  </si>
  <si>
    <t>680299</t>
  </si>
  <si>
    <t>680300</t>
  </si>
  <si>
    <t>680410</t>
  </si>
  <si>
    <t>680421</t>
  </si>
  <si>
    <t>680422</t>
  </si>
  <si>
    <t>680423</t>
  </si>
  <si>
    <t>680430</t>
  </si>
  <si>
    <t>680510</t>
  </si>
  <si>
    <t>680520</t>
  </si>
  <si>
    <t>680530</t>
  </si>
  <si>
    <t>680610</t>
  </si>
  <si>
    <t>680620</t>
  </si>
  <si>
    <t>680690</t>
  </si>
  <si>
    <t>680710</t>
  </si>
  <si>
    <t>680790</t>
  </si>
  <si>
    <t>680800</t>
  </si>
  <si>
    <t>680911</t>
  </si>
  <si>
    <t>680919</t>
  </si>
  <si>
    <t>680990</t>
  </si>
  <si>
    <t>681011</t>
  </si>
  <si>
    <t>681019</t>
  </si>
  <si>
    <t>681091</t>
  </si>
  <si>
    <t>681099</t>
  </si>
  <si>
    <t>681140</t>
  </si>
  <si>
    <t>681181</t>
  </si>
  <si>
    <t>681182</t>
  </si>
  <si>
    <t>681189</t>
  </si>
  <si>
    <t>681299</t>
  </si>
  <si>
    <t>681320</t>
  </si>
  <si>
    <t>681381</t>
  </si>
  <si>
    <t>681389</t>
  </si>
  <si>
    <t>681410</t>
  </si>
  <si>
    <t>681490</t>
  </si>
  <si>
    <t>681510</t>
  </si>
  <si>
    <t>681520</t>
  </si>
  <si>
    <t>681591</t>
  </si>
  <si>
    <t>681599</t>
  </si>
  <si>
    <t>690100</t>
  </si>
  <si>
    <t>690210</t>
  </si>
  <si>
    <t>690220</t>
  </si>
  <si>
    <t>690290</t>
  </si>
  <si>
    <t>690310</t>
  </si>
  <si>
    <t>690320</t>
  </si>
  <si>
    <t>690390</t>
  </si>
  <si>
    <t>690410</t>
  </si>
  <si>
    <t>690490</t>
  </si>
  <si>
    <t>690510</t>
  </si>
  <si>
    <t>690590</t>
  </si>
  <si>
    <t>690600</t>
  </si>
  <si>
    <t>690721</t>
  </si>
  <si>
    <t>690722</t>
  </si>
  <si>
    <t>690723</t>
  </si>
  <si>
    <t>690730</t>
  </si>
  <si>
    <t>690740</t>
  </si>
  <si>
    <t>690911</t>
  </si>
  <si>
    <t>690912</t>
  </si>
  <si>
    <t>690919</t>
  </si>
  <si>
    <t>690990</t>
  </si>
  <si>
    <t>691010</t>
  </si>
  <si>
    <t>691090</t>
  </si>
  <si>
    <t>691110</t>
  </si>
  <si>
    <t>691190</t>
  </si>
  <si>
    <t>691200</t>
  </si>
  <si>
    <t>691310</t>
  </si>
  <si>
    <t>691390</t>
  </si>
  <si>
    <t>691410</t>
  </si>
  <si>
    <t>691490</t>
  </si>
  <si>
    <t>700100</t>
  </si>
  <si>
    <t>700210</t>
  </si>
  <si>
    <t>700220</t>
  </si>
  <si>
    <t>700231</t>
  </si>
  <si>
    <t>700232</t>
  </si>
  <si>
    <t>700239</t>
  </si>
  <si>
    <t>700312</t>
  </si>
  <si>
    <t>700319</t>
  </si>
  <si>
    <t>700320</t>
  </si>
  <si>
    <t>700330</t>
  </si>
  <si>
    <t>700420</t>
  </si>
  <si>
    <t>700490</t>
  </si>
  <si>
    <t>700510</t>
  </si>
  <si>
    <t>700521</t>
  </si>
  <si>
    <t>700529</t>
  </si>
  <si>
    <t>700530</t>
  </si>
  <si>
    <t>700600</t>
  </si>
  <si>
    <t>700711</t>
  </si>
  <si>
    <t>700719</t>
  </si>
  <si>
    <t>700721</t>
  </si>
  <si>
    <t>700729</t>
  </si>
  <si>
    <t>700800</t>
  </si>
  <si>
    <t>700910</t>
  </si>
  <si>
    <t>700991</t>
  </si>
  <si>
    <t>700992</t>
  </si>
  <si>
    <t>701010</t>
  </si>
  <si>
    <t>701020</t>
  </si>
  <si>
    <t>701090</t>
  </si>
  <si>
    <t>701110</t>
  </si>
  <si>
    <t>701120</t>
  </si>
  <si>
    <t>701190</t>
  </si>
  <si>
    <t>701310</t>
  </si>
  <si>
    <t>701322</t>
  </si>
  <si>
    <t>701328</t>
  </si>
  <si>
    <t>701333</t>
  </si>
  <si>
    <t>701337</t>
  </si>
  <si>
    <t>701341</t>
  </si>
  <si>
    <t>701342</t>
  </si>
  <si>
    <t>701349</t>
  </si>
  <si>
    <t>701391</t>
  </si>
  <si>
    <t>701399</t>
  </si>
  <si>
    <t>701400</t>
  </si>
  <si>
    <t>701510</t>
  </si>
  <si>
    <t>701590</t>
  </si>
  <si>
    <t>701610</t>
  </si>
  <si>
    <t>701690</t>
  </si>
  <si>
    <t>701710</t>
  </si>
  <si>
    <t>701720</t>
  </si>
  <si>
    <t>701790</t>
  </si>
  <si>
    <t>701810</t>
  </si>
  <si>
    <t>701820</t>
  </si>
  <si>
    <t>701890</t>
  </si>
  <si>
    <t>701911</t>
  </si>
  <si>
    <t>701912</t>
  </si>
  <si>
    <t>701919</t>
  </si>
  <si>
    <t>701931</t>
  </si>
  <si>
    <t>701932</t>
  </si>
  <si>
    <t>701939</t>
  </si>
  <si>
    <t>701940</t>
  </si>
  <si>
    <t>701959</t>
  </si>
  <si>
    <t>701990</t>
  </si>
  <si>
    <t>702000</t>
  </si>
  <si>
    <t>710110</t>
  </si>
  <si>
    <t>710121</t>
  </si>
  <si>
    <t>710122</t>
  </si>
  <si>
    <t>710221</t>
  </si>
  <si>
    <t>710229</t>
  </si>
  <si>
    <t>710239</t>
  </si>
  <si>
    <t>710310</t>
  </si>
  <si>
    <t>710391</t>
  </si>
  <si>
    <t>710399</t>
  </si>
  <si>
    <t>710410</t>
  </si>
  <si>
    <t>710420</t>
  </si>
  <si>
    <t>710490</t>
  </si>
  <si>
    <t>710510</t>
  </si>
  <si>
    <t>710590</t>
  </si>
  <si>
    <t>710610</t>
  </si>
  <si>
    <t>710691</t>
  </si>
  <si>
    <t>710692</t>
  </si>
  <si>
    <t>710700</t>
  </si>
  <si>
    <t>710812</t>
  </si>
  <si>
    <t>710813</t>
  </si>
  <si>
    <t>710900</t>
  </si>
  <si>
    <t>711011</t>
  </si>
  <si>
    <t>711019</t>
  </si>
  <si>
    <t>711031</t>
  </si>
  <si>
    <t>711049</t>
  </si>
  <si>
    <t>711100</t>
  </si>
  <si>
    <t>711292</t>
  </si>
  <si>
    <t>711299</t>
  </si>
  <si>
    <t>711311</t>
  </si>
  <si>
    <t>711319</t>
  </si>
  <si>
    <t>711320</t>
  </si>
  <si>
    <t>711411</t>
  </si>
  <si>
    <t>711419</t>
  </si>
  <si>
    <t>711420</t>
  </si>
  <si>
    <t>711590</t>
  </si>
  <si>
    <t>711610</t>
  </si>
  <si>
    <t>711620</t>
  </si>
  <si>
    <t>711711</t>
  </si>
  <si>
    <t>711719</t>
  </si>
  <si>
    <t>711790</t>
  </si>
  <si>
    <t>711810</t>
  </si>
  <si>
    <t>711890</t>
  </si>
  <si>
    <t>720120</t>
  </si>
  <si>
    <t>720211</t>
  </si>
  <si>
    <t>720219</t>
  </si>
  <si>
    <t>720221</t>
  </si>
  <si>
    <t>720229</t>
  </si>
  <si>
    <t>720230</t>
  </si>
  <si>
    <t>720241</t>
  </si>
  <si>
    <t>720249</t>
  </si>
  <si>
    <t>720260</t>
  </si>
  <si>
    <t>720293</t>
  </si>
  <si>
    <t>720299</t>
  </si>
  <si>
    <t>720390</t>
  </si>
  <si>
    <t>720410</t>
  </si>
  <si>
    <t>720421</t>
  </si>
  <si>
    <t>720429</t>
  </si>
  <si>
    <t>720430</t>
  </si>
  <si>
    <t>720441</t>
  </si>
  <si>
    <t>720449</t>
  </si>
  <si>
    <t>720450</t>
  </si>
  <si>
    <t>720510</t>
  </si>
  <si>
    <t>720521</t>
  </si>
  <si>
    <t>720529</t>
  </si>
  <si>
    <t>720610</t>
  </si>
  <si>
    <t>720690</t>
  </si>
  <si>
    <t>720711</t>
  </si>
  <si>
    <t>720712</t>
  </si>
  <si>
    <t>720719</t>
  </si>
  <si>
    <t>720720</t>
  </si>
  <si>
    <t>720810</t>
  </si>
  <si>
    <t>720825</t>
  </si>
  <si>
    <t>720827</t>
  </si>
  <si>
    <t>720836</t>
  </si>
  <si>
    <t>720837</t>
  </si>
  <si>
    <t>720839</t>
  </si>
  <si>
    <t>720851</t>
  </si>
  <si>
    <t>720852</t>
  </si>
  <si>
    <t>720854</t>
  </si>
  <si>
    <t>720890</t>
  </si>
  <si>
    <t>720915</t>
  </si>
  <si>
    <t>720916</t>
  </si>
  <si>
    <t>720918</t>
  </si>
  <si>
    <t>720925</t>
  </si>
  <si>
    <t>720926</t>
  </si>
  <si>
    <t>720990</t>
  </si>
  <si>
    <t>721011</t>
  </si>
  <si>
    <t>721012</t>
  </si>
  <si>
    <t>721030</t>
  </si>
  <si>
    <t>721041</t>
  </si>
  <si>
    <t>721049</t>
  </si>
  <si>
    <t>721050</t>
  </si>
  <si>
    <t>721061</t>
  </si>
  <si>
    <t>721070</t>
  </si>
  <si>
    <t>721090</t>
  </si>
  <si>
    <t>721113</t>
  </si>
  <si>
    <t>721114</t>
  </si>
  <si>
    <t>721119</t>
  </si>
  <si>
    <t>721123</t>
  </si>
  <si>
    <t>721129</t>
  </si>
  <si>
    <t>721190</t>
  </si>
  <si>
    <t>721210</t>
  </si>
  <si>
    <t>721220</t>
  </si>
  <si>
    <t>721230</t>
  </si>
  <si>
    <t>721240</t>
  </si>
  <si>
    <t>721250</t>
  </si>
  <si>
    <t>721260</t>
  </si>
  <si>
    <t>721310</t>
  </si>
  <si>
    <t>721320</t>
  </si>
  <si>
    <t>721391</t>
  </si>
  <si>
    <t>721399</t>
  </si>
  <si>
    <t>721410</t>
  </si>
  <si>
    <t>721420</t>
  </si>
  <si>
    <t>721491</t>
  </si>
  <si>
    <t>721499</t>
  </si>
  <si>
    <t>721510</t>
  </si>
  <si>
    <t>721550</t>
  </si>
  <si>
    <t>721590</t>
  </si>
  <si>
    <t>721610</t>
  </si>
  <si>
    <t>721621</t>
  </si>
  <si>
    <t>721622</t>
  </si>
  <si>
    <t>721631</t>
  </si>
  <si>
    <t>721632</t>
  </si>
  <si>
    <t>721633</t>
  </si>
  <si>
    <t>721640</t>
  </si>
  <si>
    <t>721650</t>
  </si>
  <si>
    <t>721661</t>
  </si>
  <si>
    <t>721669</t>
  </si>
  <si>
    <t>721691</t>
  </si>
  <si>
    <t>721699</t>
  </si>
  <si>
    <t>721710</t>
  </si>
  <si>
    <t>721720</t>
  </si>
  <si>
    <t>721730</t>
  </si>
  <si>
    <t>721790</t>
  </si>
  <si>
    <t>721810</t>
  </si>
  <si>
    <t>721891</t>
  </si>
  <si>
    <t>721899</t>
  </si>
  <si>
    <t>721911</t>
  </si>
  <si>
    <t>721912</t>
  </si>
  <si>
    <t>721913</t>
  </si>
  <si>
    <t>721914</t>
  </si>
  <si>
    <t>721921</t>
  </si>
  <si>
    <t>721922</t>
  </si>
  <si>
    <t>721923</t>
  </si>
  <si>
    <t>721924</t>
  </si>
  <si>
    <t>721931</t>
  </si>
  <si>
    <t>721932</t>
  </si>
  <si>
    <t>721933</t>
  </si>
  <si>
    <t>721934</t>
  </si>
  <si>
    <t>721935</t>
  </si>
  <si>
    <t>721990</t>
  </si>
  <si>
    <t>722011</t>
  </si>
  <si>
    <t>722012</t>
  </si>
  <si>
    <t>722020</t>
  </si>
  <si>
    <t>722090</t>
  </si>
  <si>
    <t>722100</t>
  </si>
  <si>
    <t>722211</t>
  </si>
  <si>
    <t>722219</t>
  </si>
  <si>
    <t>722220</t>
  </si>
  <si>
    <t>722230</t>
  </si>
  <si>
    <t>722240</t>
  </si>
  <si>
    <t>722300</t>
  </si>
  <si>
    <t>722410</t>
  </si>
  <si>
    <t>722490</t>
  </si>
  <si>
    <t>722519</t>
  </si>
  <si>
    <t>722530</t>
  </si>
  <si>
    <t>722540</t>
  </si>
  <si>
    <t>722550</t>
  </si>
  <si>
    <t>722591</t>
  </si>
  <si>
    <t>722592</t>
  </si>
  <si>
    <t>722599</t>
  </si>
  <si>
    <t>722611</t>
  </si>
  <si>
    <t>722619</t>
  </si>
  <si>
    <t>722620</t>
  </si>
  <si>
    <t>722691</t>
  </si>
  <si>
    <t>722692</t>
  </si>
  <si>
    <t>722699</t>
  </si>
  <si>
    <t>722710</t>
  </si>
  <si>
    <t>722790</t>
  </si>
  <si>
    <t>722810</t>
  </si>
  <si>
    <t>722820</t>
  </si>
  <si>
    <t>722830</t>
  </si>
  <si>
    <t>722840</t>
  </si>
  <si>
    <t>722850</t>
  </si>
  <si>
    <t>722860</t>
  </si>
  <si>
    <t>722870</t>
  </si>
  <si>
    <t>722880</t>
  </si>
  <si>
    <t>722920</t>
  </si>
  <si>
    <t>722990</t>
  </si>
  <si>
    <t>730110</t>
  </si>
  <si>
    <t>730120</t>
  </si>
  <si>
    <t>730210</t>
  </si>
  <si>
    <t>730230</t>
  </si>
  <si>
    <t>730240</t>
  </si>
  <si>
    <t>730290</t>
  </si>
  <si>
    <t>730300</t>
  </si>
  <si>
    <t>730411</t>
  </si>
  <si>
    <t>730419</t>
  </si>
  <si>
    <t>730422</t>
  </si>
  <si>
    <t>730423</t>
  </si>
  <si>
    <t>730424</t>
  </si>
  <si>
    <t>730429</t>
  </si>
  <si>
    <t>730431</t>
  </si>
  <si>
    <t>730439</t>
  </si>
  <si>
    <t>730441</t>
  </si>
  <si>
    <t>730449</t>
  </si>
  <si>
    <t>730451</t>
  </si>
  <si>
    <t>730459</t>
  </si>
  <si>
    <t>730490</t>
  </si>
  <si>
    <t>730511</t>
  </si>
  <si>
    <t>730512</t>
  </si>
  <si>
    <t>730519</t>
  </si>
  <si>
    <t>730531</t>
  </si>
  <si>
    <t>730539</t>
  </si>
  <si>
    <t>730590</t>
  </si>
  <si>
    <t>730611</t>
  </si>
  <si>
    <t>730619</t>
  </si>
  <si>
    <t>730621</t>
  </si>
  <si>
    <t>730629</t>
  </si>
  <si>
    <t>730630</t>
  </si>
  <si>
    <t>730640</t>
  </si>
  <si>
    <t>730650</t>
  </si>
  <si>
    <t>730661</t>
  </si>
  <si>
    <t>730669</t>
  </si>
  <si>
    <t>730690</t>
  </si>
  <si>
    <t>730711</t>
  </si>
  <si>
    <t>730719</t>
  </si>
  <si>
    <t>730721</t>
  </si>
  <si>
    <t>730722</t>
  </si>
  <si>
    <t>730723</t>
  </si>
  <si>
    <t>730729</t>
  </si>
  <si>
    <t>730791</t>
  </si>
  <si>
    <t>730792</t>
  </si>
  <si>
    <t>730793</t>
  </si>
  <si>
    <t>730799</t>
  </si>
  <si>
    <t>730810</t>
  </si>
  <si>
    <t>730820</t>
  </si>
  <si>
    <t>730830</t>
  </si>
  <si>
    <t>730840</t>
  </si>
  <si>
    <t>730890</t>
  </si>
  <si>
    <t>730900</t>
  </si>
  <si>
    <t>731010</t>
  </si>
  <si>
    <t>731021</t>
  </si>
  <si>
    <t>731029</t>
  </si>
  <si>
    <t>731100</t>
  </si>
  <si>
    <t>731210</t>
  </si>
  <si>
    <t>731290</t>
  </si>
  <si>
    <t>731300</t>
  </si>
  <si>
    <t>731412</t>
  </si>
  <si>
    <t>731414</t>
  </si>
  <si>
    <t>731419</t>
  </si>
  <si>
    <t>731420</t>
  </si>
  <si>
    <t>731431</t>
  </si>
  <si>
    <t>731439</t>
  </si>
  <si>
    <t>731441</t>
  </si>
  <si>
    <t>731442</t>
  </si>
  <si>
    <t>731449</t>
  </si>
  <si>
    <t>731450</t>
  </si>
  <si>
    <t>731511</t>
  </si>
  <si>
    <t>731512</t>
  </si>
  <si>
    <t>731519</t>
  </si>
  <si>
    <t>731520</t>
  </si>
  <si>
    <t>731581</t>
  </si>
  <si>
    <t>731582</t>
  </si>
  <si>
    <t>731589</t>
  </si>
  <si>
    <t>731590</t>
  </si>
  <si>
    <t>731600</t>
  </si>
  <si>
    <t>731700</t>
  </si>
  <si>
    <t>731811</t>
  </si>
  <si>
    <t>731812</t>
  </si>
  <si>
    <t>731813</t>
  </si>
  <si>
    <t>731814</t>
  </si>
  <si>
    <t>731815</t>
  </si>
  <si>
    <t>731816</t>
  </si>
  <si>
    <t>731819</t>
  </si>
  <si>
    <t>731821</t>
  </si>
  <si>
    <t>731822</t>
  </si>
  <si>
    <t>731823</t>
  </si>
  <si>
    <t>731824</t>
  </si>
  <si>
    <t>731829</t>
  </si>
  <si>
    <t>731940</t>
  </si>
  <si>
    <t>731990</t>
  </si>
  <si>
    <t>732010</t>
  </si>
  <si>
    <t>732020</t>
  </si>
  <si>
    <t>732090</t>
  </si>
  <si>
    <t>732111</t>
  </si>
  <si>
    <t>732112</t>
  </si>
  <si>
    <t>732119</t>
  </si>
  <si>
    <t>732181</t>
  </si>
  <si>
    <t>732182</t>
  </si>
  <si>
    <t>732189</t>
  </si>
  <si>
    <t>732190</t>
  </si>
  <si>
    <t>732211</t>
  </si>
  <si>
    <t>732219</t>
  </si>
  <si>
    <t>732290</t>
  </si>
  <si>
    <t>732310</t>
  </si>
  <si>
    <t>732391</t>
  </si>
  <si>
    <t>732392</t>
  </si>
  <si>
    <t>732393</t>
  </si>
  <si>
    <t>732394</t>
  </si>
  <si>
    <t>732399</t>
  </si>
  <si>
    <t>732410</t>
  </si>
  <si>
    <t>732421</t>
  </si>
  <si>
    <t>732429</t>
  </si>
  <si>
    <t>732490</t>
  </si>
  <si>
    <t>732510</t>
  </si>
  <si>
    <t>732591</t>
  </si>
  <si>
    <t>732599</t>
  </si>
  <si>
    <t>732611</t>
  </si>
  <si>
    <t>732619</t>
  </si>
  <si>
    <t>732620</t>
  </si>
  <si>
    <t>732690</t>
  </si>
  <si>
    <t>740200</t>
  </si>
  <si>
    <t>740311</t>
  </si>
  <si>
    <t>740312</t>
  </si>
  <si>
    <t>740319</t>
  </si>
  <si>
    <t>740321</t>
  </si>
  <si>
    <t>740322</t>
  </si>
  <si>
    <t>740329</t>
  </si>
  <si>
    <t>740400</t>
  </si>
  <si>
    <t>740500</t>
  </si>
  <si>
    <t>740610</t>
  </si>
  <si>
    <t>740620</t>
  </si>
  <si>
    <t>740710</t>
  </si>
  <si>
    <t>740721</t>
  </si>
  <si>
    <t>740729</t>
  </si>
  <si>
    <t>740811</t>
  </si>
  <si>
    <t>740819</t>
  </si>
  <si>
    <t>740821</t>
  </si>
  <si>
    <t>740822</t>
  </si>
  <si>
    <t>740829</t>
  </si>
  <si>
    <t>740911</t>
  </si>
  <si>
    <t>740919</t>
  </si>
  <si>
    <t>740921</t>
  </si>
  <si>
    <t>740929</t>
  </si>
  <si>
    <t>740931</t>
  </si>
  <si>
    <t>740939</t>
  </si>
  <si>
    <t>740940</t>
  </si>
  <si>
    <t>740990</t>
  </si>
  <si>
    <t>741011</t>
  </si>
  <si>
    <t>741012</t>
  </si>
  <si>
    <t>741021</t>
  </si>
  <si>
    <t>741022</t>
  </si>
  <si>
    <t>741110</t>
  </si>
  <si>
    <t>741121</t>
  </si>
  <si>
    <t>741122</t>
  </si>
  <si>
    <t>741129</t>
  </si>
  <si>
    <t>741210</t>
  </si>
  <si>
    <t>741220</t>
  </si>
  <si>
    <t>741300</t>
  </si>
  <si>
    <t>741510</t>
  </si>
  <si>
    <t>741521</t>
  </si>
  <si>
    <t>741529</t>
  </si>
  <si>
    <t>741533</t>
  </si>
  <si>
    <t>741539</t>
  </si>
  <si>
    <t>741810</t>
  </si>
  <si>
    <t>741820</t>
  </si>
  <si>
    <t>741991</t>
  </si>
  <si>
    <t>741999</t>
  </si>
  <si>
    <t>750120</t>
  </si>
  <si>
    <t>750220</t>
  </si>
  <si>
    <t>750300</t>
  </si>
  <si>
    <t>750400</t>
  </si>
  <si>
    <t>750511</t>
  </si>
  <si>
    <t>750512</t>
  </si>
  <si>
    <t>750521</t>
  </si>
  <si>
    <t>750522</t>
  </si>
  <si>
    <t>750610</t>
  </si>
  <si>
    <t>750620</t>
  </si>
  <si>
    <t>750711</t>
  </si>
  <si>
    <t>750712</t>
  </si>
  <si>
    <t>750720</t>
  </si>
  <si>
    <t>750810</t>
  </si>
  <si>
    <t>750890</t>
  </si>
  <si>
    <t>760110</t>
  </si>
  <si>
    <t>760120</t>
  </si>
  <si>
    <t>760200</t>
  </si>
  <si>
    <t>760310</t>
  </si>
  <si>
    <t>760320</t>
  </si>
  <si>
    <t>760410</t>
  </si>
  <si>
    <t>760421</t>
  </si>
  <si>
    <t>760429</t>
  </si>
  <si>
    <t>760511</t>
  </si>
  <si>
    <t>760519</t>
  </si>
  <si>
    <t>760521</t>
  </si>
  <si>
    <t>760529</t>
  </si>
  <si>
    <t>760611</t>
  </si>
  <si>
    <t>760612</t>
  </si>
  <si>
    <t>760691</t>
  </si>
  <si>
    <t>760692</t>
  </si>
  <si>
    <t>760711</t>
  </si>
  <si>
    <t>760719</t>
  </si>
  <si>
    <t>760720</t>
  </si>
  <si>
    <t>760810</t>
  </si>
  <si>
    <t>760820</t>
  </si>
  <si>
    <t>760900</t>
  </si>
  <si>
    <t>761010</t>
  </si>
  <si>
    <t>761090</t>
  </si>
  <si>
    <t>761100</t>
  </si>
  <si>
    <t>761210</t>
  </si>
  <si>
    <t>761290</t>
  </si>
  <si>
    <t>761300</t>
  </si>
  <si>
    <t>761410</t>
  </si>
  <si>
    <t>761490</t>
  </si>
  <si>
    <t>761510</t>
  </si>
  <si>
    <t>761520</t>
  </si>
  <si>
    <t>761610</t>
  </si>
  <si>
    <t>761691</t>
  </si>
  <si>
    <t>761699</t>
  </si>
  <si>
    <t>780110</t>
  </si>
  <si>
    <t>780199</t>
  </si>
  <si>
    <t>780411</t>
  </si>
  <si>
    <t>780419</t>
  </si>
  <si>
    <t>780600</t>
  </si>
  <si>
    <t>790111</t>
  </si>
  <si>
    <t>790112</t>
  </si>
  <si>
    <t>790120</t>
  </si>
  <si>
    <t>790400</t>
  </si>
  <si>
    <t>790500</t>
  </si>
  <si>
    <t>790700</t>
  </si>
  <si>
    <t>800110</t>
  </si>
  <si>
    <t>800200</t>
  </si>
  <si>
    <t>800300</t>
  </si>
  <si>
    <t>800700</t>
  </si>
  <si>
    <t>810110</t>
  </si>
  <si>
    <t>810194</t>
  </si>
  <si>
    <t>810196</t>
  </si>
  <si>
    <t>810197</t>
  </si>
  <si>
    <t>810199</t>
  </si>
  <si>
    <t>810210</t>
  </si>
  <si>
    <t>810294</t>
  </si>
  <si>
    <t>810295</t>
  </si>
  <si>
    <t>810296</t>
  </si>
  <si>
    <t>810297</t>
  </si>
  <si>
    <t>810299</t>
  </si>
  <si>
    <t>810320</t>
  </si>
  <si>
    <t>810330</t>
  </si>
  <si>
    <t>810390</t>
  </si>
  <si>
    <t>810411</t>
  </si>
  <si>
    <t>810419</t>
  </si>
  <si>
    <t>810420</t>
  </si>
  <si>
    <t>810490</t>
  </si>
  <si>
    <t>810520</t>
  </si>
  <si>
    <t>810530</t>
  </si>
  <si>
    <t>810590</t>
  </si>
  <si>
    <t>810600</t>
  </si>
  <si>
    <t>810720</t>
  </si>
  <si>
    <t>810730</t>
  </si>
  <si>
    <t>810820</t>
  </si>
  <si>
    <t>810830</t>
  </si>
  <si>
    <t>810890</t>
  </si>
  <si>
    <t>810920</t>
  </si>
  <si>
    <t>810930</t>
  </si>
  <si>
    <t>810990</t>
  </si>
  <si>
    <t>811010</t>
  </si>
  <si>
    <t>811090</t>
  </si>
  <si>
    <t>811100</t>
  </si>
  <si>
    <t>811219</t>
  </si>
  <si>
    <t>811221</t>
  </si>
  <si>
    <t>811222</t>
  </si>
  <si>
    <t>811229</t>
  </si>
  <si>
    <t>811292</t>
  </si>
  <si>
    <t>811299</t>
  </si>
  <si>
    <t>811300</t>
  </si>
  <si>
    <t>820110</t>
  </si>
  <si>
    <t>820130</t>
  </si>
  <si>
    <t>820140</t>
  </si>
  <si>
    <t>820150</t>
  </si>
  <si>
    <t>820160</t>
  </si>
  <si>
    <t>820190</t>
  </si>
  <si>
    <t>820210</t>
  </si>
  <si>
    <t>820220</t>
  </si>
  <si>
    <t>820231</t>
  </si>
  <si>
    <t>820239</t>
  </si>
  <si>
    <t>820240</t>
  </si>
  <si>
    <t>820291</t>
  </si>
  <si>
    <t>820299</t>
  </si>
  <si>
    <t>820310</t>
  </si>
  <si>
    <t>820320</t>
  </si>
  <si>
    <t>820330</t>
  </si>
  <si>
    <t>820340</t>
  </si>
  <si>
    <t>820411</t>
  </si>
  <si>
    <t>820412</t>
  </si>
  <si>
    <t>820420</t>
  </si>
  <si>
    <t>820510</t>
  </si>
  <si>
    <t>820520</t>
  </si>
  <si>
    <t>820530</t>
  </si>
  <si>
    <t>820540</t>
  </si>
  <si>
    <t>820551</t>
  </si>
  <si>
    <t>820559</t>
  </si>
  <si>
    <t>820560</t>
  </si>
  <si>
    <t>820570</t>
  </si>
  <si>
    <t>820590</t>
  </si>
  <si>
    <t>820600</t>
  </si>
  <si>
    <t>820713</t>
  </si>
  <si>
    <t>820719</t>
  </si>
  <si>
    <t>820720</t>
  </si>
  <si>
    <t>820730</t>
  </si>
  <si>
    <t>820740</t>
  </si>
  <si>
    <t>820750</t>
  </si>
  <si>
    <t>820760</t>
  </si>
  <si>
    <t>820770</t>
  </si>
  <si>
    <t>820780</t>
  </si>
  <si>
    <t>820790</t>
  </si>
  <si>
    <t>820810</t>
  </si>
  <si>
    <t>820820</t>
  </si>
  <si>
    <t>820830</t>
  </si>
  <si>
    <t>820840</t>
  </si>
  <si>
    <t>820890</t>
  </si>
  <si>
    <t>820900</t>
  </si>
  <si>
    <t>821000</t>
  </si>
  <si>
    <t>821110</t>
  </si>
  <si>
    <t>821191</t>
  </si>
  <si>
    <t>821192</t>
  </si>
  <si>
    <t>821193</t>
  </si>
  <si>
    <t>821194</t>
  </si>
  <si>
    <t>821195</t>
  </si>
  <si>
    <t>821210</t>
  </si>
  <si>
    <t>821220</t>
  </si>
  <si>
    <t>821290</t>
  </si>
  <si>
    <t>821300</t>
  </si>
  <si>
    <t>821410</t>
  </si>
  <si>
    <t>821420</t>
  </si>
  <si>
    <t>821490</t>
  </si>
  <si>
    <t>821510</t>
  </si>
  <si>
    <t>821520</t>
  </si>
  <si>
    <t>821591</t>
  </si>
  <si>
    <t>821599</t>
  </si>
  <si>
    <t>830110</t>
  </si>
  <si>
    <t>830120</t>
  </si>
  <si>
    <t>830130</t>
  </si>
  <si>
    <t>830140</t>
  </si>
  <si>
    <t>830150</t>
  </si>
  <si>
    <t>830160</t>
  </si>
  <si>
    <t>830170</t>
  </si>
  <si>
    <t>830210</t>
  </si>
  <si>
    <t>830220</t>
  </si>
  <si>
    <t>830230</t>
  </si>
  <si>
    <t>830241</t>
  </si>
  <si>
    <t>830242</t>
  </si>
  <si>
    <t>830249</t>
  </si>
  <si>
    <t>830250</t>
  </si>
  <si>
    <t>830260</t>
  </si>
  <si>
    <t>830300</t>
  </si>
  <si>
    <t>830400</t>
  </si>
  <si>
    <t>830510</t>
  </si>
  <si>
    <t>830520</t>
  </si>
  <si>
    <t>830590</t>
  </si>
  <si>
    <t>830610</t>
  </si>
  <si>
    <t>830621</t>
  </si>
  <si>
    <t>830629</t>
  </si>
  <si>
    <t>830630</t>
  </si>
  <si>
    <t>830710</t>
  </si>
  <si>
    <t>830790</t>
  </si>
  <si>
    <t>830810</t>
  </si>
  <si>
    <t>830820</t>
  </si>
  <si>
    <t>830890</t>
  </si>
  <si>
    <t>830910</t>
  </si>
  <si>
    <t>830990</t>
  </si>
  <si>
    <t>831000</t>
  </si>
  <si>
    <t>831110</t>
  </si>
  <si>
    <t>831120</t>
  </si>
  <si>
    <t>831130</t>
  </si>
  <si>
    <t>831190</t>
  </si>
  <si>
    <t>840120</t>
  </si>
  <si>
    <t>840130</t>
  </si>
  <si>
    <t>840140</t>
  </si>
  <si>
    <t>840211</t>
  </si>
  <si>
    <t>840212</t>
  </si>
  <si>
    <t>840219</t>
  </si>
  <si>
    <t>840220</t>
  </si>
  <si>
    <t>840290</t>
  </si>
  <si>
    <t>840310</t>
  </si>
  <si>
    <t>840390</t>
  </si>
  <si>
    <t>840410</t>
  </si>
  <si>
    <t>840420</t>
  </si>
  <si>
    <t>840490</t>
  </si>
  <si>
    <t>840510</t>
  </si>
  <si>
    <t>840590</t>
  </si>
  <si>
    <t>840682</t>
  </si>
  <si>
    <t>840690</t>
  </si>
  <si>
    <t>840710</t>
  </si>
  <si>
    <t>840721</t>
  </si>
  <si>
    <t>840729</t>
  </si>
  <si>
    <t>840731</t>
  </si>
  <si>
    <t>840732</t>
  </si>
  <si>
    <t>840733</t>
  </si>
  <si>
    <t>840734</t>
  </si>
  <si>
    <t>840790</t>
  </si>
  <si>
    <t>840810</t>
  </si>
  <si>
    <t>840820</t>
  </si>
  <si>
    <t>840890</t>
  </si>
  <si>
    <t>840910</t>
  </si>
  <si>
    <t>840991</t>
  </si>
  <si>
    <t>840999</t>
  </si>
  <si>
    <t>841011</t>
  </si>
  <si>
    <t>841013</t>
  </si>
  <si>
    <t>841090</t>
  </si>
  <si>
    <t>841181</t>
  </si>
  <si>
    <t>841191</t>
  </si>
  <si>
    <t>841199</t>
  </si>
  <si>
    <t>841210</t>
  </si>
  <si>
    <t>841221</t>
  </si>
  <si>
    <t>841229</t>
  </si>
  <si>
    <t>841231</t>
  </si>
  <si>
    <t>841239</t>
  </si>
  <si>
    <t>841280</t>
  </si>
  <si>
    <t>841290</t>
  </si>
  <si>
    <t>841311</t>
  </si>
  <si>
    <t>841319</t>
  </si>
  <si>
    <t>841320</t>
  </si>
  <si>
    <t>841330</t>
  </si>
  <si>
    <t>841340</t>
  </si>
  <si>
    <t>841350</t>
  </si>
  <si>
    <t>841360</t>
  </si>
  <si>
    <t>841370</t>
  </si>
  <si>
    <t>841381</t>
  </si>
  <si>
    <t>841382</t>
  </si>
  <si>
    <t>841391</t>
  </si>
  <si>
    <t>841392</t>
  </si>
  <si>
    <t>841410</t>
  </si>
  <si>
    <t>841420</t>
  </si>
  <si>
    <t>841430</t>
  </si>
  <si>
    <t>841440</t>
  </si>
  <si>
    <t>841451</t>
  </si>
  <si>
    <t>841459</t>
  </si>
  <si>
    <t>841460</t>
  </si>
  <si>
    <t>841480</t>
  </si>
  <si>
    <t>841490</t>
  </si>
  <si>
    <t>841510</t>
  </si>
  <si>
    <t>841520</t>
  </si>
  <si>
    <t>841581</t>
  </si>
  <si>
    <t>841582</t>
  </si>
  <si>
    <t>841583</t>
  </si>
  <si>
    <t>841590</t>
  </si>
  <si>
    <t>841610</t>
  </si>
  <si>
    <t>841620</t>
  </si>
  <si>
    <t>841630</t>
  </si>
  <si>
    <t>841690</t>
  </si>
  <si>
    <t>841710</t>
  </si>
  <si>
    <t>841720</t>
  </si>
  <si>
    <t>841780</t>
  </si>
  <si>
    <t>841790</t>
  </si>
  <si>
    <t>841810</t>
  </si>
  <si>
    <t>841821</t>
  </si>
  <si>
    <t>841829</t>
  </si>
  <si>
    <t>841830</t>
  </si>
  <si>
    <t>841840</t>
  </si>
  <si>
    <t>841850</t>
  </si>
  <si>
    <t>841861</t>
  </si>
  <si>
    <t>841869</t>
  </si>
  <si>
    <t>841891</t>
  </si>
  <si>
    <t>841899</t>
  </si>
  <si>
    <t>841911</t>
  </si>
  <si>
    <t>841919</t>
  </si>
  <si>
    <t>841920</t>
  </si>
  <si>
    <t>841931</t>
  </si>
  <si>
    <t>841932</t>
  </si>
  <si>
    <t>841939</t>
  </si>
  <si>
    <t>841940</t>
  </si>
  <si>
    <t>841950</t>
  </si>
  <si>
    <t>841960</t>
  </si>
  <si>
    <t>841981</t>
  </si>
  <si>
    <t>841989</t>
  </si>
  <si>
    <t>841990</t>
  </si>
  <si>
    <t>842010</t>
  </si>
  <si>
    <t>842091</t>
  </si>
  <si>
    <t>842099</t>
  </si>
  <si>
    <t>842111</t>
  </si>
  <si>
    <t>842112</t>
  </si>
  <si>
    <t>842119</t>
  </si>
  <si>
    <t>842121</t>
  </si>
  <si>
    <t>842122</t>
  </si>
  <si>
    <t>842123</t>
  </si>
  <si>
    <t>842129</t>
  </si>
  <si>
    <t>842131</t>
  </si>
  <si>
    <t>842139</t>
  </si>
  <si>
    <t>842191</t>
  </si>
  <si>
    <t>842199</t>
  </si>
  <si>
    <t>842211</t>
  </si>
  <si>
    <t>842219</t>
  </si>
  <si>
    <t>842220</t>
  </si>
  <si>
    <t>842230</t>
  </si>
  <si>
    <t>842240</t>
  </si>
  <si>
    <t>842290</t>
  </si>
  <si>
    <t>842310</t>
  </si>
  <si>
    <t>842320</t>
  </si>
  <si>
    <t>842330</t>
  </si>
  <si>
    <t>842381</t>
  </si>
  <si>
    <t>842382</t>
  </si>
  <si>
    <t>842389</t>
  </si>
  <si>
    <t>842390</t>
  </si>
  <si>
    <t>842410</t>
  </si>
  <si>
    <t>842420</t>
  </si>
  <si>
    <t>842430</t>
  </si>
  <si>
    <t>842441</t>
  </si>
  <si>
    <t>842449</t>
  </si>
  <si>
    <t>842482</t>
  </si>
  <si>
    <t>842489</t>
  </si>
  <si>
    <t>842490</t>
  </si>
  <si>
    <t>842511</t>
  </si>
  <si>
    <t>842519</t>
  </si>
  <si>
    <t>842531</t>
  </si>
  <si>
    <t>842539</t>
  </si>
  <si>
    <t>842541</t>
  </si>
  <si>
    <t>842542</t>
  </si>
  <si>
    <t>842549</t>
  </si>
  <si>
    <t>842611</t>
  </si>
  <si>
    <t>842612</t>
  </si>
  <si>
    <t>842619</t>
  </si>
  <si>
    <t>842620</t>
  </si>
  <si>
    <t>842630</t>
  </si>
  <si>
    <t>842641</t>
  </si>
  <si>
    <t>842649</t>
  </si>
  <si>
    <t>842691</t>
  </si>
  <si>
    <t>842699</t>
  </si>
  <si>
    <t>842710</t>
  </si>
  <si>
    <t>842720</t>
  </si>
  <si>
    <t>842790</t>
  </si>
  <si>
    <t>842810</t>
  </si>
  <si>
    <t>842820</t>
  </si>
  <si>
    <t>842831</t>
  </si>
  <si>
    <t>842832</t>
  </si>
  <si>
    <t>842833</t>
  </si>
  <si>
    <t>842839</t>
  </si>
  <si>
    <t>842840</t>
  </si>
  <si>
    <t>842860</t>
  </si>
  <si>
    <t>842890</t>
  </si>
  <si>
    <t>842911</t>
  </si>
  <si>
    <t>842919</t>
  </si>
  <si>
    <t>842920</t>
  </si>
  <si>
    <t>842930</t>
  </si>
  <si>
    <t>842940</t>
  </si>
  <si>
    <t>842951</t>
  </si>
  <si>
    <t>842952</t>
  </si>
  <si>
    <t>842959</t>
  </si>
  <si>
    <t>843010</t>
  </si>
  <si>
    <t>843020</t>
  </si>
  <si>
    <t>843031</t>
  </si>
  <si>
    <t>843039</t>
  </si>
  <si>
    <t>843041</t>
  </si>
  <si>
    <t>843049</t>
  </si>
  <si>
    <t>843050</t>
  </si>
  <si>
    <t>843061</t>
  </si>
  <si>
    <t>843069</t>
  </si>
  <si>
    <t>843110</t>
  </si>
  <si>
    <t>843120</t>
  </si>
  <si>
    <t>843131</t>
  </si>
  <si>
    <t>843139</t>
  </si>
  <si>
    <t>843141</t>
  </si>
  <si>
    <t>843142</t>
  </si>
  <si>
    <t>843143</t>
  </si>
  <si>
    <t>843149</t>
  </si>
  <si>
    <t>843210</t>
  </si>
  <si>
    <t>843221</t>
  </si>
  <si>
    <t>843229</t>
  </si>
  <si>
    <t>843231</t>
  </si>
  <si>
    <t>843239</t>
  </si>
  <si>
    <t>843241</t>
  </si>
  <si>
    <t>843242</t>
  </si>
  <si>
    <t>843280</t>
  </si>
  <si>
    <t>843290</t>
  </si>
  <si>
    <t>843311</t>
  </si>
  <si>
    <t>843319</t>
  </si>
  <si>
    <t>843320</t>
  </si>
  <si>
    <t>843330</t>
  </si>
  <si>
    <t>843340</t>
  </si>
  <si>
    <t>843351</t>
  </si>
  <si>
    <t>843352</t>
  </si>
  <si>
    <t>843353</t>
  </si>
  <si>
    <t>843359</t>
  </si>
  <si>
    <t>843360</t>
  </si>
  <si>
    <t>843390</t>
  </si>
  <si>
    <t>843410</t>
  </si>
  <si>
    <t>843420</t>
  </si>
  <si>
    <t>843490</t>
  </si>
  <si>
    <t>843510</t>
  </si>
  <si>
    <t>843590</t>
  </si>
  <si>
    <t>843610</t>
  </si>
  <si>
    <t>843621</t>
  </si>
  <si>
    <t>843629</t>
  </si>
  <si>
    <t>843680</t>
  </si>
  <si>
    <t>843691</t>
  </si>
  <si>
    <t>843699</t>
  </si>
  <si>
    <t>843710</t>
  </si>
  <si>
    <t>843780</t>
  </si>
  <si>
    <t>843790</t>
  </si>
  <si>
    <t>843810</t>
  </si>
  <si>
    <t>843820</t>
  </si>
  <si>
    <t>843830</t>
  </si>
  <si>
    <t>843840</t>
  </si>
  <si>
    <t>843850</t>
  </si>
  <si>
    <t>843860</t>
  </si>
  <si>
    <t>843880</t>
  </si>
  <si>
    <t>843890</t>
  </si>
  <si>
    <t>843910</t>
  </si>
  <si>
    <t>843920</t>
  </si>
  <si>
    <t>843930</t>
  </si>
  <si>
    <t>843991</t>
  </si>
  <si>
    <t>843999</t>
  </si>
  <si>
    <t>844010</t>
  </si>
  <si>
    <t>844090</t>
  </si>
  <si>
    <t>844110</t>
  </si>
  <si>
    <t>844120</t>
  </si>
  <si>
    <t>844130</t>
  </si>
  <si>
    <t>844140</t>
  </si>
  <si>
    <t>844180</t>
  </si>
  <si>
    <t>844190</t>
  </si>
  <si>
    <t>844230</t>
  </si>
  <si>
    <t>844240</t>
  </si>
  <si>
    <t>844250</t>
  </si>
  <si>
    <t>844312</t>
  </si>
  <si>
    <t>844313</t>
  </si>
  <si>
    <t>844314</t>
  </si>
  <si>
    <t>844315</t>
  </si>
  <si>
    <t>844316</t>
  </si>
  <si>
    <t>844317</t>
  </si>
  <si>
    <t>844319</t>
  </si>
  <si>
    <t>844331</t>
  </si>
  <si>
    <t>844332</t>
  </si>
  <si>
    <t>844339</t>
  </si>
  <si>
    <t>844391</t>
  </si>
  <si>
    <t>844399</t>
  </si>
  <si>
    <t>844400</t>
  </si>
  <si>
    <t>844511</t>
  </si>
  <si>
    <t>844512</t>
  </si>
  <si>
    <t>844519</t>
  </si>
  <si>
    <t>844520</t>
  </si>
  <si>
    <t>844530</t>
  </si>
  <si>
    <t>844540</t>
  </si>
  <si>
    <t>844590</t>
  </si>
  <si>
    <t>844610</t>
  </si>
  <si>
    <t>844630</t>
  </si>
  <si>
    <t>844711</t>
  </si>
  <si>
    <t>844712</t>
  </si>
  <si>
    <t>844720</t>
  </si>
  <si>
    <t>844790</t>
  </si>
  <si>
    <t>844811</t>
  </si>
  <si>
    <t>844819</t>
  </si>
  <si>
    <t>844820</t>
  </si>
  <si>
    <t>844831</t>
  </si>
  <si>
    <t>844832</t>
  </si>
  <si>
    <t>844833</t>
  </si>
  <si>
    <t>844839</t>
  </si>
  <si>
    <t>844842</t>
  </si>
  <si>
    <t>844849</t>
  </si>
  <si>
    <t>844851</t>
  </si>
  <si>
    <t>844859</t>
  </si>
  <si>
    <t>844900</t>
  </si>
  <si>
    <t>845011</t>
  </si>
  <si>
    <t>845012</t>
  </si>
  <si>
    <t>845019</t>
  </si>
  <si>
    <t>845020</t>
  </si>
  <si>
    <t>845090</t>
  </si>
  <si>
    <t>845110</t>
  </si>
  <si>
    <t>845121</t>
  </si>
  <si>
    <t>845129</t>
  </si>
  <si>
    <t>845130</t>
  </si>
  <si>
    <t>845140</t>
  </si>
  <si>
    <t>845150</t>
  </si>
  <si>
    <t>845180</t>
  </si>
  <si>
    <t>845190</t>
  </si>
  <si>
    <t>845210</t>
  </si>
  <si>
    <t>845221</t>
  </si>
  <si>
    <t>845229</t>
  </si>
  <si>
    <t>845230</t>
  </si>
  <si>
    <t>845290</t>
  </si>
  <si>
    <t>845310</t>
  </si>
  <si>
    <t>845320</t>
  </si>
  <si>
    <t>845380</t>
  </si>
  <si>
    <t>845390</t>
  </si>
  <si>
    <t>845410</t>
  </si>
  <si>
    <t>845420</t>
  </si>
  <si>
    <t>845430</t>
  </si>
  <si>
    <t>845490</t>
  </si>
  <si>
    <t>845510</t>
  </si>
  <si>
    <t>845521</t>
  </si>
  <si>
    <t>845522</t>
  </si>
  <si>
    <t>845530</t>
  </si>
  <si>
    <t>845590</t>
  </si>
  <si>
    <t>845611</t>
  </si>
  <si>
    <t>845612</t>
  </si>
  <si>
    <t>845620</t>
  </si>
  <si>
    <t>845630</t>
  </si>
  <si>
    <t>845640</t>
  </si>
  <si>
    <t>845650</t>
  </si>
  <si>
    <t>845690</t>
  </si>
  <si>
    <t>845710</t>
  </si>
  <si>
    <t>845720</t>
  </si>
  <si>
    <t>845730</t>
  </si>
  <si>
    <t>845811</t>
  </si>
  <si>
    <t>845819</t>
  </si>
  <si>
    <t>845891</t>
  </si>
  <si>
    <t>845899</t>
  </si>
  <si>
    <t>845910</t>
  </si>
  <si>
    <t>845921</t>
  </si>
  <si>
    <t>845929</t>
  </si>
  <si>
    <t>845931</t>
  </si>
  <si>
    <t>845939</t>
  </si>
  <si>
    <t>845941</t>
  </si>
  <si>
    <t>845949</t>
  </si>
  <si>
    <t>845951</t>
  </si>
  <si>
    <t>845959</t>
  </si>
  <si>
    <t>845961</t>
  </si>
  <si>
    <t>845969</t>
  </si>
  <si>
    <t>845970</t>
  </si>
  <si>
    <t>846012</t>
  </si>
  <si>
    <t>846019</t>
  </si>
  <si>
    <t>846023</t>
  </si>
  <si>
    <t>846029</t>
  </si>
  <si>
    <t>846031</t>
  </si>
  <si>
    <t>846039</t>
  </si>
  <si>
    <t>846040</t>
  </si>
  <si>
    <t>846090</t>
  </si>
  <si>
    <t>846120</t>
  </si>
  <si>
    <t>846130</t>
  </si>
  <si>
    <t>846140</t>
  </si>
  <si>
    <t>846150</t>
  </si>
  <si>
    <t>846190</t>
  </si>
  <si>
    <t>846210</t>
  </si>
  <si>
    <t>846221</t>
  </si>
  <si>
    <t>846229</t>
  </si>
  <si>
    <t>846231</t>
  </si>
  <si>
    <t>846239</t>
  </si>
  <si>
    <t>846249</t>
  </si>
  <si>
    <t>846291</t>
  </si>
  <si>
    <t>846299</t>
  </si>
  <si>
    <t>846310</t>
  </si>
  <si>
    <t>846320</t>
  </si>
  <si>
    <t>846330</t>
  </si>
  <si>
    <t>846390</t>
  </si>
  <si>
    <t>846410</t>
  </si>
  <si>
    <t>846420</t>
  </si>
  <si>
    <t>846490</t>
  </si>
  <si>
    <t>846510</t>
  </si>
  <si>
    <t>846520</t>
  </si>
  <si>
    <t>846591</t>
  </si>
  <si>
    <t>846592</t>
  </si>
  <si>
    <t>846593</t>
  </si>
  <si>
    <t>846594</t>
  </si>
  <si>
    <t>846595</t>
  </si>
  <si>
    <t>846596</t>
  </si>
  <si>
    <t>846599</t>
  </si>
  <si>
    <t>846610</t>
  </si>
  <si>
    <t>846620</t>
  </si>
  <si>
    <t>846630</t>
  </si>
  <si>
    <t>846691</t>
  </si>
  <si>
    <t>846692</t>
  </si>
  <si>
    <t>846693</t>
  </si>
  <si>
    <t>846694</t>
  </si>
  <si>
    <t>846711</t>
  </si>
  <si>
    <t>846719</t>
  </si>
  <si>
    <t>846721</t>
  </si>
  <si>
    <t>846722</t>
  </si>
  <si>
    <t>846729</t>
  </si>
  <si>
    <t>846781</t>
  </si>
  <si>
    <t>846789</t>
  </si>
  <si>
    <t>846791</t>
  </si>
  <si>
    <t>846792</t>
  </si>
  <si>
    <t>846799</t>
  </si>
  <si>
    <t>846810</t>
  </si>
  <si>
    <t>846820</t>
  </si>
  <si>
    <t>846880</t>
  </si>
  <si>
    <t>846890</t>
  </si>
  <si>
    <t>847010</t>
  </si>
  <si>
    <t>847021</t>
  </si>
  <si>
    <t>847029</t>
  </si>
  <si>
    <t>847030</t>
  </si>
  <si>
    <t>847050</t>
  </si>
  <si>
    <t>847090</t>
  </si>
  <si>
    <t>847130</t>
  </si>
  <si>
    <t>847141</t>
  </si>
  <si>
    <t>847149</t>
  </si>
  <si>
    <t>847150</t>
  </si>
  <si>
    <t>847160</t>
  </si>
  <si>
    <t>847170</t>
  </si>
  <si>
    <t>847180</t>
  </si>
  <si>
    <t>847190</t>
  </si>
  <si>
    <t>847210</t>
  </si>
  <si>
    <t>847230</t>
  </si>
  <si>
    <t>847290</t>
  </si>
  <si>
    <t>847321</t>
  </si>
  <si>
    <t>847329</t>
  </si>
  <si>
    <t>847330</t>
  </si>
  <si>
    <t>847340</t>
  </si>
  <si>
    <t>847350</t>
  </si>
  <si>
    <t>847410</t>
  </si>
  <si>
    <t>847420</t>
  </si>
  <si>
    <t>847431</t>
  </si>
  <si>
    <t>847432</t>
  </si>
  <si>
    <t>847439</t>
  </si>
  <si>
    <t>847480</t>
  </si>
  <si>
    <t>847490</t>
  </si>
  <si>
    <t>847510</t>
  </si>
  <si>
    <t>847521</t>
  </si>
  <si>
    <t>847529</t>
  </si>
  <si>
    <t>847590</t>
  </si>
  <si>
    <t>847621</t>
  </si>
  <si>
    <t>847629</t>
  </si>
  <si>
    <t>847681</t>
  </si>
  <si>
    <t>847689</t>
  </si>
  <si>
    <t>847690</t>
  </si>
  <si>
    <t>847710</t>
  </si>
  <si>
    <t>847720</t>
  </si>
  <si>
    <t>847730</t>
  </si>
  <si>
    <t>847740</t>
  </si>
  <si>
    <t>847751</t>
  </si>
  <si>
    <t>847759</t>
  </si>
  <si>
    <t>847780</t>
  </si>
  <si>
    <t>847790</t>
  </si>
  <si>
    <t>847810</t>
  </si>
  <si>
    <t>847890</t>
  </si>
  <si>
    <t>847910</t>
  </si>
  <si>
    <t>847920</t>
  </si>
  <si>
    <t>847930</t>
  </si>
  <si>
    <t>847940</t>
  </si>
  <si>
    <t>847950</t>
  </si>
  <si>
    <t>847960</t>
  </si>
  <si>
    <t>847971</t>
  </si>
  <si>
    <t>847979</t>
  </si>
  <si>
    <t>847981</t>
  </si>
  <si>
    <t>847982</t>
  </si>
  <si>
    <t>847989</t>
  </si>
  <si>
    <t>847990</t>
  </si>
  <si>
    <t>848010</t>
  </si>
  <si>
    <t>848020</t>
  </si>
  <si>
    <t>848030</t>
  </si>
  <si>
    <t>848041</t>
  </si>
  <si>
    <t>848049</t>
  </si>
  <si>
    <t>848050</t>
  </si>
  <si>
    <t>848060</t>
  </si>
  <si>
    <t>848071</t>
  </si>
  <si>
    <t>848079</t>
  </si>
  <si>
    <t>848110</t>
  </si>
  <si>
    <t>848120</t>
  </si>
  <si>
    <t>848130</t>
  </si>
  <si>
    <t>848140</t>
  </si>
  <si>
    <t>848180</t>
  </si>
  <si>
    <t>848190</t>
  </si>
  <si>
    <t>848210</t>
  </si>
  <si>
    <t>848220</t>
  </si>
  <si>
    <t>848230</t>
  </si>
  <si>
    <t>848240</t>
  </si>
  <si>
    <t>848250</t>
  </si>
  <si>
    <t>848280</t>
  </si>
  <si>
    <t>848291</t>
  </si>
  <si>
    <t>848299</t>
  </si>
  <si>
    <t>848310</t>
  </si>
  <si>
    <t>848320</t>
  </si>
  <si>
    <t>848330</t>
  </si>
  <si>
    <t>848340</t>
  </si>
  <si>
    <t>848350</t>
  </si>
  <si>
    <t>848360</t>
  </si>
  <si>
    <t>848390</t>
  </si>
  <si>
    <t>848410</t>
  </si>
  <si>
    <t>848420</t>
  </si>
  <si>
    <t>848490</t>
  </si>
  <si>
    <t>848510</t>
  </si>
  <si>
    <t>848590</t>
  </si>
  <si>
    <t>848610</t>
  </si>
  <si>
    <t>848620</t>
  </si>
  <si>
    <t>848630</t>
  </si>
  <si>
    <t>848640</t>
  </si>
  <si>
    <t>848690</t>
  </si>
  <si>
    <t>848710</t>
  </si>
  <si>
    <t>848790</t>
  </si>
  <si>
    <t>850110</t>
  </si>
  <si>
    <t>850120</t>
  </si>
  <si>
    <t>850131</t>
  </si>
  <si>
    <t>850132</t>
  </si>
  <si>
    <t>850133</t>
  </si>
  <si>
    <t>850134</t>
  </si>
  <si>
    <t>850140</t>
  </si>
  <si>
    <t>850151</t>
  </si>
  <si>
    <t>850152</t>
  </si>
  <si>
    <t>850153</t>
  </si>
  <si>
    <t>850161</t>
  </si>
  <si>
    <t>850162</t>
  </si>
  <si>
    <t>850163</t>
  </si>
  <si>
    <t>850164</t>
  </si>
  <si>
    <t>850211</t>
  </si>
  <si>
    <t>850212</t>
  </si>
  <si>
    <t>850213</t>
  </si>
  <si>
    <t>850220</t>
  </si>
  <si>
    <t>850231</t>
  </si>
  <si>
    <t>850239</t>
  </si>
  <si>
    <t>850240</t>
  </si>
  <si>
    <t>850300</t>
  </si>
  <si>
    <t>850410</t>
  </si>
  <si>
    <t>850421</t>
  </si>
  <si>
    <t>850422</t>
  </si>
  <si>
    <t>850423</t>
  </si>
  <si>
    <t>850431</t>
  </si>
  <si>
    <t>850432</t>
  </si>
  <si>
    <t>850433</t>
  </si>
  <si>
    <t>850434</t>
  </si>
  <si>
    <t>850440</t>
  </si>
  <si>
    <t>850450</t>
  </si>
  <si>
    <t>850490</t>
  </si>
  <si>
    <t>850511</t>
  </si>
  <si>
    <t>850519</t>
  </si>
  <si>
    <t>850520</t>
  </si>
  <si>
    <t>850590</t>
  </si>
  <si>
    <t>850610</t>
  </si>
  <si>
    <t>850630</t>
  </si>
  <si>
    <t>850640</t>
  </si>
  <si>
    <t>850650</t>
  </si>
  <si>
    <t>850660</t>
  </si>
  <si>
    <t>850680</t>
  </si>
  <si>
    <t>850690</t>
  </si>
  <si>
    <t>850710</t>
  </si>
  <si>
    <t>850720</t>
  </si>
  <si>
    <t>850730</t>
  </si>
  <si>
    <t>850750</t>
  </si>
  <si>
    <t>850760</t>
  </si>
  <si>
    <t>850780</t>
  </si>
  <si>
    <t>850790</t>
  </si>
  <si>
    <t>850811</t>
  </si>
  <si>
    <t>850819</t>
  </si>
  <si>
    <t>850860</t>
  </si>
  <si>
    <t>850870</t>
  </si>
  <si>
    <t>850940</t>
  </si>
  <si>
    <t>850980</t>
  </si>
  <si>
    <t>850990</t>
  </si>
  <si>
    <t>851010</t>
  </si>
  <si>
    <t>851020</t>
  </si>
  <si>
    <t>851030</t>
  </si>
  <si>
    <t>851090</t>
  </si>
  <si>
    <t>851110</t>
  </si>
  <si>
    <t>851120</t>
  </si>
  <si>
    <t>851130</t>
  </si>
  <si>
    <t>851140</t>
  </si>
  <si>
    <t>851150</t>
  </si>
  <si>
    <t>851180</t>
  </si>
  <si>
    <t>851190</t>
  </si>
  <si>
    <t>851210</t>
  </si>
  <si>
    <t>851220</t>
  </si>
  <si>
    <t>851230</t>
  </si>
  <si>
    <t>851240</t>
  </si>
  <si>
    <t>851290</t>
  </si>
  <si>
    <t>851310</t>
  </si>
  <si>
    <t>851390</t>
  </si>
  <si>
    <t>851410</t>
  </si>
  <si>
    <t>851420</t>
  </si>
  <si>
    <t>851430</t>
  </si>
  <si>
    <t>851440</t>
  </si>
  <si>
    <t>851490</t>
  </si>
  <si>
    <t>851511</t>
  </si>
  <si>
    <t>851519</t>
  </si>
  <si>
    <t>851521</t>
  </si>
  <si>
    <t>851529</t>
  </si>
  <si>
    <t>851531</t>
  </si>
  <si>
    <t>851539</t>
  </si>
  <si>
    <t>851580</t>
  </si>
  <si>
    <t>851590</t>
  </si>
  <si>
    <t>851610</t>
  </si>
  <si>
    <t>851621</t>
  </si>
  <si>
    <t>851629</t>
  </si>
  <si>
    <t>851631</t>
  </si>
  <si>
    <t>851632</t>
  </si>
  <si>
    <t>851633</t>
  </si>
  <si>
    <t>851640</t>
  </si>
  <si>
    <t>851650</t>
  </si>
  <si>
    <t>851660</t>
  </si>
  <si>
    <t>851671</t>
  </si>
  <si>
    <t>851672</t>
  </si>
  <si>
    <t>851679</t>
  </si>
  <si>
    <t>851680</t>
  </si>
  <si>
    <t>851690</t>
  </si>
  <si>
    <t>851711</t>
  </si>
  <si>
    <t>851712</t>
  </si>
  <si>
    <t>851718</t>
  </si>
  <si>
    <t>851761</t>
  </si>
  <si>
    <t>851762</t>
  </si>
  <si>
    <t>851769</t>
  </si>
  <si>
    <t>851770</t>
  </si>
  <si>
    <t>851810</t>
  </si>
  <si>
    <t>851821</t>
  </si>
  <si>
    <t>851822</t>
  </si>
  <si>
    <t>851829</t>
  </si>
  <si>
    <t>851830</t>
  </si>
  <si>
    <t>851840</t>
  </si>
  <si>
    <t>851850</t>
  </si>
  <si>
    <t>851890</t>
  </si>
  <si>
    <t>851920</t>
  </si>
  <si>
    <t>851930</t>
  </si>
  <si>
    <t>851981</t>
  </si>
  <si>
    <t>851989</t>
  </si>
  <si>
    <t>852110</t>
  </si>
  <si>
    <t>852190</t>
  </si>
  <si>
    <t>852210</t>
  </si>
  <si>
    <t>852290</t>
  </si>
  <si>
    <t>852321</t>
  </si>
  <si>
    <t>852329</t>
  </si>
  <si>
    <t>852341</t>
  </si>
  <si>
    <t>852349</t>
  </si>
  <si>
    <t>852351</t>
  </si>
  <si>
    <t>852352</t>
  </si>
  <si>
    <t>852359</t>
  </si>
  <si>
    <t>852380</t>
  </si>
  <si>
    <t>852491</t>
  </si>
  <si>
    <t>852499</t>
  </si>
  <si>
    <t>852550</t>
  </si>
  <si>
    <t>852560</t>
  </si>
  <si>
    <t>852580</t>
  </si>
  <si>
    <t>852610</t>
  </si>
  <si>
    <t>852691</t>
  </si>
  <si>
    <t>852692</t>
  </si>
  <si>
    <t>852712</t>
  </si>
  <si>
    <t>852713</t>
  </si>
  <si>
    <t>852719</t>
  </si>
  <si>
    <t>852721</t>
  </si>
  <si>
    <t>852729</t>
  </si>
  <si>
    <t>852791</t>
  </si>
  <si>
    <t>852792</t>
  </si>
  <si>
    <t>852799</t>
  </si>
  <si>
    <t>852842</t>
  </si>
  <si>
    <t>852849</t>
  </si>
  <si>
    <t>852852</t>
  </si>
  <si>
    <t>852859</t>
  </si>
  <si>
    <t>852862</t>
  </si>
  <si>
    <t>852869</t>
  </si>
  <si>
    <t>852871</t>
  </si>
  <si>
    <t>852872</t>
  </si>
  <si>
    <t>852873</t>
  </si>
  <si>
    <t>852910</t>
  </si>
  <si>
    <t>852990</t>
  </si>
  <si>
    <t>853010</t>
  </si>
  <si>
    <t>853080</t>
  </si>
  <si>
    <t>853090</t>
  </si>
  <si>
    <t>853110</t>
  </si>
  <si>
    <t>853120</t>
  </si>
  <si>
    <t>853180</t>
  </si>
  <si>
    <t>853190</t>
  </si>
  <si>
    <t>853210</t>
  </si>
  <si>
    <t>853221</t>
  </si>
  <si>
    <t>853222</t>
  </si>
  <si>
    <t>853223</t>
  </si>
  <si>
    <t>853224</t>
  </si>
  <si>
    <t>853225</t>
  </si>
  <si>
    <t>853229</t>
  </si>
  <si>
    <t>853230</t>
  </si>
  <si>
    <t>853290</t>
  </si>
  <si>
    <t>853310</t>
  </si>
  <si>
    <t>853321</t>
  </si>
  <si>
    <t>853329</t>
  </si>
  <si>
    <t>853331</t>
  </si>
  <si>
    <t>853339</t>
  </si>
  <si>
    <t>853340</t>
  </si>
  <si>
    <t>853390</t>
  </si>
  <si>
    <t>853400</t>
  </si>
  <si>
    <t>853510</t>
  </si>
  <si>
    <t>853521</t>
  </si>
  <si>
    <t>853529</t>
  </si>
  <si>
    <t>853530</t>
  </si>
  <si>
    <t>853540</t>
  </si>
  <si>
    <t>853590</t>
  </si>
  <si>
    <t>853610</t>
  </si>
  <si>
    <t>853620</t>
  </si>
  <si>
    <t>853630</t>
  </si>
  <si>
    <t>853641</t>
  </si>
  <si>
    <t>853649</t>
  </si>
  <si>
    <t>853650</t>
  </si>
  <si>
    <t>853661</t>
  </si>
  <si>
    <t>853669</t>
  </si>
  <si>
    <t>853670</t>
  </si>
  <si>
    <t>853690</t>
  </si>
  <si>
    <t>853710</t>
  </si>
  <si>
    <t>853720</t>
  </si>
  <si>
    <t>853810</t>
  </si>
  <si>
    <t>853890</t>
  </si>
  <si>
    <t>853910</t>
  </si>
  <si>
    <t>853921</t>
  </si>
  <si>
    <t>853922</t>
  </si>
  <si>
    <t>853929</t>
  </si>
  <si>
    <t>853931</t>
  </si>
  <si>
    <t>853932</t>
  </si>
  <si>
    <t>853939</t>
  </si>
  <si>
    <t>853941</t>
  </si>
  <si>
    <t>853949</t>
  </si>
  <si>
    <t>853950</t>
  </si>
  <si>
    <t>853990</t>
  </si>
  <si>
    <t>854020</t>
  </si>
  <si>
    <t>854040</t>
  </si>
  <si>
    <t>854071</t>
  </si>
  <si>
    <t>854079</t>
  </si>
  <si>
    <t>854081</t>
  </si>
  <si>
    <t>854089</t>
  </si>
  <si>
    <t>854091</t>
  </si>
  <si>
    <t>854099</t>
  </si>
  <si>
    <t>854110</t>
  </si>
  <si>
    <t>854121</t>
  </si>
  <si>
    <t>854129</t>
  </si>
  <si>
    <t>854130</t>
  </si>
  <si>
    <t>854140</t>
  </si>
  <si>
    <t>854160</t>
  </si>
  <si>
    <t>854190</t>
  </si>
  <si>
    <t>854231</t>
  </si>
  <si>
    <t>854232</t>
  </si>
  <si>
    <t>854233</t>
  </si>
  <si>
    <t>854239</t>
  </si>
  <si>
    <t>854290</t>
  </si>
  <si>
    <t>854310</t>
  </si>
  <si>
    <t>854320</t>
  </si>
  <si>
    <t>854330</t>
  </si>
  <si>
    <t>854340</t>
  </si>
  <si>
    <t>854370</t>
  </si>
  <si>
    <t>854390</t>
  </si>
  <si>
    <t>854411</t>
  </si>
  <si>
    <t>854419</t>
  </si>
  <si>
    <t>854420</t>
  </si>
  <si>
    <t>854430</t>
  </si>
  <si>
    <t>854442</t>
  </si>
  <si>
    <t>854449</t>
  </si>
  <si>
    <t>854460</t>
  </si>
  <si>
    <t>854470</t>
  </si>
  <si>
    <t>854511</t>
  </si>
  <si>
    <t>854519</t>
  </si>
  <si>
    <t>854520</t>
  </si>
  <si>
    <t>854590</t>
  </si>
  <si>
    <t>854610</t>
  </si>
  <si>
    <t>854620</t>
  </si>
  <si>
    <t>854690</t>
  </si>
  <si>
    <t>854710</t>
  </si>
  <si>
    <t>854720</t>
  </si>
  <si>
    <t>854790</t>
  </si>
  <si>
    <t>854800</t>
  </si>
  <si>
    <t>854810</t>
  </si>
  <si>
    <t>860400</t>
  </si>
  <si>
    <t>860711</t>
  </si>
  <si>
    <t>860712</t>
  </si>
  <si>
    <t>860719</t>
  </si>
  <si>
    <t>860721</t>
  </si>
  <si>
    <t>860729</t>
  </si>
  <si>
    <t>860730</t>
  </si>
  <si>
    <t>860791</t>
  </si>
  <si>
    <t>860799</t>
  </si>
  <si>
    <t>860800</t>
  </si>
  <si>
    <t>860900</t>
  </si>
  <si>
    <t>870110</t>
  </si>
  <si>
    <t>870120</t>
  </si>
  <si>
    <t>870130</t>
  </si>
  <si>
    <t>870191</t>
  </si>
  <si>
    <t>870192</t>
  </si>
  <si>
    <t>870193</t>
  </si>
  <si>
    <t>870194</t>
  </si>
  <si>
    <t>870195</t>
  </si>
  <si>
    <t>870240</t>
  </si>
  <si>
    <t>870310</t>
  </si>
  <si>
    <t>870321</t>
  </si>
  <si>
    <t>870322</t>
  </si>
  <si>
    <t>870323</t>
  </si>
  <si>
    <t>870324</t>
  </si>
  <si>
    <t>870331</t>
  </si>
  <si>
    <t>870332</t>
  </si>
  <si>
    <t>870340</t>
  </si>
  <si>
    <t>870360</t>
  </si>
  <si>
    <t>870380</t>
  </si>
  <si>
    <t>870390</t>
  </si>
  <si>
    <t>870410</t>
  </si>
  <si>
    <t>870422</t>
  </si>
  <si>
    <t>870423</t>
  </si>
  <si>
    <t>870431</t>
  </si>
  <si>
    <t>870490</t>
  </si>
  <si>
    <t>870510</t>
  </si>
  <si>
    <t>870590</t>
  </si>
  <si>
    <t>870600</t>
  </si>
  <si>
    <t>870710</t>
  </si>
  <si>
    <t>870790</t>
  </si>
  <si>
    <t>870810</t>
  </si>
  <si>
    <t>870821</t>
  </si>
  <si>
    <t>870829</t>
  </si>
  <si>
    <t>870830</t>
  </si>
  <si>
    <t>870840</t>
  </si>
  <si>
    <t>870850</t>
  </si>
  <si>
    <t>870870</t>
  </si>
  <si>
    <t>870880</t>
  </si>
  <si>
    <t>870891</t>
  </si>
  <si>
    <t>870892</t>
  </si>
  <si>
    <t>870893</t>
  </si>
  <si>
    <t>870894</t>
  </si>
  <si>
    <t>870895</t>
  </si>
  <si>
    <t>870899</t>
  </si>
  <si>
    <t>870911</t>
  </si>
  <si>
    <t>870919</t>
  </si>
  <si>
    <t>870990</t>
  </si>
  <si>
    <t>871110</t>
  </si>
  <si>
    <t>871120</t>
  </si>
  <si>
    <t>871130</t>
  </si>
  <si>
    <t>871140</t>
  </si>
  <si>
    <t>871150</t>
  </si>
  <si>
    <t>871160</t>
  </si>
  <si>
    <t>871190</t>
  </si>
  <si>
    <t>871200</t>
  </si>
  <si>
    <t>871310</t>
  </si>
  <si>
    <t>871390</t>
  </si>
  <si>
    <t>871410</t>
  </si>
  <si>
    <t>871420</t>
  </si>
  <si>
    <t>871491</t>
  </si>
  <si>
    <t>871492</t>
  </si>
  <si>
    <t>871493</t>
  </si>
  <si>
    <t>871494</t>
  </si>
  <si>
    <t>871495</t>
  </si>
  <si>
    <t>871496</t>
  </si>
  <si>
    <t>871499</t>
  </si>
  <si>
    <t>871500</t>
  </si>
  <si>
    <t>871610</t>
  </si>
  <si>
    <t>871620</t>
  </si>
  <si>
    <t>871631</t>
  </si>
  <si>
    <t>871639</t>
  </si>
  <si>
    <t>871640</t>
  </si>
  <si>
    <t>871680</t>
  </si>
  <si>
    <t>871690</t>
  </si>
  <si>
    <t>880100</t>
  </si>
  <si>
    <t>880211</t>
  </si>
  <si>
    <t>880220</t>
  </si>
  <si>
    <t>880240</t>
  </si>
  <si>
    <t>880310</t>
  </si>
  <si>
    <t>880320</t>
  </si>
  <si>
    <t>880330</t>
  </si>
  <si>
    <t>880390</t>
  </si>
  <si>
    <t>880400</t>
  </si>
  <si>
    <t>880510</t>
  </si>
  <si>
    <t>880521</t>
  </si>
  <si>
    <t>880529</t>
  </si>
  <si>
    <t>890190</t>
  </si>
  <si>
    <t>890310</t>
  </si>
  <si>
    <t>890391</t>
  </si>
  <si>
    <t>890392</t>
  </si>
  <si>
    <t>890399</t>
  </si>
  <si>
    <t>890520</t>
  </si>
  <si>
    <t>890590</t>
  </si>
  <si>
    <t>890690</t>
  </si>
  <si>
    <t>890710</t>
  </si>
  <si>
    <t>890790</t>
  </si>
  <si>
    <t>890800</t>
  </si>
  <si>
    <t>900110</t>
  </si>
  <si>
    <t>900120</t>
  </si>
  <si>
    <t>900130</t>
  </si>
  <si>
    <t>900140</t>
  </si>
  <si>
    <t>900150</t>
  </si>
  <si>
    <t>900190</t>
  </si>
  <si>
    <t>900211</t>
  </si>
  <si>
    <t>900219</t>
  </si>
  <si>
    <t>900220</t>
  </si>
  <si>
    <t>900290</t>
  </si>
  <si>
    <t>900311</t>
  </si>
  <si>
    <t>900319</t>
  </si>
  <si>
    <t>900390</t>
  </si>
  <si>
    <t>900410</t>
  </si>
  <si>
    <t>900490</t>
  </si>
  <si>
    <t>900510</t>
  </si>
  <si>
    <t>900580</t>
  </si>
  <si>
    <t>900590</t>
  </si>
  <si>
    <t>900630</t>
  </si>
  <si>
    <t>900640</t>
  </si>
  <si>
    <t>900653</t>
  </si>
  <si>
    <t>900659</t>
  </si>
  <si>
    <t>900661</t>
  </si>
  <si>
    <t>900669</t>
  </si>
  <si>
    <t>900691</t>
  </si>
  <si>
    <t>900699</t>
  </si>
  <si>
    <t>900710</t>
  </si>
  <si>
    <t>900720</t>
  </si>
  <si>
    <t>900791</t>
  </si>
  <si>
    <t>900792</t>
  </si>
  <si>
    <t>900850</t>
  </si>
  <si>
    <t>900890</t>
  </si>
  <si>
    <t>901010</t>
  </si>
  <si>
    <t>901050</t>
  </si>
  <si>
    <t>901060</t>
  </si>
  <si>
    <t>901090</t>
  </si>
  <si>
    <t>901110</t>
  </si>
  <si>
    <t>901120</t>
  </si>
  <si>
    <t>901180</t>
  </si>
  <si>
    <t>901190</t>
  </si>
  <si>
    <t>901210</t>
  </si>
  <si>
    <t>901290</t>
  </si>
  <si>
    <t>901310</t>
  </si>
  <si>
    <t>901320</t>
  </si>
  <si>
    <t>901380</t>
  </si>
  <si>
    <t>901390</t>
  </si>
  <si>
    <t>901410</t>
  </si>
  <si>
    <t>901420</t>
  </si>
  <si>
    <t>901480</t>
  </si>
  <si>
    <t>901490</t>
  </si>
  <si>
    <t>901510</t>
  </si>
  <si>
    <t>901520</t>
  </si>
  <si>
    <t>901530</t>
  </si>
  <si>
    <t>901540</t>
  </si>
  <si>
    <t>901580</t>
  </si>
  <si>
    <t>901590</t>
  </si>
  <si>
    <t>901600</t>
  </si>
  <si>
    <t>901710</t>
  </si>
  <si>
    <t>901720</t>
  </si>
  <si>
    <t>901730</t>
  </si>
  <si>
    <t>901780</t>
  </si>
  <si>
    <t>901790</t>
  </si>
  <si>
    <t>901811</t>
  </si>
  <si>
    <t>901812</t>
  </si>
  <si>
    <t>901813</t>
  </si>
  <si>
    <t>901814</t>
  </si>
  <si>
    <t>901819</t>
  </si>
  <si>
    <t>901820</t>
  </si>
  <si>
    <t>901831</t>
  </si>
  <si>
    <t>901832</t>
  </si>
  <si>
    <t>901839</t>
  </si>
  <si>
    <t>901841</t>
  </si>
  <si>
    <t>901849</t>
  </si>
  <si>
    <t>901850</t>
  </si>
  <si>
    <t>901890</t>
  </si>
  <si>
    <t>901910</t>
  </si>
  <si>
    <t>901920</t>
  </si>
  <si>
    <t>902000</t>
  </si>
  <si>
    <t>902110</t>
  </si>
  <si>
    <t>902121</t>
  </si>
  <si>
    <t>902129</t>
  </si>
  <si>
    <t>902131</t>
  </si>
  <si>
    <t>902139</t>
  </si>
  <si>
    <t>902140</t>
  </si>
  <si>
    <t>902190</t>
  </si>
  <si>
    <t>902212</t>
  </si>
  <si>
    <t>902213</t>
  </si>
  <si>
    <t>902214</t>
  </si>
  <si>
    <t>902219</t>
  </si>
  <si>
    <t>902221</t>
  </si>
  <si>
    <t>902229</t>
  </si>
  <si>
    <t>902230</t>
  </si>
  <si>
    <t>902290</t>
  </si>
  <si>
    <t>902300</t>
  </si>
  <si>
    <t>902410</t>
  </si>
  <si>
    <t>902480</t>
  </si>
  <si>
    <t>902490</t>
  </si>
  <si>
    <t>902511</t>
  </si>
  <si>
    <t>902519</t>
  </si>
  <si>
    <t>902580</t>
  </si>
  <si>
    <t>902590</t>
  </si>
  <si>
    <t>902610</t>
  </si>
  <si>
    <t>902620</t>
  </si>
  <si>
    <t>902680</t>
  </si>
  <si>
    <t>902690</t>
  </si>
  <si>
    <t>902710</t>
  </si>
  <si>
    <t>902720</t>
  </si>
  <si>
    <t>902730</t>
  </si>
  <si>
    <t>902750</t>
  </si>
  <si>
    <t>902780</t>
  </si>
  <si>
    <t>902790</t>
  </si>
  <si>
    <t>902810</t>
  </si>
  <si>
    <t>902820</t>
  </si>
  <si>
    <t>902830</t>
  </si>
  <si>
    <t>902890</t>
  </si>
  <si>
    <t>902910</t>
  </si>
  <si>
    <t>902920</t>
  </si>
  <si>
    <t>902990</t>
  </si>
  <si>
    <t>903010</t>
  </si>
  <si>
    <t>903020</t>
  </si>
  <si>
    <t>903031</t>
  </si>
  <si>
    <t>903032</t>
  </si>
  <si>
    <t>903033</t>
  </si>
  <si>
    <t>903039</t>
  </si>
  <si>
    <t>903040</t>
  </si>
  <si>
    <t>903082</t>
  </si>
  <si>
    <t>903084</t>
  </si>
  <si>
    <t>903089</t>
  </si>
  <si>
    <t>903090</t>
  </si>
  <si>
    <t>903110</t>
  </si>
  <si>
    <t>903120</t>
  </si>
  <si>
    <t>903141</t>
  </si>
  <si>
    <t>903149</t>
  </si>
  <si>
    <t>903180</t>
  </si>
  <si>
    <t>903190</t>
  </si>
  <si>
    <t>903210</t>
  </si>
  <si>
    <t>903220</t>
  </si>
  <si>
    <t>903281</t>
  </si>
  <si>
    <t>903289</t>
  </si>
  <si>
    <t>903290</t>
  </si>
  <si>
    <t>903300</t>
  </si>
  <si>
    <t>910111</t>
  </si>
  <si>
    <t>910119</t>
  </si>
  <si>
    <t>910121</t>
  </si>
  <si>
    <t>910129</t>
  </si>
  <si>
    <t>910191</t>
  </si>
  <si>
    <t>910211</t>
  </si>
  <si>
    <t>910212</t>
  </si>
  <si>
    <t>910219</t>
  </si>
  <si>
    <t>910221</t>
  </si>
  <si>
    <t>910229</t>
  </si>
  <si>
    <t>910291</t>
  </si>
  <si>
    <t>910299</t>
  </si>
  <si>
    <t>910310</t>
  </si>
  <si>
    <t>910400</t>
  </si>
  <si>
    <t>910511</t>
  </si>
  <si>
    <t>910519</t>
  </si>
  <si>
    <t>910521</t>
  </si>
  <si>
    <t>910529</t>
  </si>
  <si>
    <t>910591</t>
  </si>
  <si>
    <t>910599</t>
  </si>
  <si>
    <t>910610</t>
  </si>
  <si>
    <t>910690</t>
  </si>
  <si>
    <t>910700</t>
  </si>
  <si>
    <t>910811</t>
  </si>
  <si>
    <t>910819</t>
  </si>
  <si>
    <t>910820</t>
  </si>
  <si>
    <t>910890</t>
  </si>
  <si>
    <t>910910</t>
  </si>
  <si>
    <t>910990</t>
  </si>
  <si>
    <t>911090</t>
  </si>
  <si>
    <t>911110</t>
  </si>
  <si>
    <t>911120</t>
  </si>
  <si>
    <t>911180</t>
  </si>
  <si>
    <t>911190</t>
  </si>
  <si>
    <t>911220</t>
  </si>
  <si>
    <t>911290</t>
  </si>
  <si>
    <t>911310</t>
  </si>
  <si>
    <t>911320</t>
  </si>
  <si>
    <t>911390</t>
  </si>
  <si>
    <t>911430</t>
  </si>
  <si>
    <t>911440</t>
  </si>
  <si>
    <t>911490</t>
  </si>
  <si>
    <t>920110</t>
  </si>
  <si>
    <t>920120</t>
  </si>
  <si>
    <t>920190</t>
  </si>
  <si>
    <t>920210</t>
  </si>
  <si>
    <t>920290</t>
  </si>
  <si>
    <t>920510</t>
  </si>
  <si>
    <t>920590</t>
  </si>
  <si>
    <t>920600</t>
  </si>
  <si>
    <t>920710</t>
  </si>
  <si>
    <t>920790</t>
  </si>
  <si>
    <t>920810</t>
  </si>
  <si>
    <t>920890</t>
  </si>
  <si>
    <t>920930</t>
  </si>
  <si>
    <t>920991</t>
  </si>
  <si>
    <t>920992</t>
  </si>
  <si>
    <t>920994</t>
  </si>
  <si>
    <t>920999</t>
  </si>
  <si>
    <t>930320</t>
  </si>
  <si>
    <t>930390</t>
  </si>
  <si>
    <t>930400</t>
  </si>
  <si>
    <t>930510</t>
  </si>
  <si>
    <t>930520</t>
  </si>
  <si>
    <t>930599</t>
  </si>
  <si>
    <t>930621</t>
  </si>
  <si>
    <t>930629</t>
  </si>
  <si>
    <t>930630</t>
  </si>
  <si>
    <t>930690</t>
  </si>
  <si>
    <t>930700</t>
  </si>
  <si>
    <t>940110</t>
  </si>
  <si>
    <t>940120</t>
  </si>
  <si>
    <t>940130</t>
  </si>
  <si>
    <t>940140</t>
  </si>
  <si>
    <t>940152</t>
  </si>
  <si>
    <t>940153</t>
  </si>
  <si>
    <t>940159</t>
  </si>
  <si>
    <t>940161</t>
  </si>
  <si>
    <t>940169</t>
  </si>
  <si>
    <t>940171</t>
  </si>
  <si>
    <t>940179</t>
  </si>
  <si>
    <t>940180</t>
  </si>
  <si>
    <t>940190</t>
  </si>
  <si>
    <t>940210</t>
  </si>
  <si>
    <t>940290</t>
  </si>
  <si>
    <t>940310</t>
  </si>
  <si>
    <t>940320</t>
  </si>
  <si>
    <t>940330</t>
  </si>
  <si>
    <t>940340</t>
  </si>
  <si>
    <t>940350</t>
  </si>
  <si>
    <t>940360</t>
  </si>
  <si>
    <t>940370</t>
  </si>
  <si>
    <t>940382</t>
  </si>
  <si>
    <t>940383</t>
  </si>
  <si>
    <t>940389</t>
  </si>
  <si>
    <t>940390</t>
  </si>
  <si>
    <t>940410</t>
  </si>
  <si>
    <t>940421</t>
  </si>
  <si>
    <t>940429</t>
  </si>
  <si>
    <t>940430</t>
  </si>
  <si>
    <t>940490</t>
  </si>
  <si>
    <t>940510</t>
  </si>
  <si>
    <t>940520</t>
  </si>
  <si>
    <t>940530</t>
  </si>
  <si>
    <t>940540</t>
  </si>
  <si>
    <t>940550</t>
  </si>
  <si>
    <t>940560</t>
  </si>
  <si>
    <t>940591</t>
  </si>
  <si>
    <t>940592</t>
  </si>
  <si>
    <t>940599</t>
  </si>
  <si>
    <t>940610</t>
  </si>
  <si>
    <t>940690</t>
  </si>
  <si>
    <t>950300</t>
  </si>
  <si>
    <t>950420</t>
  </si>
  <si>
    <t>950430</t>
  </si>
  <si>
    <t>950440</t>
  </si>
  <si>
    <t>950450</t>
  </si>
  <si>
    <t>950490</t>
  </si>
  <si>
    <t>950510</t>
  </si>
  <si>
    <t>950590</t>
  </si>
  <si>
    <t>950611</t>
  </si>
  <si>
    <t>950612</t>
  </si>
  <si>
    <t>950619</t>
  </si>
  <si>
    <t>950621</t>
  </si>
  <si>
    <t>950629</t>
  </si>
  <si>
    <t>950631</t>
  </si>
  <si>
    <t>950632</t>
  </si>
  <si>
    <t>950639</t>
  </si>
  <si>
    <t>950640</t>
  </si>
  <si>
    <t>950651</t>
  </si>
  <si>
    <t>950659</t>
  </si>
  <si>
    <t>950661</t>
  </si>
  <si>
    <t>950662</t>
  </si>
  <si>
    <t>950669</t>
  </si>
  <si>
    <t>950670</t>
  </si>
  <si>
    <t>950691</t>
  </si>
  <si>
    <t>950699</t>
  </si>
  <si>
    <t>950710</t>
  </si>
  <si>
    <t>950720</t>
  </si>
  <si>
    <t>950730</t>
  </si>
  <si>
    <t>950790</t>
  </si>
  <si>
    <t>950810</t>
  </si>
  <si>
    <t>950890</t>
  </si>
  <si>
    <t>960110</t>
  </si>
  <si>
    <t>960190</t>
  </si>
  <si>
    <t>960200</t>
  </si>
  <si>
    <t>960310</t>
  </si>
  <si>
    <t>960321</t>
  </si>
  <si>
    <t>960329</t>
  </si>
  <si>
    <t>960330</t>
  </si>
  <si>
    <t>960340</t>
  </si>
  <si>
    <t>960350</t>
  </si>
  <si>
    <t>960390</t>
  </si>
  <si>
    <t>960400</t>
  </si>
  <si>
    <t>960500</t>
  </si>
  <si>
    <t>960610</t>
  </si>
  <si>
    <t>960621</t>
  </si>
  <si>
    <t>960622</t>
  </si>
  <si>
    <t>960629</t>
  </si>
  <si>
    <t>960630</t>
  </si>
  <si>
    <t>960711</t>
  </si>
  <si>
    <t>960719</t>
  </si>
  <si>
    <t>960720</t>
  </si>
  <si>
    <t>960810</t>
  </si>
  <si>
    <t>960820</t>
  </si>
  <si>
    <t>960830</t>
  </si>
  <si>
    <t>960840</t>
  </si>
  <si>
    <t>960850</t>
  </si>
  <si>
    <t>960860</t>
  </si>
  <si>
    <t>960891</t>
  </si>
  <si>
    <t>960899</t>
  </si>
  <si>
    <t>960910</t>
  </si>
  <si>
    <t>960920</t>
  </si>
  <si>
    <t>960990</t>
  </si>
  <si>
    <t>961000</t>
  </si>
  <si>
    <t>961100</t>
  </si>
  <si>
    <t>961210</t>
  </si>
  <si>
    <t>961220</t>
  </si>
  <si>
    <t>961310</t>
  </si>
  <si>
    <t>961320</t>
  </si>
  <si>
    <t>961380</t>
  </si>
  <si>
    <t>961390</t>
  </si>
  <si>
    <t>961400</t>
  </si>
  <si>
    <t>961511</t>
  </si>
  <si>
    <t>961519</t>
  </si>
  <si>
    <t>961590</t>
  </si>
  <si>
    <t>961610</t>
  </si>
  <si>
    <t>961620</t>
  </si>
  <si>
    <t>961700</t>
  </si>
  <si>
    <t>961800</t>
  </si>
  <si>
    <t>961900</t>
  </si>
  <si>
    <t>962000</t>
  </si>
  <si>
    <t>970110</t>
  </si>
  <si>
    <t>970190</t>
  </si>
  <si>
    <t>970200</t>
  </si>
  <si>
    <t>970300</t>
  </si>
  <si>
    <t>970400</t>
  </si>
  <si>
    <t>970500</t>
  </si>
  <si>
    <t>970600</t>
  </si>
  <si>
    <t>980100</t>
  </si>
  <si>
    <t>980200</t>
  </si>
  <si>
    <t>980800</t>
  </si>
  <si>
    <t>981000</t>
  </si>
  <si>
    <t>981200</t>
  </si>
  <si>
    <t>981700</t>
  </si>
  <si>
    <t>981800</t>
  </si>
  <si>
    <t>999995</t>
  </si>
  <si>
    <t xml:space="preserve">See Appendix 1 for 301 covered and uncovered imports flows. </t>
  </si>
  <si>
    <t>Total 2023 US Goods Imports from China</t>
  </si>
  <si>
    <t>$427 billion</t>
  </si>
  <si>
    <t>Share of imports covered by Section 301 tariffs</t>
  </si>
  <si>
    <t>Weighted-average tariff on covered imports</t>
  </si>
  <si>
    <t>Share of 2023 US imports from China covered by Section 301 Tariff</t>
  </si>
  <si>
    <t>https://www.seair.co.in/auto-parts-hs-code.aspx</t>
    <phoneticPr fontId="11"/>
  </si>
  <si>
    <t>Standard Report - Imports</t>
  </si>
  <si>
    <t>Current date: 11/09/2024 9:29 PM (Eastern Standard Time)</t>
  </si>
  <si>
    <t>Time</t>
  </si>
  <si>
    <t>2023</t>
  </si>
  <si>
    <t>Measures</t>
  </si>
  <si>
    <t>Calculated Duty ($US)</t>
  </si>
  <si>
    <t>Dutiable Value ($US)</t>
  </si>
  <si>
    <t>Country</t>
  </si>
  <si>
    <t>World Total</t>
  </si>
  <si>
    <t>Canada</t>
  </si>
  <si>
    <t>Mexico</t>
  </si>
  <si>
    <t>Commodity</t>
  </si>
  <si>
    <t>0101 Horses, Asses, Mules And Hinnies, Live</t>
  </si>
  <si>
    <t>0102 Bovine Animals, Live</t>
  </si>
  <si>
    <t>0103 Swine, Live</t>
  </si>
  <si>
    <t>0104 Sheep And Goats, Live</t>
  </si>
  <si>
    <t>0105 Chickens, Ducks, Geese, Turkeys, And Guineas, Live</t>
  </si>
  <si>
    <t>0106 Animals, Live, Nesoi</t>
  </si>
  <si>
    <t>0201 Meat Of Bovine Animals, Fresh Or Chilled</t>
  </si>
  <si>
    <t>0202 Meat Of Bovine Animals, Frozen</t>
  </si>
  <si>
    <t>0203 Meat Of Swine (pork), Fresh, Chilled Or Frozen</t>
  </si>
  <si>
    <t>0204 Meat Of Sheep Or Goats, Fresh, Chilled Or Frozen</t>
  </si>
  <si>
    <t>0205 Meat Of Horses, Asses, Mules, Hinnies Fr, Chld, Fz</t>
  </si>
  <si>
    <t>0206 Ed Offal, Bovine, Swine, Sheep, Goat, Horse, Etc.</t>
  </si>
  <si>
    <t>0207 Meat &amp; Ed Offal Of Poultry, Fresh, Chill Or Frozen</t>
  </si>
  <si>
    <t>0208 Meat &amp; Edible Offal Nesoi, Fresh, Chilld Or Frozen</t>
  </si>
  <si>
    <t>0209 Pig/poultry Fat Frsh Chld Frz Salt Brine Dried Smk</t>
  </si>
  <si>
    <t>0210 Meat &amp; Ed Offal Salted, Dried Etc. &amp; Flour &amp; Meal</t>
  </si>
  <si>
    <t>0301 Fish, Live</t>
  </si>
  <si>
    <t>0302 Fish, Fresh Or Chilled (no Fillets Or Other Meat)</t>
  </si>
  <si>
    <t>0303 Fish, Frozen (no Fish Fillets Or Other Fish Meat)</t>
  </si>
  <si>
    <t>0304 Fish Fillets &amp; Oth Fish Meat, Fresh, Chill Or Froz</t>
  </si>
  <si>
    <t>0305 Fish, Dried, Salted Or In Brine; Smoked Fish</t>
  </si>
  <si>
    <t>0306 Crustaceans</t>
  </si>
  <si>
    <t>0307 Molluscs</t>
  </si>
  <si>
    <t>0308 Aquatic Invertebrates, Nesoi</t>
  </si>
  <si>
    <t>0309 Flours, Meals And Pellets Of Fish, Crustaceans Etc</t>
  </si>
  <si>
    <t>0401 Milk And Cream, Not Concentrated Or Sweetened</t>
  </si>
  <si>
    <t>0402 Milk And Cream, Concentrated Or Sweetened</t>
  </si>
  <si>
    <t>0403 Yogurt; Buttermilk Curdled Milk &amp; Cream Kephir Etc</t>
  </si>
  <si>
    <t>0404 Whey &amp; Milk Products, Sweetened Etc. Or Not, Nesoi</t>
  </si>
  <si>
    <t>0405 Butter And Other Fats And Oils Derived From Milk</t>
  </si>
  <si>
    <t>0406 Cheese And Curd</t>
  </si>
  <si>
    <t>0407 Birds' Eggs, In Shell, Fresh, Preserved Or Cooked</t>
  </si>
  <si>
    <t>0408 Birds' Eggs, Not In Shell &amp; Yolks, Fresh, Dry, Etc</t>
  </si>
  <si>
    <t>0409 Honey, Natural</t>
  </si>
  <si>
    <t>0410 Insects And Other Edible Prod Of Animal Origin Nes</t>
  </si>
  <si>
    <t>0501 Human Hair, Unworked And Waste Of Human Hair</t>
  </si>
  <si>
    <t>0502 Hogs' Hair Etc; Badger Hair Etc; Waste Hair Etc.</t>
  </si>
  <si>
    <t>0503 Horsehair And Horsehair Waste</t>
  </si>
  <si>
    <t>0504 Animal (not Fish) Guts, Bladders, Stomachs &amp; Parts</t>
  </si>
  <si>
    <t>0505 Bird Skins &amp; Other Feathered Parts And Down</t>
  </si>
  <si>
    <t>0506 Bones &amp; Horn-cores, Unworked Etc; Powder &amp; Waste</t>
  </si>
  <si>
    <t>0507 Ivory, Tortoise-shell, Whalebone, Horns Etc, Unwrk</t>
  </si>
  <si>
    <t>0508 Coral, Shell Of Molluscs Etc Unworked Powder/waste</t>
  </si>
  <si>
    <t>0509 Natural Sponges Of Animal Origin</t>
  </si>
  <si>
    <t>0510 Ambergris, Castoreum Etc; Glands Etc For Pharmacy</t>
  </si>
  <si>
    <t>0511 Animal Products Nesoi; Dead Animals, Inedible Etc.</t>
  </si>
  <si>
    <t>0601 Bulbs, Tubers Etc; Chicory Plants &amp; Roots Nesoi</t>
  </si>
  <si>
    <t>0602 Live Plants Nesoi, Cuttings Etc.; Mushroom Spawn</t>
  </si>
  <si>
    <t>0603 Cut Flowers &amp; Buds For Bouquets Etc., Prepared</t>
  </si>
  <si>
    <t>0604 Foliage, Grasses Etc For Bouquets Etc, Prepared</t>
  </si>
  <si>
    <t>0701 Potatoes (except Sweet Potatoes), Fresh Or Chilled</t>
  </si>
  <si>
    <t>0702 Tomatoes, Fresh Or Chilled</t>
  </si>
  <si>
    <t>0703 Onions, Shallots, Garlic, Leeks Etc, Fr Or Chilled</t>
  </si>
  <si>
    <t>0704 Cabbages, Cauliflower, Kale Etc, Fresh Or Chilled</t>
  </si>
  <si>
    <t>0705 Lettuce And Chicory, Fresh Or Chilled</t>
  </si>
  <si>
    <t>0706 Carrots, Turnips &amp; Other Edible Roots, Fr Or Chill</t>
  </si>
  <si>
    <t>0707 Cucumbers And Gherkins, Fresh Or Chilled</t>
  </si>
  <si>
    <t>0708 Leguminous Vegetables, Shelled Or Not, Fr Or Chill</t>
  </si>
  <si>
    <t>0709 Vegetables Nesoi, Fresh Or Chilled</t>
  </si>
  <si>
    <t>0710 Vegetables (raw Or Cooked By Steam Etc), Frozen</t>
  </si>
  <si>
    <t>0711 Vegetables Provis Preserved Unsuitable For Consum</t>
  </si>
  <si>
    <t>0712 Vegetables, Dried, Whole, Cut Etc., No Added Prep</t>
  </si>
  <si>
    <t>0713 Leguminous Vegetables, Dried Shelled</t>
  </si>
  <si>
    <t>0714 Cassava, Arrowroot Etc, Fresh Or Dry; Sago Pith</t>
  </si>
  <si>
    <t>0801 Coconuts, Brazil Nuts &amp; Cashew Nuts, Fresh Or Dry</t>
  </si>
  <si>
    <t>0802 Nuts Nesoi, Fresh Or Dried</t>
  </si>
  <si>
    <t>0803 Bananas, Including Plantains, Fresh Or Dried</t>
  </si>
  <si>
    <t>0804 Dates, Figs, Pineapples, Avocados Etc, Fr Or Dried</t>
  </si>
  <si>
    <t>0805 Citrus Fruit, Fresh Or Dried</t>
  </si>
  <si>
    <t>0806 Grapes, Fresh Or Dried</t>
  </si>
  <si>
    <t>0807 Melons And Papayas, Fresh</t>
  </si>
  <si>
    <t>0808 Apples, Pears And Quinces, Fresh</t>
  </si>
  <si>
    <t>0809 Apricots, Cherries, Peaches, Plums &amp; Sloes, Fresh</t>
  </si>
  <si>
    <t>0810 Fruit Nesoi, Fresh</t>
  </si>
  <si>
    <t>0811 Fruit &amp; Nuts (raw Or Cooked By Steam Etc), Frozen</t>
  </si>
  <si>
    <t>0812 Fruit &amp; Nuts Provis Preservd Unsuitable For Consum</t>
  </si>
  <si>
    <t>0813 Fruit Dried Nesoi; Mixtures Of Nuts Or Dried Fruit</t>
  </si>
  <si>
    <t>0814 Peel, Citrus Or Melon, Frsh/frzn/dried/provsl Pres</t>
  </si>
  <si>
    <t>0901 Coffee; Coffee Husks Etc; Substitutes With Coffee</t>
  </si>
  <si>
    <t>0902 Tea, Whether Or Not Flavored</t>
  </si>
  <si>
    <t>0903 Mate</t>
  </si>
  <si>
    <t>0904 Pepper, Genus Piper; Genus Capsicum Or Pimenta</t>
  </si>
  <si>
    <t>0905 Vanilla</t>
  </si>
  <si>
    <t>0906 Cinnamon And Cinnamon-tree Flowers</t>
  </si>
  <si>
    <t>0907 Cloves (whole Fruit, Cloves And Stems)</t>
  </si>
  <si>
    <t>0908 Nutmeg, Mace And Cardamoms</t>
  </si>
  <si>
    <t>0909 Seeds Anise Badian Fennl Coriandr Etc; Junpr Berrs</t>
  </si>
  <si>
    <t>0910 Ginger, Saffron, Tumeric, Thyme, Bay Leaves Etc.</t>
  </si>
  <si>
    <t>1001 Wheat And Meslin</t>
  </si>
  <si>
    <t>1002 Rye</t>
  </si>
  <si>
    <t>1003 Barley</t>
  </si>
  <si>
    <t>1004 Oats</t>
  </si>
  <si>
    <t>1005 Corn (maize)</t>
  </si>
  <si>
    <t>1006 Rice</t>
  </si>
  <si>
    <t>1007 Grain Sorghum</t>
  </si>
  <si>
    <t>1008 Buckwheat, Millet And Canary Seeds; Other Cereals</t>
  </si>
  <si>
    <t>1101 Wheat Or Meslin Flour</t>
  </si>
  <si>
    <t>1102 Cereal Flours, Except Of Wheat Or Of Meslin</t>
  </si>
  <si>
    <t>1103 Cereal Groats, Meal And Pellets</t>
  </si>
  <si>
    <t>1104 Cereal Grains, Worked Etc Nesoi; Cereal Germs, Wrk</t>
  </si>
  <si>
    <t>1105 Flour, Meal Flakes, Granules &amp; Pellets Of Potatoes</t>
  </si>
  <si>
    <t>1106 Flour &amp; Meal Of Dry, Legum Vegs, Sago, Fruit Etc.</t>
  </si>
  <si>
    <t>1107 Malt, Whether Or Not Roasted</t>
  </si>
  <si>
    <t>1108 Starches; Inulin</t>
  </si>
  <si>
    <t>1109 Wheat Gluten, Whether Or Not Dried</t>
  </si>
  <si>
    <t>1201 Soybeans, Whether Or Not Broken</t>
  </si>
  <si>
    <t>1202 Peanuts (ground-nuts), Raw</t>
  </si>
  <si>
    <t>1203 Copra</t>
  </si>
  <si>
    <t>1204 Flaxseed (linseed), Whether Or Not Broken</t>
  </si>
  <si>
    <t>1205 Rape Or Colza Seeds, Whether Or Not Broken</t>
  </si>
  <si>
    <t>1206 Sunflower Seeds, Whether Or Not Broken</t>
  </si>
  <si>
    <t>1207 Oil Seeds &amp; Oleaginous Fruits Nesoi, Broken Or Not</t>
  </si>
  <si>
    <t>1208 Flour &amp; Meal Of Oil Seed &amp; Olea Fruit (no Mustard)</t>
  </si>
  <si>
    <t>1209 Seeds, Fruit And Spores, For Sowing</t>
  </si>
  <si>
    <t>1210 Hop Cones, Fresh Or Dried; Lupulin</t>
  </si>
  <si>
    <t>1211 Plants Etc For Pharmacy, Perfume, Insecticides Etc</t>
  </si>
  <si>
    <t>1212 Locust Beans, Seaweed, S Beet &amp; Cane; Fr Pits Etc.</t>
  </si>
  <si>
    <t>1213 Cereal Straw &amp; Husks Unprep W/n Chop Etc Or Pellet</t>
  </si>
  <si>
    <t>1214 Rutabagas, Hay, Clover &amp; Other Forage Products</t>
  </si>
  <si>
    <t>1301 Lac; Natural Gums, Resins, Gum-resins And Balsams</t>
  </si>
  <si>
    <t>1302 Veg Saps &amp; Extracts; Pectates Etc; Agar-agar Etc.</t>
  </si>
  <si>
    <t>1401 Vegetable Plaiting Materials (bamboos, Reeds Etc.)</t>
  </si>
  <si>
    <t>1402 Veg Materials (kapok Etc) For Stuffing Or Padding</t>
  </si>
  <si>
    <t>1403 Veg Materials (broomcorn Etc) For Brooms &amp; Brushes</t>
  </si>
  <si>
    <t>1404 Vegetable Products Nesoi</t>
  </si>
  <si>
    <t>1501 Pig Fat And Poultry Fat Other Than Head 0209, 1503</t>
  </si>
  <si>
    <t>1502 Fats Of Bovines, Sheep/goats Other Than  Head 1503</t>
  </si>
  <si>
    <t>1503 Lard Stearin/lard Oil/etc Nt Emulsified Or Preprd</t>
  </si>
  <si>
    <t>1504 Fats &amp; Oils, Their Fractions, Fish &amp; Marine Mammal</t>
  </si>
  <si>
    <t>1505 Wool Grease &amp; Fatty Substances Derived Therefrom</t>
  </si>
  <si>
    <t>1506 Animal Fat &amp; Oil &amp; Fraction Nesoi Nt Chem Modified</t>
  </si>
  <si>
    <t>1507 Soybean Oil &amp; Its Fractions, Not Chemic Modified</t>
  </si>
  <si>
    <t>1508 Peanut Oil &amp; Its Fractions, Not Chemicaly Modified</t>
  </si>
  <si>
    <t>1509 Olive Oil &amp; Its Fractions, Not Chemically Modified</t>
  </si>
  <si>
    <t>1510 Olive-residue Oil &amp; Blends (1509&amp;1510) Nt Chem Mod</t>
  </si>
  <si>
    <t>1511 Palm Oil &amp; Its Fractions, Not Chemically Modified</t>
  </si>
  <si>
    <t>1512 Sunfl-seed, Safflow Or Cottonsd Oil Etc, No Ch Mod</t>
  </si>
  <si>
    <t>1513 Coconut, Palm Kernel Or Babassu Oil Etc, No Ch Mod</t>
  </si>
  <si>
    <t>1514 Rapeseed, Colza Or Mustard Oil Etc, Not Chem Modif</t>
  </si>
  <si>
    <t>1515 Fixed Veg/microbial Fats/oils, Not Chem Mod Nesoi</t>
  </si>
  <si>
    <t>1516 Anml,veg,microbial Fat Oil&amp;fraction,hydrogenat Etc</t>
  </si>
  <si>
    <t>1517 Margarine;edbl Mx/prp Anml,vg,mcrb Fat/oil Etc Nes</t>
  </si>
  <si>
    <t>1518 Anml,veg,microbial Fat Oil&amp;fraction,chem Mod Nesoi</t>
  </si>
  <si>
    <t>1519 Ind Monocarb Fat Acids; Acid Oil, Ref; Ind Fat Alc</t>
  </si>
  <si>
    <t>1520 Glycerol (glycerine), Glycerol Waters And Lyes</t>
  </si>
  <si>
    <t>1521 Veg Waxes Nesoi, Beeswax Etc And Spermaceti</t>
  </si>
  <si>
    <t>1522 Degras; Residues From Fatty Substncs/anml/veg Waxs</t>
  </si>
  <si>
    <t>1601 Sausage Etc Of Meat,offal,blood,insects;food Preps</t>
  </si>
  <si>
    <t>1602 Prepared/preserved Meat, Offal, Blood, Insects Nes</t>
  </si>
  <si>
    <t>1603 Extracts Etc. Of Meat, Fish, Crustaceans, Etc.</t>
  </si>
  <si>
    <t>1604 Prep Or Pres Fish; Caviar &amp; Caviar Substitutes</t>
  </si>
  <si>
    <t>1605 Crustaceans, Molluscs Etc. Prepared Or Preserved</t>
  </si>
  <si>
    <t>1701 Cane Or Beet Sugar &amp; Chem Pure Sucrose, Solid Form</t>
  </si>
  <si>
    <t>1702 Sugars Nesoi, Incl Chem Pure Lactose Etc; Caramel</t>
  </si>
  <si>
    <t>1703 Molasses From The Extraction Or Refining Of Sugar</t>
  </si>
  <si>
    <t>1704 Sugar Confection (incl White Chocolate), No Cocoa</t>
  </si>
  <si>
    <t>1801 Cocoa Beans, Whole Or Broken, Raw Or Roasted</t>
  </si>
  <si>
    <t>1802 Cocoa Shells, Husks, Skins And Other Cocoa Waste</t>
  </si>
  <si>
    <t>1803 Cocoa Paste, Defatted Or Not</t>
  </si>
  <si>
    <t>1804 Cocoa Butter, Fat And Oil</t>
  </si>
  <si>
    <t>1805 Cocoa Powder, Not Sweetened</t>
  </si>
  <si>
    <t>1806 Chocolate &amp; Other Food Products Containing Cocoa</t>
  </si>
  <si>
    <t>1901 Malt Ext; Food Prep Of Flour Etc Un 40% Cocoa Etc</t>
  </si>
  <si>
    <t>1902 Pasta, Prepared Or Not; Couscous, Prepared Or Not</t>
  </si>
  <si>
    <t>1903 Tapioca And Substitutes From Starch In Flakes, Etc</t>
  </si>
  <si>
    <t>1904 Foods Prep By Swell Cereal; Cereal Nesoi, Grain Fm</t>
  </si>
  <si>
    <t>1905 Bread, Pastry, Cakes Etc; Comm Wafrs, Emp Caps Etc</t>
  </si>
  <si>
    <t>2001 Veg, Fruit, Nuts Etc, Prep Or Pres By Vinegar Etc</t>
  </si>
  <si>
    <t>2002 Tomatoes Prepared Or Preserved Nesoi</t>
  </si>
  <si>
    <t>2003 Mushrooms And Truffles Prepared Or Preserved Nesoi</t>
  </si>
  <si>
    <t>2004 Vegetables Nesoi Prepared Or Preserv Nesoi, Frozen</t>
  </si>
  <si>
    <t>2005 Vegetables Nesoi Prepared Etc Nesoi, Not Frozen</t>
  </si>
  <si>
    <t>2006 Veg/fruit/nuts/fruit-peel Etc, Preserved By Sugar</t>
  </si>
  <si>
    <t>2007 Jams, Fruit Jellies, Marmalades Etc, Cooked</t>
  </si>
  <si>
    <t>2008 Fruit, Nuts Etc Prepared Or Preserved Nesoi</t>
  </si>
  <si>
    <t>2009 Fruit, Nut Or Veg Juices, Unferment, No Add Spirit</t>
  </si>
  <si>
    <t>2101 Extracts Etc Of Coffee, Tea Or Mate; Roast Chicory</t>
  </si>
  <si>
    <t>2102 Yeasts; Dead Sing-cell Micro-org Nesoi; Bak Powder</t>
  </si>
  <si>
    <t>2103 Sauces &amp; Prep; Mixed Condiments, Mustard Flour Etc</t>
  </si>
  <si>
    <t>2104 Soups, Broths &amp; Preps; Homogenized Comp Food Preps</t>
  </si>
  <si>
    <t>2105 Ice Cream And Other Edible Ice, With Cocoa Or Not</t>
  </si>
  <si>
    <t>2106 Food Preparations Nesoi</t>
  </si>
  <si>
    <t>2201 Waters, Natural Etc, Not Sweetened Etc; Ice &amp; Snow</t>
  </si>
  <si>
    <t>2202 Waters, Sweetened Etc &amp; Oth Nonalc Beverages Nesoi</t>
  </si>
  <si>
    <t>2203 Beer Made From Malt</t>
  </si>
  <si>
    <t>2204 Wine Of Fresh Grapes; Grape Must Nesoi</t>
  </si>
  <si>
    <t>2205 Vermouth &amp; Oth Wine Of Fresh Grapes Spec Flavored</t>
  </si>
  <si>
    <t>2206 Fermented Beverages Nesoi (cider, Perry, Mead Etc)</t>
  </si>
  <si>
    <t>2207 Ethyl Alcohol, Undenat, Nun80% Alc; Alcohol, Denat</t>
  </si>
  <si>
    <t>2208 Ethyl Alcohol, Undenat, Und80% Alc; Spirit Beverag</t>
  </si>
  <si>
    <t>2209 Vinegar &amp; Substitutes For Vinegar From Acetic Acid</t>
  </si>
  <si>
    <t>2301 Flour, Meal Etc Of Meat Etc, Not For Human; Greavs</t>
  </si>
  <si>
    <t>2302 Bran, Sharps Etc From Working Cereals &amp; Leg Plants</t>
  </si>
  <si>
    <t>2303 Residues Of Starch Mfr Or Sugar Mfr Or Brewing Etc</t>
  </si>
  <si>
    <t>2304 Soybean Oilcake &amp; Oth Solid Residue, Wh/not Ground</t>
  </si>
  <si>
    <t>2305 Peanut Oilcake &amp; Oth Solid Residue, Wh/not Ground</t>
  </si>
  <si>
    <t>2306 Oilcake Etc Nesoi, From Veg Fats &amp; Oils Nesoi</t>
  </si>
  <si>
    <t>2307 Wine Lees; Argol</t>
  </si>
  <si>
    <t>2308 Veg Material, Waste Etc For Feeding Animals Nesoi</t>
  </si>
  <si>
    <t>2309 Preparations Used In Animal Feeding</t>
  </si>
  <si>
    <t>2401 Tobacco, Unmanufactured; Tobacco Refuse</t>
  </si>
  <si>
    <t>2402 Cigars, Cigarettes Etc., Of Tobacco Or Substitutes</t>
  </si>
  <si>
    <t>2403 Tobacco &amp; Tobacco Subst Mfrs Nesoi; Tob Proces Etc</t>
  </si>
  <si>
    <t>2404 Tobacco Prod For Inhal W/o Comb; Nicotine Products</t>
  </si>
  <si>
    <t>2501 Salt Incl Tbl/dentrd, Pure Sodm Chlor Etc; Sea Wtr</t>
  </si>
  <si>
    <t>2502 Unroasted Iron Pyrites</t>
  </si>
  <si>
    <t>2503 Sulfur Of All Kinds Nesoi</t>
  </si>
  <si>
    <t>2504 Natural Graphite</t>
  </si>
  <si>
    <t>2505 Natural Sands Of All Kinds, Except Metal-bearing</t>
  </si>
  <si>
    <t>2506 Quartz (other Than Natural Sands); Quartzite</t>
  </si>
  <si>
    <t>2507 Kaolin And Other Kaolinic Clays, Incl Calcined</t>
  </si>
  <si>
    <t>2508 Clays Nesoi, Andalusite, Kyanite Etc; Mullite Etc</t>
  </si>
  <si>
    <t>2509 Chalk</t>
  </si>
  <si>
    <t>2510 Natural Calcium (inc Alum Cal) Phosp &amp; Phosp Chalk</t>
  </si>
  <si>
    <t>2511 Natural Barium Sulfate; Nat Barium Carbonate Nesoi</t>
  </si>
  <si>
    <t>2512 Siliceous Fssl Mls A Erths W Spec Grav Of 1 O Lss</t>
  </si>
  <si>
    <t>2513 Pumice; Emery; Natural Corundum And Garnet Etc</t>
  </si>
  <si>
    <t>2514 Slate, Crude Or Roughly Trimmed</t>
  </si>
  <si>
    <t>2515 Marble, Travertine Etc. And Alabaster, Crude Etc.</t>
  </si>
  <si>
    <t>2516 Granite, Porphyry, Basalt Etc., Crude Or Cut Etc.</t>
  </si>
  <si>
    <t>2517 Pebbles, Gravel Etc; Macadam Of Slag, Dross Etc.</t>
  </si>
  <si>
    <t>2518 Dolomite Inc Rough Trimmed / Cut Blocks/rect Slabs</t>
  </si>
  <si>
    <t>2519 Magnesite; Fused Magnesia; D-b Magn; M Oxide Nesoi</t>
  </si>
  <si>
    <t>2520 Gypsum; Anhydrite; Plasters (cal Gypsm Or Sulfate)</t>
  </si>
  <si>
    <t>2521 Lmestn Flux; Lmstn A Oth Cal Sto Usd Mfr Lime, Cmt</t>
  </si>
  <si>
    <t>2522 Quicklime, Slaked Lime And Hydraulic Lime</t>
  </si>
  <si>
    <t>2523 Portland Cement, Aluminous Cement, Slag Cement Etc</t>
  </si>
  <si>
    <t>2524 Asbestos</t>
  </si>
  <si>
    <t>2525 Mica, Including Splittings; Mica Waste</t>
  </si>
  <si>
    <t>2526 Natural Steatite, Roughly Trimmed Etc; Talc</t>
  </si>
  <si>
    <t>2527 Natural Cryolite; Natural Chiolite</t>
  </si>
  <si>
    <t>2528 Natural Borates &amp; Conc; Natural Boric Acid Nov 85%</t>
  </si>
  <si>
    <t>2529 Feldspar; Leucite; Nepheline, N Syenite; Fluorspar</t>
  </si>
  <si>
    <t>2530 Mineral Substances Nesoi</t>
  </si>
  <si>
    <t>2601 Iron Ores &amp; Concentrates, Including Roast Pyrites</t>
  </si>
  <si>
    <t>2602 Manganese Ores A Concntrts Inc Ferr Mangn Iron Ore</t>
  </si>
  <si>
    <t>2603 Copper Ores And Concentrates</t>
  </si>
  <si>
    <t>2604 Nickel Ores And Concentrates</t>
  </si>
  <si>
    <t>2605 Cobalt Ores And Concentrates</t>
  </si>
  <si>
    <t>2606 Aluminum Ores And Concentrates</t>
  </si>
  <si>
    <t>2607 Lead Ores And Concentrates</t>
  </si>
  <si>
    <t>2608 Zinc Ores And Concentrates</t>
  </si>
  <si>
    <t>2609 Tin Ores And Concentrates</t>
  </si>
  <si>
    <t>2610 Chromium Ores And Concentrates</t>
  </si>
  <si>
    <t>2611 Tungsten Ores And Concentrates</t>
  </si>
  <si>
    <t>2612 Uranium Or Thorium Ores And Concentrates</t>
  </si>
  <si>
    <t>2613 Molybdenum Ores And Concentrates</t>
  </si>
  <si>
    <t>2614 Titanium Ores And Concentrates</t>
  </si>
  <si>
    <t>2615 Niobium, Tantalum, Vanadium &amp; Zirconium Ore &amp; Conc</t>
  </si>
  <si>
    <t>2616 Precious Metal Ores And Concentrates</t>
  </si>
  <si>
    <t>2617 Ores And Concentrates Nesoi</t>
  </si>
  <si>
    <t>2618 Granulated Slag Fr Iron Or Steel Manufacture</t>
  </si>
  <si>
    <t>2619 Slag, Dross, Scalings A Oth Waste Frm Manu Irn/stl</t>
  </si>
  <si>
    <t>2620 Ash &amp; Residues (not Fr Iron Etc Mfr) W Metal Cont</t>
  </si>
  <si>
    <t>2621 Ash&amp;slag Nesoi, Inc Seaweed Ash; Ash Fm Muncp Wst</t>
  </si>
  <si>
    <t>2701 Coal; Briquettes, Ovoids Etc. Mfr From Coal</t>
  </si>
  <si>
    <t>2702 Lignite, Agglomerated Or Not, Excluding Jet</t>
  </si>
  <si>
    <t>2703 Peat (including Peat Litter), Incl Agglomrtd</t>
  </si>
  <si>
    <t>2704 Coke Etc Of Coal, Lignite Or Peat; Retort Carbon</t>
  </si>
  <si>
    <t>2705 Coal Gs,wtr Gs, Prdcr Gs Etc, Ex Pet Gs A Oth Gs H</t>
  </si>
  <si>
    <t>2706 Mineral Tars, Including Reconstituted Tars</t>
  </si>
  <si>
    <t>2707 Oils Etc From High Temp Coal Tar; Sim Aromatic Etc</t>
  </si>
  <si>
    <t>2708 Pitch &amp; Pitch Coke From Coal Tar Or Other Min Tars</t>
  </si>
  <si>
    <t>2709 Crude Oil From Petroleum And Bituminous Minerals</t>
  </si>
  <si>
    <t>2710 Oil (not Crude) From Petrol &amp; Bitum Mineral Etc.</t>
  </si>
  <si>
    <t>2711 Petroleum Gases &amp; Other Gaseous Hydrocarbons</t>
  </si>
  <si>
    <t>2712 Petroleum Jelly; Mineral Waxes &amp; Similar Products</t>
  </si>
  <si>
    <t>2713 Petroleum Coke, Petroleum Bitumen &amp; Other Residues</t>
  </si>
  <si>
    <t>2714 Bitumen &amp; Asphalt, Natural; Shale &amp; Tar Sands Etc.</t>
  </si>
  <si>
    <t>2715 Bit Mix Fr Nat Asph, Nat Bit,pet Bit,min Tar Or Pt</t>
  </si>
  <si>
    <t>2716 Electrical Energy</t>
  </si>
  <si>
    <t>2801 Fluorine, Chlorine, Bromine &amp; Iodine</t>
  </si>
  <si>
    <t>2802 Sulfur, Sublimed Or Precipitated; Collodial Sulfur</t>
  </si>
  <si>
    <t>2803 Carbon, Nesoi (including Carbon Black)</t>
  </si>
  <si>
    <t>2804 Hydrogen, Rare Gases And Other Nonmetals</t>
  </si>
  <si>
    <t>2805 Alkali Metals Etc; Rare-earth Metals Etc; Mercury</t>
  </si>
  <si>
    <t>2806 Hydrogen Chloride; Chlorosulfuric Acid</t>
  </si>
  <si>
    <t>2807 Sulfuric Acid; Oleum</t>
  </si>
  <si>
    <t>2808 Nitric Acid, Sulfonitric Acids</t>
  </si>
  <si>
    <t>2809 Diphosphorus Pentaoxide; Phosphoric Acid Etc</t>
  </si>
  <si>
    <t>2810 Oxides Of Boron; Boric Acids</t>
  </si>
  <si>
    <t>2811 Inorganic Acids &amp; Inorganic Oxy Nonmet Comp Nesoi</t>
  </si>
  <si>
    <t>2812 Halides &amp; Halide Oxides Of Nonmetals</t>
  </si>
  <si>
    <t>2813 Sulfides Of Nonmetals; Commercial Phosp Trisulfide</t>
  </si>
  <si>
    <t>2814 Ammonia, Anhydrous Or In Aqueous Solution</t>
  </si>
  <si>
    <t>2815 Sodium Hydrox; Potass Hydrox; Sod Or Potass Perox</t>
  </si>
  <si>
    <t>2816 Hydrox Etc Of Magnesium; Oxides Etc Strontium Etc</t>
  </si>
  <si>
    <t>2817 Zinc Oxide And Zinc Peroxide</t>
  </si>
  <si>
    <t>2818 Artfl Corundum W/nt Chem Defnd Alum Oxid/hydroxide</t>
  </si>
  <si>
    <t>2819 Chromium Oxides And Hydroxides</t>
  </si>
  <si>
    <t>2820 Manganese Oxides</t>
  </si>
  <si>
    <t>2821 Iron Oxides &amp; Hydroxides; Earth Colors Nun 70% Ir</t>
  </si>
  <si>
    <t>2822 Cobalt Oxide &amp; Hydroxide; Commercial Cobalt Oxides</t>
  </si>
  <si>
    <t>2823 Titanium Oxides</t>
  </si>
  <si>
    <t>2824 Lead Oxides; Red Lead And Orange Lead</t>
  </si>
  <si>
    <t>2825 Hydrazine Etc, Oth Inorg Bases; Metal Oxides Etc</t>
  </si>
  <si>
    <t>2826 Fluorides; Fluorosilicates, Fluoroaluminates Etc</t>
  </si>
  <si>
    <t>2827 Chlorides Etc; Bromides Etc; Iodides Etc.</t>
  </si>
  <si>
    <t>2828 Hypochlorites Etc; Chlorites; Hypobromites</t>
  </si>
  <si>
    <t>2829 Chlorates Etc; Bromates Etc; Iodates Etc.</t>
  </si>
  <si>
    <t>2830 Sulfides; Polysulfides</t>
  </si>
  <si>
    <t>2831 Dithionites And Sulfoxylates</t>
  </si>
  <si>
    <t>2832 Sulfites; Thiosulfates</t>
  </si>
  <si>
    <t>2833 Sulfates; Alums; Peroxosulfates (persulfates)</t>
  </si>
  <si>
    <t>2834 Nitrites; Nitrates</t>
  </si>
  <si>
    <t>2835 Phosphinates, Phosphonates, Phosphates &amp; Polyphosp</t>
  </si>
  <si>
    <t>2836 Carbonates; Peroxocarbonates; Comm Amm Carbonate</t>
  </si>
  <si>
    <t>2837 Cyanides, Cyanide Oxides And Complex Cyanides</t>
  </si>
  <si>
    <t>2838 Fulminates, Cyanates And Thiocyanates</t>
  </si>
  <si>
    <t>2839 Silicates; Commercial Alkali Metal Silicates</t>
  </si>
  <si>
    <t>2840 Borates; Peroxoborates</t>
  </si>
  <si>
    <t>2841 Salts Of Oxometallic Or Peroxometallic Acids</t>
  </si>
  <si>
    <t>2842 Salts Of Inorganic Acids Or Peroxoacids Nesoi</t>
  </si>
  <si>
    <t>2843 Colloidal Prec Metal; Prec Metal Comp &amp; Amalgrams</t>
  </si>
  <si>
    <t>2844 Radioactive Chemical Elements &amp; Isotopes Etc.</t>
  </si>
  <si>
    <t>2845 Stable Isotopes And Compounds Thereof</t>
  </si>
  <si>
    <t>2846 Rare-earth Metal Compounds Of Yttrium Or Scandium</t>
  </si>
  <si>
    <t>2847 Hydrogen Peroxide, Whether/not Solidified W/ Urea</t>
  </si>
  <si>
    <t>2848 Phosphides, Excluding Ferrophosphorus</t>
  </si>
  <si>
    <t>2849 Carbides</t>
  </si>
  <si>
    <t>2850 Hydrides, Nitrides, Azides, Silicides &amp; Borides</t>
  </si>
  <si>
    <t>2851 Inorganic Compounds Nesoi; Liq Air; Amalgams Nesoi</t>
  </si>
  <si>
    <t>2852 Mercury Compounds, Inorganic/organic Exc Amalgalms</t>
  </si>
  <si>
    <t>2853 Inorg Cmpds Nesoi;lq/cmprsd Air;amalg Exc Prec Met</t>
  </si>
  <si>
    <t>2901 Acyclic Hydrocarbons</t>
  </si>
  <si>
    <t>2902 Cyclic Hydrocarbons</t>
  </si>
  <si>
    <t>2903 Halogenated Derivatives Of Hydrocarbons</t>
  </si>
  <si>
    <t>2904 Hydrocarbon Derivatives, Sulfonated, Nitrated Etc</t>
  </si>
  <si>
    <t>2905 Acyclic Alcohols &amp; Halogenat, Sulfonatd Etc Derivs</t>
  </si>
  <si>
    <t>2906 Cyclic Alcohols &amp; Halogenatd, Sulfonatd Etc Derivs</t>
  </si>
  <si>
    <t>2907 Phenols; Phenol-alcohols</t>
  </si>
  <si>
    <t>2908 Phenol Or Phenol-alcohol Deriv, Halog, Sulf Etc</t>
  </si>
  <si>
    <t>2909 Ethers, Ether-alcohols, Ether-phenols, Etc</t>
  </si>
  <si>
    <t>2910 Epoxides With A 3-memb Ring &amp; Halog, Sulfon Etc</t>
  </si>
  <si>
    <t>2911 Acetals And Hemiacetals With Or W/o Oth Oxy Func</t>
  </si>
  <si>
    <t>2912 Aldehydes, Its Cyclic Polymers; Paraformaldehyde</t>
  </si>
  <si>
    <t>2913 Halogenated, Sulfonated Etc Der Of Aldehyde Compds</t>
  </si>
  <si>
    <t>2914 Ketones &amp; Quinones &amp; Halogenatd, Sulfonatd Der Etc</t>
  </si>
  <si>
    <t>2915 Sat Acyclic Nonocarbox Acid &amp; Anhyd, Halogon Etc</t>
  </si>
  <si>
    <t>2916 Unsat Acyclic &amp; Cyclic Monocarbox Acid &amp; Anhyd Etc</t>
  </si>
  <si>
    <t>2917 Polycarboxylic Acids &amp; Anhyd Etc, Halog, Sulf Etc</t>
  </si>
  <si>
    <t>2918 Carboxylic Acid, Added Oxygen &amp; Anhy Etc, Hal Etc</t>
  </si>
  <si>
    <t>2919 Phosphoric Esters &amp; Salts, Lactophosphates Etc.</t>
  </si>
  <si>
    <t>2920 Esters Of Inorg Acids &amp; Salts; Their Halog Etc Der</t>
  </si>
  <si>
    <t>2921 Amine-function Compounds</t>
  </si>
  <si>
    <t>2922 Oxygen-function Amino-compounds</t>
  </si>
  <si>
    <t>2923 Quaternary Ammonium Salts Etc; Lecithins Etc.</t>
  </si>
  <si>
    <t>2924 Carboxyamide-function Comp; Amide-function Com Etc</t>
  </si>
  <si>
    <t>2925 Carboxyimide-function Comp; Imine-function Com Etc</t>
  </si>
  <si>
    <t>2926 Nitrile-function Compounds</t>
  </si>
  <si>
    <t>2927 Diazo-, Azo-, Or Azoxy-compounds</t>
  </si>
  <si>
    <t>2928 Organic Derivatives Of Hydrazine Or Hydroxylamine</t>
  </si>
  <si>
    <t>2929 Nitrogen Function Compounds Nesoi</t>
  </si>
  <si>
    <t>2930 Organo-sulfur Compounds</t>
  </si>
  <si>
    <t>2931 Organo-inorganic Compounds Nesoi</t>
  </si>
  <si>
    <t>2932 Heterocyclic Compounds, Oxygen Hetero-atom(s) Only</t>
  </si>
  <si>
    <t>2933 Heterocyclic Comp, Nit Hetero-atoms Only</t>
  </si>
  <si>
    <t>2934 Nucleic Acids &amp; Salts, Heterocyclic Comp Nesoi</t>
  </si>
  <si>
    <t>2935 Sulfonamides</t>
  </si>
  <si>
    <t>2936 Provitamins And Vitamins &amp; Derivatives &amp; Intermixs</t>
  </si>
  <si>
    <t>2937 Hormones; Derivatives &amp; Steriods Used As Hormones</t>
  </si>
  <si>
    <t>2938 Glycosides, Natural Or Synth &amp; Salts, Ethers Etc.</t>
  </si>
  <si>
    <t>2939 Veg Alkaloids, Nat Or Synth &amp; Salts, Ethers Etc.</t>
  </si>
  <si>
    <t>2940 Sugars, Chem Pure (exc Sucrose, Lactose, Etc)</t>
  </si>
  <si>
    <t>2941 Antibiotics</t>
  </si>
  <si>
    <t>2942 Organic Compounds Nesoi</t>
  </si>
  <si>
    <t>3001 Glands Etc Dry &amp; Ext; Heparin; Hum Etc Subst Nesoi</t>
  </si>
  <si>
    <t>3002 Human Blood; Animal Blood; Antisera, Vaccines Etc</t>
  </si>
  <si>
    <t>3003 Medicaments Nesoi Of Mixtures, Not Dosage Etc Form</t>
  </si>
  <si>
    <t>3004 Medicaments Nesoi, Mixed Or Not, In Dosage Etc Fm</t>
  </si>
  <si>
    <t>3005 Bandages Etc Coated Etc Or In Retail Medic Etc Fm</t>
  </si>
  <si>
    <t>3006 Pharmaceutical Goods In Note 4 To Chapter 30</t>
  </si>
  <si>
    <t>3101 Animal/veg Fertilizer, Mixed/nt/chemically Treated</t>
  </si>
  <si>
    <t>3102 Mineral Or Chemical Fertilizers, Nitrogenous</t>
  </si>
  <si>
    <t>3103 Mineral Or Chemical Fertilizers, Phosphatic</t>
  </si>
  <si>
    <t>3104 Mineral Or Chemical Fertilizers, Potassic</t>
  </si>
  <si>
    <t>3105 M Or Ch Fertiliz, Nun2of3el; Fert Nesoi; Fert Pack</t>
  </si>
  <si>
    <t>3201 Tanning Ext Of Veg Origin; Tannins &amp; Its Salts Etc</t>
  </si>
  <si>
    <t>3202 Syn Org &amp; Inorg Tanning Subst; Tan Prep; Enz Prep</t>
  </si>
  <si>
    <t>3203 Coloring Matter Of Vegetable Or Animal Origin</t>
  </si>
  <si>
    <t>3204 Syn Org Coloring Matter &amp; Prep; Syn Org Brit Agent</t>
  </si>
  <si>
    <t>3205 Color Lakes; Preparations Based On Color Lakes</t>
  </si>
  <si>
    <t>3206 Coloring Matter Nesoi; Coloring Prep Nesoi, Etc.</t>
  </si>
  <si>
    <t>3207 Prep Pigments Etc For Ceramic Etc Indust; Frit Etc</t>
  </si>
  <si>
    <t>3208 Paint &amp; Varnish From Synth Etc Polymers Nonaq, Etc</t>
  </si>
  <si>
    <t>3209 Paint &amp; Varnish From Synth Etc Polymers Aqueous Md</t>
  </si>
  <si>
    <t>3210 Paints &amp; Varnishes Nesoi; Watr Pigmts For Leather</t>
  </si>
  <si>
    <t>3211 Prepared Driers</t>
  </si>
  <si>
    <t>3212 Pigments Nonaq Liq Etc For Paint; St Foil; Dye Etc</t>
  </si>
  <si>
    <t>3213 Artist Colors Etc In Tablets, Tubes, Jars Etc.</t>
  </si>
  <si>
    <t>3214 Glaziers Putty, Resin Cements, Caulking Comps Etc</t>
  </si>
  <si>
    <t>3215 Ink, Printing, Writing, Drawing Etc, Concen Or Not</t>
  </si>
  <si>
    <t>3301 Essent Oils Resinoid; Ext Oleo Terpen By-prods Etc</t>
  </si>
  <si>
    <t>3302 Odoriferous Mixture; Raw Mat'l For Indus &amp; Bev Mfg</t>
  </si>
  <si>
    <t>3303 Perfumes And Toilet Waters</t>
  </si>
  <si>
    <t>3304 Beauty, Make-up &amp; Skin-care Prep; Manicure Etc Prp</t>
  </si>
  <si>
    <t>3305 Preparations For Use On The Hair</t>
  </si>
  <si>
    <t>3306 Preparations, Oral Dental Hygiene; Dental Floss</t>
  </si>
  <si>
    <t>3307 Personal Toilet Etc Prep Nesoi, Shaving, Bath Etc.</t>
  </si>
  <si>
    <t>3401 Soap; Organic Surf-act Prep For Soap Use, Bars Etc</t>
  </si>
  <si>
    <t>3402 Organic Surf-act Agents, Preps &amp; Cleaning Preps</t>
  </si>
  <si>
    <t>3403 Lubricating Preps, Antirust &amp; Treating Texiles Etc</t>
  </si>
  <si>
    <t>3404 Artificial And Prepared Waxes</t>
  </si>
  <si>
    <t>3405 Polishes &amp; Creams For Leather, Wood Etc, Scour Prp</t>
  </si>
  <si>
    <t>3406 Candles, Tapers And The Like</t>
  </si>
  <si>
    <t>3407 Modeling Pastes For Child Etc; Denta Impr Cp Etc</t>
  </si>
  <si>
    <t>3501 Casein, Caseinates And Other Casein Derivatives</t>
  </si>
  <si>
    <t>3502 Albumins Incl Whey Proteins &amp; Albumin Derivatives</t>
  </si>
  <si>
    <t>3503 Gelatin &amp; Deriv; Isinglass; Glues, Animal Or Nesoi</t>
  </si>
  <si>
    <t>3504 Peptones, Other Proteins &amp; Deriv Etc; Hide Powder</t>
  </si>
  <si>
    <t>3505 Dextrins Etc; Glues Based On Starches, Dextrin Etc</t>
  </si>
  <si>
    <t>3506 Prepared Glues &amp; Adhesives Nesoi; Glue Retail Pack</t>
  </si>
  <si>
    <t>3507 Enzymes; Prepared Enzymes Nesoi</t>
  </si>
  <si>
    <t>3601 Propellant Powders</t>
  </si>
  <si>
    <t>3602 Prepared Explosives Other Than Propellent Powders</t>
  </si>
  <si>
    <t>3603 Safety Fuse;detonating Cord;percussion/det Cap Etc</t>
  </si>
  <si>
    <t>3604 Fireworks, Signalling Flares, Rain Rockets Etc.</t>
  </si>
  <si>
    <t>3605 Matches, Exc Pyrotechnic Articles</t>
  </si>
  <si>
    <t>3606 Ferrocerium &amp; Other Pyrophoric Alloys, Etc.</t>
  </si>
  <si>
    <t>3701 Photo Plates &amp; Film, Flat, Sensitized, Unexposed</t>
  </si>
  <si>
    <t>3702 Photo Film In Rolls Sensitized, Unexposed</t>
  </si>
  <si>
    <t>3703 Photo Paper, Paperboard &amp; Textiles, Sens, Unexpos</t>
  </si>
  <si>
    <t>3704 Photo Plates, Flm, Paper, Etc, Exposed, Nt Develop</t>
  </si>
  <si>
    <t>3705 Photo Plates &amp; Still Film, Exposed &amp; Developed</t>
  </si>
  <si>
    <t>3706 Motion-picture Film, Exposed And Developed</t>
  </si>
  <si>
    <t>3707 Photographic Chemicals; Unmixed Prod Retail Packed</t>
  </si>
  <si>
    <t>3801 Artificial Graphite; Collodial Graphite &amp; Prep Etc</t>
  </si>
  <si>
    <t>3802 Activated Carbon Etc.; Animal Black, Inc Spent</t>
  </si>
  <si>
    <t>3803 Tall Oil, Whether Or Not Refined</t>
  </si>
  <si>
    <t>3804 Residual Lyes From Wood Pulp Mfr (except Tall Oil)</t>
  </si>
  <si>
    <t>3805 Turpentine Etc; Crude Dipentene; Pine Oil Etc</t>
  </si>
  <si>
    <t>3806 Rosin &amp; Resin Acids Etc; Rosin Spirit Etc; Run Gum</t>
  </si>
  <si>
    <t>3807 Wood Tar, Vegetable Pitch Etc &amp; Similar Preps</t>
  </si>
  <si>
    <t>3808 Insecticides, Rodenticides; Fungicides Etc, Retail</t>
  </si>
  <si>
    <t>3809 Finishing Agents Etc For Textiles, Paper Etc Nesoi</t>
  </si>
  <si>
    <t>3810 Pickling Preps For Metal; Soldering Etc Powder Etc</t>
  </si>
  <si>
    <t>3811 Antiknock Preps &amp; Other Additives For Mineral Oils</t>
  </si>
  <si>
    <t>3812 Prepared Rubber Accelerators; Com Plasticizers Etc</t>
  </si>
  <si>
    <t>3813 Prep &amp; Chgs For Fire-extinguishers Etc</t>
  </si>
  <si>
    <t>3814 Organic Composite Solvents &amp; Thinners, Nesoi</t>
  </si>
  <si>
    <t>3815 Reaction Initiators &amp; Acceler &amp; Catalyt Prep Nesoi</t>
  </si>
  <si>
    <t>3816 Refractory Cement,mortar,concrete Etc Excl Hd 3801</t>
  </si>
  <si>
    <t>3817 Mixed Alkylbenzenes &amp; Mixed Alkylnaphthalene Nesoi</t>
  </si>
  <si>
    <t>3818 Chem Elem Doped, Used In Electron, Discs Wafers Et</t>
  </si>
  <si>
    <t>3819 Hydraulic Brake Fluids/liq For Hydraulic Trans Etc</t>
  </si>
  <si>
    <t>3820 Antifreezing Prep &amp; Prepared Deicing Fluids</t>
  </si>
  <si>
    <t>3821 Prepared Culture Media For Devel Of Microorganisms</t>
  </si>
  <si>
    <t>3822 Diag/lab Reagents Incl Kits, Excl Head 3006;crm</t>
  </si>
  <si>
    <t>3823 Ind Monocarb Fat Acids; Acid Oil, Ref; Ind Fat Alc</t>
  </si>
  <si>
    <t>3824 Binders For Found Molds; Chemical Prod Etc Nesoi</t>
  </si>
  <si>
    <t>3825 Residual Products  Of Chem. Or Allied Ind., Nesoi</t>
  </si>
  <si>
    <t>3826 Biodiesel And Mixes Contain Lt 70% Petrol Oils Etc</t>
  </si>
  <si>
    <t>3827 Mix Cont Halogenat Deriv Of Methane Ethn Propn Nes</t>
  </si>
  <si>
    <t>3901 Polymers Of Ethylene, In Primary Forms</t>
  </si>
  <si>
    <t>3902 Polymers Of Propylene Or Other Olefins, Prim Forms</t>
  </si>
  <si>
    <t>3903 Polymers Of Styrene, In Primary Forms</t>
  </si>
  <si>
    <t>3904 Polymers Of Vinyl Chloride Etc., In Primary Forms</t>
  </si>
  <si>
    <t>3905 Polymers Of Vinyl Acetate &amp; Oth Vinyl Polym, Pr Fm</t>
  </si>
  <si>
    <t>3906 Acrylic Polymers In Primary Forms</t>
  </si>
  <si>
    <t>3907 Polyethers, Expoxides &amp; Polyesters, Primary Forms</t>
  </si>
  <si>
    <t>3908 Polyamides In Primary Forms</t>
  </si>
  <si>
    <t>3909 Amino-resins, Phenolics &amp; Polyurethanes, Prim Form</t>
  </si>
  <si>
    <t>3910 Silicones, In Primary Forms</t>
  </si>
  <si>
    <t>3911 Petro Resins, Polysulfides Etc Nesoi, Primary Form</t>
  </si>
  <si>
    <t>3912 Cellulose And Chemical Deriv Nesoi, Primary Forms</t>
  </si>
  <si>
    <t>3913 Natural (inc Modified) Polymers Nesoi, Primary Fms</t>
  </si>
  <si>
    <t>3914 Ion-exchangers Basd On Plastics, In Primary Forms</t>
  </si>
  <si>
    <t>3915 Waste, Parings And Scrap, Of Plastics</t>
  </si>
  <si>
    <t>3916 Monofil, Cr-sect Ovimm, Rods, Sticks Etc, Plastics</t>
  </si>
  <si>
    <t>3917 Tubes, Pipes &amp; Hoses &amp; Their Fittings, Of Plastics</t>
  </si>
  <si>
    <t>3918 Floor Cover (rolls &amp; Tiles) &amp; Wall Cover, Plastics</t>
  </si>
  <si>
    <t>3919 Self-adhesive Plates, Sheets, Film Etc Of Plastics</t>
  </si>
  <si>
    <t>3920 Plates, Sheets, Film Etc No Ad, Non-cel Etc, Plast</t>
  </si>
  <si>
    <t>3921 Plates, Sheets, Film, Foil &amp; Strip Nesoi, Plastics</t>
  </si>
  <si>
    <t>3922 Baths, Washbasins, Lavatory Seats Etc Of Plastics</t>
  </si>
  <si>
    <t>3923 Containers (boxes, Bags Etc), Closurers Etc, Plast</t>
  </si>
  <si>
    <t>3924 Tableware &amp; Other Household Articles Etc, Plastics</t>
  </si>
  <si>
    <t>3925 Builders' Ware Of Plastics, Nesoi</t>
  </si>
  <si>
    <t>3926 Articles Of Plastics (inc Polymers &amp; Resins) Nesoi</t>
  </si>
  <si>
    <t>4001 Natural Rubber, Balata, Chicle Etc, Prim Form Etc</t>
  </si>
  <si>
    <t>4002 Synth Rubber &amp; Factice, Inc Nat-syn Mix, Pr Fm Etc</t>
  </si>
  <si>
    <t>4003 Reclaim Rub In Primary Form/plates, Sheets/strip</t>
  </si>
  <si>
    <t>4004 Waste Of Rub, Exc Hd Rub, &amp; Powder Obtain Thereof</t>
  </si>
  <si>
    <t>4005 Compounded Rubber, Unvulcanised, Primary Forms Etc</t>
  </si>
  <si>
    <t>4006 Unvulc Rubber Forms Nesoi &amp; Unvulc Rubber Articles</t>
  </si>
  <si>
    <t>4007 Vulcanized Rubber Thread And Cord</t>
  </si>
  <si>
    <t>4008 Plates, Sheets, Profile Shapes Etc, Soft Vulc Rubr</t>
  </si>
  <si>
    <t>4009 Tubes, Pipes &amp; Hoses Of Unhard Vulcanized Rubber</t>
  </si>
  <si>
    <t>4010 Conveyor Or Transmiss Belts Of Vulcanized Rubber</t>
  </si>
  <si>
    <t>4011 New Pneumatic Tires, Of Rubber</t>
  </si>
  <si>
    <t>4012 Retread Or Used Pneu Tires, Solid Tires Etc, Rubbr</t>
  </si>
  <si>
    <t>4013 Inner Tubes For Tires, Of Rubber</t>
  </si>
  <si>
    <t>4014 Hygienic Or Pharm Articles Of Unhard Vulcan Rubber</t>
  </si>
  <si>
    <t>4015 Art Of Apparel &amp; Access Of Unhard Vulcanized Rubbr</t>
  </si>
  <si>
    <t>4016 Articles Nesoi Of Unharded Vulcanized Rubber</t>
  </si>
  <si>
    <t>4017 Hard Rubber In All Forms; Articles Of Hard Rubber</t>
  </si>
  <si>
    <t>4101 Raw Hides &amp; Skins Of Bovine Or Equine Animals</t>
  </si>
  <si>
    <t>4102 Raw Skins Of Sheep Or Lambs Nesoi</t>
  </si>
  <si>
    <t>4103 Raw Hides And Skins Nesoi (fr Or Pres Not Tan Etc)</t>
  </si>
  <si>
    <t>4104 Bovine Or Equine Leather, No Hair Nesoi</t>
  </si>
  <si>
    <t>4105 Sheep Or Lamb Skin Leather, No Wool Nesoi</t>
  </si>
  <si>
    <t>4106 Other Animal N Leather, No Hair Nesoi</t>
  </si>
  <si>
    <t>4107 Leather Furt Prep Aft Tan/crust, No Hair On,nes</t>
  </si>
  <si>
    <t>4108 Chamois (including Combination Chamois) Leather</t>
  </si>
  <si>
    <t>4109 Patent &amp; Patent Laminated Leather; Metallzd Leathr</t>
  </si>
  <si>
    <t>4110 Leather Waste; Leather Dust, Powder And Flour</t>
  </si>
  <si>
    <t>4111 Composition Lea, Lea Fiber In Slabs, Sheets, Strip</t>
  </si>
  <si>
    <t>4112 Sheep/lamb Ltr,ft Prp Tan/crus, W/o Wool,nt Hd4114</t>
  </si>
  <si>
    <t>4113 Lthr Fthr Perp After Tanning,of Oth Aml, W/o Wl/hr</t>
  </si>
  <si>
    <t>4114 Chamois/patent/patent Laminated/metallized Leather</t>
  </si>
  <si>
    <t>4115 Comps. Lthr,fbr Slb/sht/srp;lthr Wst/dust/pwd/flou</t>
  </si>
  <si>
    <t>4201 Saddlery, Harness, Traces, Leads Etc, Any Material</t>
  </si>
  <si>
    <t>4202 Travel Goods, Handbags, Wallets, Jewelry Cases Etc</t>
  </si>
  <si>
    <t>4203 Articles Of Apparel &amp; Access, Leath &amp; Comp Leather</t>
  </si>
  <si>
    <t>4204 Articles Of Leather Used In Machinery/mech Applian</t>
  </si>
  <si>
    <t>4205 Articles Of Leather, Nesoi</t>
  </si>
  <si>
    <t>4206 Articles Of Gut Nesoi, Of Goldbeater's Skin Etc.</t>
  </si>
  <si>
    <t>4301 Raw Furskins Nesoi (incl Pcs For Fur Use)</t>
  </si>
  <si>
    <t>4302 Tanned Or Dressed Furskins (incl Pcs Etc)</t>
  </si>
  <si>
    <t>4303 Articles Of Apparel Etc. Of Furskin</t>
  </si>
  <si>
    <t>4304 Artificial Fur And Articles Thereof</t>
  </si>
  <si>
    <t>4401 Fuel Wood In Logs Etc; Wood In Chips, Etc.</t>
  </si>
  <si>
    <t>4402 Wood Charcoal, Whether Or Not Agglomerated</t>
  </si>
  <si>
    <t>4403 Wood In The Rough, Stripped Or Not Of Sapwood Etc</t>
  </si>
  <si>
    <t>4404 Hoopwood; Split Poles; Pickets And Stakes Etc</t>
  </si>
  <si>
    <t>4405 Wood Wool (excelsior); Wood Flour</t>
  </si>
  <si>
    <t>4406 Railway Or Tramway Sleepers (cross-ties) Of Wood</t>
  </si>
  <si>
    <t>4407 Wood Sawn Or Chipped Length, Sliced Etc, Ov6mm Th</t>
  </si>
  <si>
    <t>4408 Veneer Sheets Etc, Not Over 6 mm Thick</t>
  </si>
  <si>
    <t>4409 Wood, Continuously Shaped (tongued, Grooved Etc.)</t>
  </si>
  <si>
    <t>4410 Particle Board &amp; Similar Board Of Wood Etc.</t>
  </si>
  <si>
    <t>4411 Fiberboard Of Wood Or Other Ligneous Materials</t>
  </si>
  <si>
    <t>4412 Plywood, Veneered Panels &amp; Similar Laminated Wood</t>
  </si>
  <si>
    <t>4413 Densified Wd Blocks/plates/strips/profile Shapes</t>
  </si>
  <si>
    <t>4414 Wooden Frames Paintings, Photographs, Mirrors, Etc</t>
  </si>
  <si>
    <t>4415 Packings Etc, Wood; Pallets, Collars Etc, Of Wood</t>
  </si>
  <si>
    <t>4416 Casks, Barrels, Vats, Etc. And Parts, Of Wood</t>
  </si>
  <si>
    <t>4417 Tools/tool &amp; Broom Bodies Etc Shoe Last/trees Wood</t>
  </si>
  <si>
    <t>4418 Builders' Joinery And Carpentry Of Wood</t>
  </si>
  <si>
    <t>4419 Tableware And Kitchenware, Of Wood</t>
  </si>
  <si>
    <t>4420 Wood Marquetry Etc; Jewel Case Etc &amp; Wd Furn Nesoi</t>
  </si>
  <si>
    <t>4421 Articles Of Wood, Nesoi</t>
  </si>
  <si>
    <t>4501 Natural Cork, Raw Or Simply Prep; Waste Cork Etc.</t>
  </si>
  <si>
    <t>4502 Natural Cork Deback/rgh Sqd In Blks/sheets/strips</t>
  </si>
  <si>
    <t>4503 Articles Of Natural Cork</t>
  </si>
  <si>
    <t>4504 Agglomerated Cork And Articles Thereof</t>
  </si>
  <si>
    <t>4601 Plaits Etc &amp; Products Of Plaiting Materials</t>
  </si>
  <si>
    <t>4602 Basketwork, Wickerwork Of Plaits Etc; Loofa Articl</t>
  </si>
  <si>
    <t>4701 Mechanical Woodpulp</t>
  </si>
  <si>
    <t>4702 Chemical Woodpulp, Dissolving Grades</t>
  </si>
  <si>
    <t>4703 Chemical Woodpulp, Soda Or Sulfate, Not Dissoly Gr</t>
  </si>
  <si>
    <t>4704 Chemical Woodpulp, Sulfite, Not Dissolving Grades</t>
  </si>
  <si>
    <t>4705 Woodpulp From Mechanical/chemical Pulp Processes</t>
  </si>
  <si>
    <t>4706 Pulps Of Fibers From Recovered ppr, Oth Cell Mat'l</t>
  </si>
  <si>
    <t>4707 Waste And Scrap Of Paper Or Paperboard</t>
  </si>
  <si>
    <t>4801 Newsprint, In Rolls Or Sheets</t>
  </si>
  <si>
    <t>4802 Paper, Uncoat, For Writing Etc, Rolls; Hndmd Paper</t>
  </si>
  <si>
    <t>4803 Toilet Etc Hshld/santry Stock Paper Roll Or Sheets</t>
  </si>
  <si>
    <t>4804 Kraft Paper &amp; Paperboard, Uncoat Nesoi, Rolls Etc</t>
  </si>
  <si>
    <t>4805 Paper &amp; Paperboard, Uncoat, Nesoi, Rolls Or Sheets</t>
  </si>
  <si>
    <t>4806 Veg Parchment, Greaseproof Papers Etc, Rolls Etc</t>
  </si>
  <si>
    <t>4807 Composite Paper &amp; Paperboard, No Surf Coat, Rl Etc</t>
  </si>
  <si>
    <t>4808 Paper And Paperboard, Corrugated Etc, Rolls Etc</t>
  </si>
  <si>
    <t>4809 Paper, Carbon, Self-copy Etc, Rolls Etc</t>
  </si>
  <si>
    <t>4810 Paper &amp; Paperboard, Coated With Kaolin Etc, Rl Etc</t>
  </si>
  <si>
    <t>4811 Paper, Paperboard, Wad Etc, Coat Etc Nesoi, Rl Etc</t>
  </si>
  <si>
    <t>4812 Filter Blocks, Slabs And Plates, Of Paper Pulp</t>
  </si>
  <si>
    <t>4813 Cigarette Paper, Cut To Size Etc Or Not</t>
  </si>
  <si>
    <t>4814 Wallpaper Etc.; Window Transparencies Of Paper</t>
  </si>
  <si>
    <t>4815 Floor Coverings, ppr/pprboard Base, W/n Cut To Sz</t>
  </si>
  <si>
    <t>4816 Paper, Carbon, Self-copy Etc Nesoi, Boxed Or Not</t>
  </si>
  <si>
    <t>4817 Envelopes, Postcards Etc &amp; Boxes Etc Of Stationary</t>
  </si>
  <si>
    <t>4818 Toilet Paper, Towels, Sim hh/hospital Art Of Paper</t>
  </si>
  <si>
    <t>4819 Cartons Etc Paper; Office Box Files Etc, Paper Etc</t>
  </si>
  <si>
    <t>4820 Registers, Notebooks, Binders, Bus Forms Etc, Papr</t>
  </si>
  <si>
    <t>4821 Labels Of Paper Or Paperboard, Printed Or Not</t>
  </si>
  <si>
    <t>4822 Bobbins, Spools Etc. Of Pap Pulp, Paper &amp; Paperbd</t>
  </si>
  <si>
    <t>4823 Paper, Paperboard, Cellul Wad To Size &amp; Arts Nesoi</t>
  </si>
  <si>
    <t>4901 Books, Brochures &amp; Similar Printed Matter</t>
  </si>
  <si>
    <t>4902 Newspapers, Journals &amp; Periodicals</t>
  </si>
  <si>
    <t>4903 Children's Picture, Drawing Or Coloring Books</t>
  </si>
  <si>
    <t>4904 Music, Printed Or In Manuscript, Bound Etc Or Not</t>
  </si>
  <si>
    <t>4905 Maps &amp; Hydrographic Charts Etc, Atlases Etc</t>
  </si>
  <si>
    <t>4906 Plans, Drawings For Architectural, Etc Purposes</t>
  </si>
  <si>
    <t>4907 Unused Postage,rev/sim. Stamps,w/ Recogn Face Valu</t>
  </si>
  <si>
    <t>4908 Transfers (decalcomanias, Except Toy)</t>
  </si>
  <si>
    <t>4909 Printed Or Illust Post Cards, Greeting Cards, Etc.</t>
  </si>
  <si>
    <t>4910 Calendars, Calendar Blocks Of Any Kind, Printed</t>
  </si>
  <si>
    <t>4911 Printed Matter Nesoi, Incl Print Pictures &amp; Photos</t>
  </si>
  <si>
    <t>5001 Silkworm Cocoons Suitable For Reeling</t>
  </si>
  <si>
    <t>5002 Raw Silk (not Thrown)</t>
  </si>
  <si>
    <t>5003 Silk Waste, Including Silk Yarn Waste Etc.</t>
  </si>
  <si>
    <t>5004 Silk Yarn, Not Spun From Waste, Not Retail Packed</t>
  </si>
  <si>
    <t>5005 Yarn Spun From Silk Waste Not Put Up Retail Sale</t>
  </si>
  <si>
    <t>5006 Silk Yarn &amp; Yarn From Waste Retail Pk; Silkwm Gut</t>
  </si>
  <si>
    <t>5007 Woven Fabrics Of Silk Or Silk Waste</t>
  </si>
  <si>
    <t>5101 Wool, Not Carded Or Combed</t>
  </si>
  <si>
    <t>5102 Fine Or Coarse Animal Hair, Not Carded Or Combed</t>
  </si>
  <si>
    <t>5103 Waste Of Wool Or Of Fine Or Coarse Animal Hair</t>
  </si>
  <si>
    <t>5104 Garnetted Stock Of Wool/fine Or Coarse Animal Hair</t>
  </si>
  <si>
    <t>5105 Wool &amp; Fine Or Coarse Animal Hair, Carded &amp; Combed</t>
  </si>
  <si>
    <t>5106 Yarn Of Carded Wool, Not Put Up For Retail Sale</t>
  </si>
  <si>
    <t>5107 Yarn Of Combed Wool, Not Put Up For Retail Sale</t>
  </si>
  <si>
    <t>5108 Yarn Of Fine Animal Hair, Not For Retail Sale</t>
  </si>
  <si>
    <t>5109 Yarn Of Wool Or Fine Animal Hair, For Retail Sale</t>
  </si>
  <si>
    <t>5110 Yarn Coarse Animal Hair Put Up Or Not Retail Sale</t>
  </si>
  <si>
    <t>5111 Woven Fabrics Of Carded Wool Or Fine Animal Hair</t>
  </si>
  <si>
    <t>5112 Woven Fabrics Of Combed Wool Or Fine Animal Hair</t>
  </si>
  <si>
    <t>5113 Woven Fabrics Of Coarse Animal Hair Or Horsehair</t>
  </si>
  <si>
    <t>5201 Cotton, Not Carded Or Combed</t>
  </si>
  <si>
    <t>5202 Cotton Waste (including Yarn Waste Etc.)</t>
  </si>
  <si>
    <t>5203 Cotton, Carded Or Combed</t>
  </si>
  <si>
    <t>5204 Cotton Sewing Thread, Retail Packed Or Not</t>
  </si>
  <si>
    <t>5205 Cotton Yarn (not Sewing Thread) Nu85%cot No Retail</t>
  </si>
  <si>
    <t>5206 Cotton Yarn (not Sewing Thread) Un85%cot No Retail</t>
  </si>
  <si>
    <t>5207 Cotton Yarn (not Sewing Thread) Retail Packed</t>
  </si>
  <si>
    <t>5208 Woven Cotton Fabrics, Nu 85% Cot, Wt Nov 200 G/m2</t>
  </si>
  <si>
    <t>5209 Woven Cotton Fabrics, Nu 85% Cot, Wt Ov 200 G/m2</t>
  </si>
  <si>
    <t>5210 Woven Cotton Fabrics, Un85%cot, mmfmix, Nov200g/m2</t>
  </si>
  <si>
    <t>5211 Woven Cotton Fabrics, Un85%cot, mmfmix, Ov200g/m2</t>
  </si>
  <si>
    <t>5212 Woven Cotton Fabrics Nesoi</t>
  </si>
  <si>
    <t>5301 Flax, Raw Etc But Not Spun; Flax Tow And Waste</t>
  </si>
  <si>
    <t>5302 True Hemp, Raw Etc Not Spun; Tr Hemp Tow And Waste</t>
  </si>
  <si>
    <t>5303 Jute &amp; Oth Text Bast Fib Nesoi, Raw Etc &amp; Tow Etc</t>
  </si>
  <si>
    <t>5304 Sisal &amp; Oth Agave Text Fibers, Raw Etc &amp; Tow Etc</t>
  </si>
  <si>
    <t>5305 Coconut, Abaca, Ramie Etc Nesoi, Raw Etc; Tow Etc</t>
  </si>
  <si>
    <t>5306 Flax Yarn</t>
  </si>
  <si>
    <t>5307 Yarn Of Jute &amp; Other Textile Bast Fibers Nesoi</t>
  </si>
  <si>
    <t>5308 Yarn Of Vegetable Textile Fibers Nesoi; Paper Yarn</t>
  </si>
  <si>
    <t>5309 Woven Fabrics Of Flax</t>
  </si>
  <si>
    <t>5310 Woven Fabrics Of Jute Or Oth Text Bast Fiber Nesoi</t>
  </si>
  <si>
    <t>5311 Wov Fab Of Ot Veg Textile Fib Wov Fab Of ppr Yarn</t>
  </si>
  <si>
    <t>5401 Sewing Thread Of Manmade Filaments, Retail Or Not</t>
  </si>
  <si>
    <t>5402 Synthetic Filament Yarn (no Sew Thread), No Retail</t>
  </si>
  <si>
    <t>5403 Artificial Filament Yarn (no Sew Thred), No Retail</t>
  </si>
  <si>
    <t>5404 Syn Monofil Not Un 67 Dec, Cr-sect Nov1mm, Stno5mm</t>
  </si>
  <si>
    <t>5405 Art Monof, Nun67dec Crsnov1mm, Strip Etc Nov5mm Wd</t>
  </si>
  <si>
    <t>5406 Manmade Filament Yarn (no Sew Thread), Retail Pack</t>
  </si>
  <si>
    <t>5407 Woven Fab Of Syn Fil Yn, Incl Monofil 67 Dec Etc</t>
  </si>
  <si>
    <t>5408 Woven Fab Of Art Fil Yn, Incl Monofil 67 Dec Etc</t>
  </si>
  <si>
    <t>5501 Synthetic Filament Tow</t>
  </si>
  <si>
    <t>5502 Artificial Filament Tow</t>
  </si>
  <si>
    <t>5503 Synthetic Staple Fibers, Not Carded, Combed Etc.</t>
  </si>
  <si>
    <t>5504 Artificial Staple Fibers, Not Carded, Combed Etc.</t>
  </si>
  <si>
    <t>5505 Waste Of Manmade Fibers (including Noils Etc.)</t>
  </si>
  <si>
    <t>5506 Synthetic Staple Fibers, Carded, Combed Etc.</t>
  </si>
  <si>
    <t>5507 Artific Stpl Fiber Crd Cmb Or Othws Prcd For Spng</t>
  </si>
  <si>
    <t>5508 Sewing Thread, Manmade Staple Fiber, Retail Or Not</t>
  </si>
  <si>
    <t>5509 Yarn (no Sew Thread), Syn Staple Fib, Not Retail</t>
  </si>
  <si>
    <t>5510 Yarn (no Sew Thread), Art Staple Fib, Not Retail</t>
  </si>
  <si>
    <t>5511 Yarn (no Sew Thread), Manmade Staple Fiber, Retail</t>
  </si>
  <si>
    <t>5512 Wov Fabric, Synth Staple Fib Nu 85% Synth St Fiber</t>
  </si>
  <si>
    <t>5513 Wov Fabric, Syn St Fib Un85%, Cot Mix, Nov17og/m2</t>
  </si>
  <si>
    <t>5514 Wov Fabric, Syn St Fib Un85%, Cot Mix, Ov 170 G/m2</t>
  </si>
  <si>
    <t>5515 Woven Fabrics Of Synthetic Staple Fibers Nesoi</t>
  </si>
  <si>
    <t>5516 Woven Fabrics Of Artificial Staple Fibers</t>
  </si>
  <si>
    <t>5601 Text Wadding &amp; Articles; Text Fibers Nov 5 mm, Etc</t>
  </si>
  <si>
    <t>5602 Felt, Impregnated, Coated, Etc. Or Not</t>
  </si>
  <si>
    <t>5603 Nonwovens, Whether Or Not Impregnated, Coated Etc</t>
  </si>
  <si>
    <t>5604 Rub Thred &amp; Cord, Text Cov; Tex Yn Etc Cov Rub Etc</t>
  </si>
  <si>
    <t>5605 Metal Yrn Whet O Nt Gimp Tex Yrn O Strip W/metal</t>
  </si>
  <si>
    <t>5606 Gimp Yrn &amp; Strip, 5404/5405 Chen Yrn Loop Wale-yrn</t>
  </si>
  <si>
    <t>5607 Twine, Cordage, Rope &amp; Cables, Coated Etc Or Not</t>
  </si>
  <si>
    <t>5608 Knotted Net Of Twine Etc; Fish Net Etc Of Textiles</t>
  </si>
  <si>
    <t>5609 Art O Yrn Like Of Head 5404/5405 Twine O Cable Nes</t>
  </si>
  <si>
    <t>5701 Carpets &amp; Other Textile Floor Coverings, Knotted</t>
  </si>
  <si>
    <t>5702 Carpets &amp; Oth Text Floor Cover, Woven, No Tuft Etc</t>
  </si>
  <si>
    <t>5703 Carpets, Oth Textile Floor Coverings, Turf, Tufted</t>
  </si>
  <si>
    <t>5704 Carpets &amp; Oth Text Floor Cover, Felt, No Tuft Etc</t>
  </si>
  <si>
    <t>5705 Othr Carpets&amp;othr Tex Floor Cov,whethr/not Made-up</t>
  </si>
  <si>
    <t>5801 Woven Pile &amp; Chenille Fabrics Nesoi (no Terry Etc)</t>
  </si>
  <si>
    <t>5802 Woven Terry Fabrics Nesoi; Tufted Tex Fabric Nesoi</t>
  </si>
  <si>
    <t>5803 Gauze (other Than Narrow Fabrics Not Over 30 Cm)</t>
  </si>
  <si>
    <t>5804 Tulles &amp; Other Net Fabrics; Lace In Pc, Etc. Nesoi</t>
  </si>
  <si>
    <t>5805 Hand-wov Tapestries Wall Hang Use Only</t>
  </si>
  <si>
    <t>5806 Narrow Woven Fabrics Except Labels Etc In Pc Etc</t>
  </si>
  <si>
    <t>5807 Labels, Badges Etc Of Textiles, In The Pc Etc</t>
  </si>
  <si>
    <t>5808 Braids In Pc; Orn Trim In Pc Etc; Tassels Etc.</t>
  </si>
  <si>
    <t>5809 Woven Fabrics Of Metal Thread &amp; Metalized Yarn Nec</t>
  </si>
  <si>
    <t>5810 Embroidery In The Piece, In Strips Or In Motifs</t>
  </si>
  <si>
    <t>5811 Quilt Tex Prod Pc 1&amp;gt; Layr W/pad Stch N/embr H 5810</t>
  </si>
  <si>
    <t>5901 Textile Book Cov Fab; Trac Cl; Paint Canvas Etc</t>
  </si>
  <si>
    <t>5902 Tire Cord Fabric Of High Tenacity Yarn, Nylon Etc</t>
  </si>
  <si>
    <t>5903 Textile Fabrics (not Tire Cord) Coat Etc, Plastics</t>
  </si>
  <si>
    <t>5904 Linoleum; Floor Cover With Coat Etc On A Text Base</t>
  </si>
  <si>
    <t>5905 Textile Wall Coverings</t>
  </si>
  <si>
    <t>5906 Rubberized Textile Fabrics, Other Than Tire Cord</t>
  </si>
  <si>
    <t>5907 Textl Fabrc,coatd,etc,theatrcl Scenery,back-cloths</t>
  </si>
  <si>
    <t>5908 Textile Wicks For Lamps Etc And Gas Mantles Etc</t>
  </si>
  <si>
    <t>5909 Textile Hosepiping And Similar Textile Tubing</t>
  </si>
  <si>
    <t>5910 Transmsn/convyr Belt,tex Mat,whthr/nt Reinfcd, Ctd</t>
  </si>
  <si>
    <t>5911 Textile Prod And Articl For Tech Uses Ch 59 Note 8</t>
  </si>
  <si>
    <t>6001 Pile Fabrics, Knitted Or Crocheted</t>
  </si>
  <si>
    <t>6002 Knitted Or Crocheted Fabrics, Nesoi</t>
  </si>
  <si>
    <t>6003 Knit/croh Fabs, Wd&amp;lt;30cm, Nt Of Heads 6001/6002</t>
  </si>
  <si>
    <t>6004 Knit/croct Fab. Wd&amp;gt;30 Cm,5%&amp;gt;elasto Yarn Nt Hd 6001</t>
  </si>
  <si>
    <t>6005 Warp Knit Fabrics, Other Than Of Headis 6001-6004</t>
  </si>
  <si>
    <t>6006 Knitted Or Crocheted Fabrics, Nesoi</t>
  </si>
  <si>
    <t>6101 Men's Or Boys' Overcoats Etc, Knit Or Crochet</t>
  </si>
  <si>
    <t>6102 Women's Or Girls' Overcoats Etc, Knit Or Crochet</t>
  </si>
  <si>
    <t>6103 Men's Or Boys' Suits, Ensembles Etc, Knit Or Croch</t>
  </si>
  <si>
    <t>6104 Women's Or Girls' Suits, Ensemb Etc, Knit Or Croch</t>
  </si>
  <si>
    <t>6105 Men's Or Boys' Shirts, Knitted Or Crocheted</t>
  </si>
  <si>
    <t>6106 Women's Or Girls' Blouses &amp; Shirts, Knit Or Croch</t>
  </si>
  <si>
    <t>6107 Men's Or Boys' Underpants, Pjs, Etc, Knit Or Croch</t>
  </si>
  <si>
    <t>6108 Women's Or Girls' Slips, Pjs, Etc, Knit Or Crochet</t>
  </si>
  <si>
    <t>6109 T-shirts, Singlets, Tank Tops Etc, Knit Or Crochet</t>
  </si>
  <si>
    <t>6110 Sweaters, Pullovers, Vests Etc, Knit Or Crocheted</t>
  </si>
  <si>
    <t>6111 Babies' Garments &amp; Accessories, Knit Or Crocheted</t>
  </si>
  <si>
    <t>6112 Track Suits, Ski-suits &amp; Swimwear, Knit Or Crochet</t>
  </si>
  <si>
    <t>6113 Garments, Knit Etc, Coated Etc Rubber, Plastic Etc</t>
  </si>
  <si>
    <t>6114 Garments Nesoi, Knitted Or Crocheted</t>
  </si>
  <si>
    <t>6115 Pantyhose, Socks &amp; Other Hosiery, Knit Or Crochet</t>
  </si>
  <si>
    <t>6116 Gloves, Mittens And Mitts, Knitted Or Crocheted</t>
  </si>
  <si>
    <t>6117 Made-up Clothing Access Nesoi, Parts Etc, Knit Etc</t>
  </si>
  <si>
    <t>6201 Men's Or Boys' Overcoats Etc, Except Heading 6203</t>
  </si>
  <si>
    <t>6202 Women's Or Girls' Overcoats Etc, Except Head 6203</t>
  </si>
  <si>
    <t>6203 Men's Or Boys' Suits, Ensembles Etc, Not Knit Etc</t>
  </si>
  <si>
    <t>6204 Women's Or Girls' Suits, Ensemb Etc, Not Knit Etc</t>
  </si>
  <si>
    <t>6205 Men's Or Boys' Shirts, Not Knitted Or Crocheted</t>
  </si>
  <si>
    <t>6206 Women's Or Girls' Blouses, Shirts Etc Not Knit Etc</t>
  </si>
  <si>
    <t>6207 Men's Or Boys' Undershirts Etc, Not Knit Or Croch</t>
  </si>
  <si>
    <t>6208 Women's Or Girls' Slips Etc, Not Knit Or Crochet</t>
  </si>
  <si>
    <t>6209 Babies' Garments &amp; Accessories, Not Knit Or Croch</t>
  </si>
  <si>
    <t>6210 Garments, Of Felt Etc, Or Fabric Impregnated Etc</t>
  </si>
  <si>
    <t>6211 Track Suits, Ski-suits &amp; Swimwear, Not Knit Etc</t>
  </si>
  <si>
    <t>6212 Bras, Girdles, Garters Etc., Knitted Etc Or Not</t>
  </si>
  <si>
    <t>6213 Handkerchiefs</t>
  </si>
  <si>
    <t>6214 Shawls, Scarves, Mufflers, Mantillas, Veils Etc.</t>
  </si>
  <si>
    <t>6215 Ties, Bow Ties &amp; Cravats, Not Knitted Or Crocheted</t>
  </si>
  <si>
    <t>6216 Gloves, Mittens And Mitts, Not Knit Or Crocheted</t>
  </si>
  <si>
    <t>6217 Made-up Cl Access Nesoi, Garment Etc Parts Nesoi</t>
  </si>
  <si>
    <t>6301 Blankets And Traveling Rugs</t>
  </si>
  <si>
    <t>6302 Bed Linen, Table Linen, Toilet Linen &amp; Kitch Linen</t>
  </si>
  <si>
    <t>6303 Curtains &amp; Interior Blinds; Curtain &amp; Bed Valances</t>
  </si>
  <si>
    <t>6304 Furnishing Articles Of Textile Materials Nesoi</t>
  </si>
  <si>
    <t>6305 Sacks &amp; Bags Of Textile Material For Packing Goods</t>
  </si>
  <si>
    <t>6306 Tarpaulins, Sails, Awnings, Tents, Etc.</t>
  </si>
  <si>
    <t>6307 Made-up Articles Of Textile Materials Nesoi</t>
  </si>
  <si>
    <t>6308 Needlecraft Sets Of Wov Fabric &amp; Yarn, Retail Pack</t>
  </si>
  <si>
    <t>6309 Worn Clothing And Other Worn Textile Articles</t>
  </si>
  <si>
    <t>6310 Used Or New Rags, Scrap Twine Etc Of Text Material</t>
  </si>
  <si>
    <t>6401 Waterproof Footwear, Rubber Or Plastics, Bond Sole</t>
  </si>
  <si>
    <t>6402 Footwear, Outer Sole &amp; Upper Rubber Or Plast Nesoi</t>
  </si>
  <si>
    <t>6403 Footwear, Outer Sole Rub, Plast Or Lea &amp; Upper Lea</t>
  </si>
  <si>
    <t>6404 Footwear, Outer Sole Rub, Plast Or Lea &amp; Upper Tex</t>
  </si>
  <si>
    <t>6405 Footwear Nesoi</t>
  </si>
  <si>
    <t>6406 Parts Of Footwear; Insoles Etc; Gaitors Etc, Parts</t>
  </si>
  <si>
    <t>6501 Hat Forms/bodies,hoods,plateaux&amp;manchons Of Felt</t>
  </si>
  <si>
    <t>6502 Hat Shapes,plaited Or Assembld Strips Any Material</t>
  </si>
  <si>
    <t>6503 Felt Hats &amp; Other Felt Headgear From Heading 6501</t>
  </si>
  <si>
    <t>6504 Hats&amp;othr Hdgr,plaitd/assembld Strips Any Material</t>
  </si>
  <si>
    <t>6505 Hats &amp; Headgear, Knit Etc, Lace, Etc In Pc; Hr Net</t>
  </si>
  <si>
    <t>6506 Headgear Nesoi, Whether Or Not Lined Or Trimmed</t>
  </si>
  <si>
    <t>6507 Hdbands,linings,covers,frames,visors,etc Chinstrap</t>
  </si>
  <si>
    <t>6601 Umbrellas &amp; Sun Umbrellas &amp; Other Umbrellas</t>
  </si>
  <si>
    <t>6602 Walking-sticks, Seat-sticks, Whips, Riding-crops</t>
  </si>
  <si>
    <t>6603 Parts Etc For Umbrellas, Walking Sticks, Whips Etc</t>
  </si>
  <si>
    <t>6701 Skins &amp; Oth Parts Of Birds W Feathers Processed</t>
  </si>
  <si>
    <t>6702 Artificial Flowers, Foliage &amp; Fruit, Pts &amp; Articls</t>
  </si>
  <si>
    <t>6703 Human Hair, Wool/oth Animal Hair, Exc Text For Wig</t>
  </si>
  <si>
    <t>6704 Wigs Etc Of Hair Etc; Human Hair Articles Nesoi</t>
  </si>
  <si>
    <t>6801 Setts, Curbstones And Flagstones, Of Nat St Ex Slt</t>
  </si>
  <si>
    <t>6802 Worked Monument Etc Stone &amp; Art Nesoi; Granule Etc</t>
  </si>
  <si>
    <t>6803 Slate, Worked And Articles; Articls Of Agglom Slt</t>
  </si>
  <si>
    <t>6804 Millstones Etc For Grinding Etc, Various Materials</t>
  </si>
  <si>
    <t>6805 Abrasive Powder Etc On A Base Of Text Material Etc</t>
  </si>
  <si>
    <t>6806 Mineral Wools, Expanded Mineral Material &amp; Mixture</t>
  </si>
  <si>
    <t>6807 Articles Of Asphalt Or Of Similar Material</t>
  </si>
  <si>
    <t>6808 Pnls Brds Etc O Veg Fbr Ag W Cmnt Plstr Etc Bndrs</t>
  </si>
  <si>
    <t>6809 Articles Of Plaster Or Items Based On Plaster</t>
  </si>
  <si>
    <t>6810 Articles Of Cement, Concrete Or Artificial Stone</t>
  </si>
  <si>
    <t>6811 Articles Of Asbestos-cement, Cell Fib Cement Etc</t>
  </si>
  <si>
    <t>6812 Fabricated Asbestos Fibers, Items Of Mixtures Etc</t>
  </si>
  <si>
    <t>6813 Friction Material &amp; Art Based On Mineral Subst Etc</t>
  </si>
  <si>
    <t>6814 Worked Mica &amp; Articles Support On Paper Etc Or Not</t>
  </si>
  <si>
    <t>6815 Articles Of Stone Or Other Mineral Substance Nesoi</t>
  </si>
  <si>
    <t>6901 Brcks, Blcks, Tls A Oth Cermc Gds Slcs Earth</t>
  </si>
  <si>
    <t>6902 Refractory Bricks &amp; Other Refr Cer Const Art Nesoi</t>
  </si>
  <si>
    <t>6903 Refractory Ceramic Goods, Nesoi</t>
  </si>
  <si>
    <t>6904 Ceramic Building Bricks, Flooring Blocks, Tile Etc</t>
  </si>
  <si>
    <t>6905 Roofing Tiles, Chimney Pots, Cowls, Ch Liners Etc</t>
  </si>
  <si>
    <t>6906 Ceramic Pipes, Conduits, Guttering A Pipe Fittings</t>
  </si>
  <si>
    <t>6907 Unglazed Ceramic Flags &amp; Paving, Hearth Tiles Etc</t>
  </si>
  <si>
    <t>6908 Glazed Ceramic Flags &amp; Paving, Hearth Tiles, Etc</t>
  </si>
  <si>
    <t>6909 Ceramic Lab Etc Wares, Agr Tubs Etc &amp; Packing Art</t>
  </si>
  <si>
    <t>6910 Ceramic Sinks, Washbasins, Water Closet Bowls Etc</t>
  </si>
  <si>
    <t>6911 Ceramic Tableware Etc. Of Porcelain Or China</t>
  </si>
  <si>
    <t>6912 Ceramic Tablewre, Kitchnwre Etc, Earthenware Etc</t>
  </si>
  <si>
    <t>6913 Statuettes And Other Ornamental Ceramic Articles</t>
  </si>
  <si>
    <t>6914 Ceramic Articles Nesoi</t>
  </si>
  <si>
    <t>7001 Cullet,glass Waste/scrap Exc Crt Of 8549; Gl Mass</t>
  </si>
  <si>
    <t>7002 Glass In Balls (not Micros), Rods Or Tubes, Unwork</t>
  </si>
  <si>
    <t>7003 Cast &amp; Rolled Glass, In Sheets Or Profiles Etc</t>
  </si>
  <si>
    <t>7004 Drawn &amp; Blown Glass, In Sheets Etc</t>
  </si>
  <si>
    <t>7005 Float Glass &amp; Surf Ground Or Polished Sheets Etc</t>
  </si>
  <si>
    <t>7006 Gls Of 7003-5 Bnt,edg Wkd, Engr,drl,enml Othr Etc</t>
  </si>
  <si>
    <t>7007 Safety Glass, Of Tempered Or Laminated Glass</t>
  </si>
  <si>
    <t>7008 Multiple-walled Insulating Units Of Glass</t>
  </si>
  <si>
    <t>7009 Glass Mirrors, Framed Or Not, Inc Rearview Mirrors</t>
  </si>
  <si>
    <t>7010 Glass Containers For Packing Etc &amp; Glass Closures</t>
  </si>
  <si>
    <t>7011 Glass Env, Open, Gls Parts W/o Fit For Elec Lamp</t>
  </si>
  <si>
    <t>7012 Glass Inners For Vacuum Flasks A Oth Vacuum Vessls</t>
  </si>
  <si>
    <t>7013 Glassware For Table, Kitchen, Toilet Etc Use Nesoi</t>
  </si>
  <si>
    <t>7014 Signal Glassware &amp; Glass Optic Elem Nesoi Not Wrkd</t>
  </si>
  <si>
    <t>7015 Clock Etc Glasses; Spect Glasses Not Opt Work, Etc</t>
  </si>
  <si>
    <t>7016 Glass Paving Blocks Etc; Gl Cubes, Lead Window Etc</t>
  </si>
  <si>
    <t>7017 Glassware For Lab, Hygienic Or Pharmaceutical Use</t>
  </si>
  <si>
    <t>7018 Glass Beads Etc &amp; Articles Nesoi, Lw Glass Orn Etc</t>
  </si>
  <si>
    <t>7019 Glass Fiber Incl Glass Wool And Articles Thereof</t>
  </si>
  <si>
    <t>7020 Articles Of Glass, Nesoi</t>
  </si>
  <si>
    <t>7101 Pearls, Natural Or Cultured, Not Strung Or Set Etc</t>
  </si>
  <si>
    <t>7102 Diamonds, Worked Or Not, Not Mounted Or Set</t>
  </si>
  <si>
    <t>7103 Precious Nesoi &amp; Semiprec Stones, Not Strung Etc</t>
  </si>
  <si>
    <t>7104 Synth Prec Or Semiprec Stones Etc, Not Strung Etc</t>
  </si>
  <si>
    <t>7105 Dust &amp; Powder Of Nat Or Synth Prec Or Semipr Stone</t>
  </si>
  <si>
    <t>7106 Silver (incl Prec Plated), Unwr, Semimfr Or Powder</t>
  </si>
  <si>
    <t>7107 Base Mtls Cld W Silvr Nt Frth Wkd Thn Smmnfctrd</t>
  </si>
  <si>
    <t>7108 Gold (incl Plat Plated), Unwr, Semimfr Or Powder</t>
  </si>
  <si>
    <t>7109 Bs Mtl Or Slr Cld W Gld Nt Frtr Wkd Th Smmnfctrd</t>
  </si>
  <si>
    <t>7110 Platinum, Unwrought, Semimfr Forms Or In Powder Fm</t>
  </si>
  <si>
    <t>7111 Bs Mtl A Slv A Gld Cld W Plat Nt Fr Wkd Th Smnfctd</t>
  </si>
  <si>
    <t>7112 Waste &amp; Scrap Of Prec Metal Or Other Cont Prec Mtl</t>
  </si>
  <si>
    <t>7113 Articles Of Jewelry &amp; Pts, Of Prec Metal Or Clad</t>
  </si>
  <si>
    <t>7114 Articles Of Goldsmith/silversmith Wares, Prec Metl</t>
  </si>
  <si>
    <t>7115 Articles Of Or Clad With Precious Metal Nesoi</t>
  </si>
  <si>
    <t>7116 Articles Of Nat Or Cult Pearls, Prec/semprc Stones</t>
  </si>
  <si>
    <t>7117 Imitation Jewelry</t>
  </si>
  <si>
    <t>7118 Coin</t>
  </si>
  <si>
    <t>7201 Pig Iron &amp; Spiegeleisen In Pigs, Blocks Etc.</t>
  </si>
  <si>
    <t>7202 Ferroalloys</t>
  </si>
  <si>
    <t>7203 Spongy Ferrous Prod &amp; Iron 99.94% Pure, Lumps Etc</t>
  </si>
  <si>
    <t>7204 Ferrous Waste &amp; Scrap; Remelt Scr Iron/steel Ingot</t>
  </si>
  <si>
    <t>7205 Pig Iron, Spiegel, Iron Or Steel Granules &amp; Powder</t>
  </si>
  <si>
    <t>7206 Iron &amp; Nonalloy Steel In Ingots Etc Nesoi</t>
  </si>
  <si>
    <t>7207 Semifinished Products Of Iron Or Nonalloy Steel</t>
  </si>
  <si>
    <t>7208 Fl-rl Iron &amp; Na Steel Nun600mm Wd Hot-rl, Not Clad</t>
  </si>
  <si>
    <t>7209 Fl-rl Iron &amp; Na Steel Nun600mm Wd Cold-rl, No Clad</t>
  </si>
  <si>
    <t>7210 Fl-rl Iron &amp; Na Steel Nun600mm Wd, Clad Etc</t>
  </si>
  <si>
    <t>7211 Fl-rl Iron &amp; Na Steel Un 600mm Wd, Not Clad Etc</t>
  </si>
  <si>
    <t>7212 Fl-rl Iron &amp; Na Steel Un 600mm Wd, Clad Etc</t>
  </si>
  <si>
    <t>7213 Bars &amp; Rods, Iron &amp; Na Steel, H-r Irreg Coils</t>
  </si>
  <si>
    <t>7214 Bars &amp; Rods, Iron &amp; Na Steel Nesoi, H-r Etc</t>
  </si>
  <si>
    <t>7215 Bars &amp; Rods, Iron &amp; Na Steel Nesoi</t>
  </si>
  <si>
    <t>7216 Angles, Shapes &amp; Sections Of Iron &amp; Nonalloy Steel</t>
  </si>
  <si>
    <t>7217 Wire Of Iron &amp; Nonalloy Steel</t>
  </si>
  <si>
    <t>7218 Stainless Steel In Ingots Etc &amp; Semifin Products</t>
  </si>
  <si>
    <t>7219 Fl-rl Stainless Steel Products, Not Und 600mm Wide</t>
  </si>
  <si>
    <t>7220 Fl-rl Stainless Steel Products, Under 600mm Wide</t>
  </si>
  <si>
    <t>7221 Bars And Rods, Stnls Stl, Ht-rld, Irreg Coils</t>
  </si>
  <si>
    <t>7222 Bars &amp; Rods, St Steel Nesoi; Angles Etc, St Steel</t>
  </si>
  <si>
    <t>7223 Wire Of Stainless Steel</t>
  </si>
  <si>
    <t>7224 Alloy Steel Nesoi In Ingots, Oth Pr Frm &amp; Semif Pr</t>
  </si>
  <si>
    <t>7225 Fl-rl Alloy Steel Nesoi Nun 600mm Wide</t>
  </si>
  <si>
    <t>7226 Fl-rl Alloy Steel Nesoi Un 600mm Wide</t>
  </si>
  <si>
    <t>7227 Bars &amp; Rods Alloy Steel Nesoi, H-r Irreg Coils</t>
  </si>
  <si>
    <t>7228 Al Steel Nesoi Bars, Ang Etc; Hol Dr St Bars Etc</t>
  </si>
  <si>
    <t>7229 Wire Of Alloy Steel Nesoi</t>
  </si>
  <si>
    <t>7301 Sheet Piling, Welded Angles Etc Of Iron Or Steel</t>
  </si>
  <si>
    <t>7302 Railway Etc Track Construct Material, Iron &amp; Steel</t>
  </si>
  <si>
    <t>7303 Tubes, Pipes And Hollow Profiles Of Cast Iron</t>
  </si>
  <si>
    <t>7304 Tubes, Pipes Etc, Seamless, Iron Nesoi &amp; Steel</t>
  </si>
  <si>
    <t>7305 Tubes &amp; Pipes Nesoi, Ext Dia Ov406-4mm, Ir &amp; Steel</t>
  </si>
  <si>
    <t>7306 Tubes, Pipes &amp; Hollow Profiles Nesoi, Iron &amp; Steel</t>
  </si>
  <si>
    <t>7307 Tube Or Pipe Fittings, Of Iron Or Steel</t>
  </si>
  <si>
    <t>7308 Structures Nesoi &amp; Parts Thereof, Of Iron Or Steel</t>
  </si>
  <si>
    <t>7309 Tanks Etc, Over 300 Liter Capacity, Iron Or Steel</t>
  </si>
  <si>
    <t>7310 Tanks Etc, Nov 300 Liter Capacity, Iron Or Steel</t>
  </si>
  <si>
    <t>7311 Contnrs Fr Cmprssd O Lqfd Gas Of Iron O Steel</t>
  </si>
  <si>
    <t>7312 Stranded Wire, Ropes Etc, No Elec Ins, Ir Or Steel</t>
  </si>
  <si>
    <t>7313 Barbed Wire And Twisted Wire For Fencing, Iron/stl</t>
  </si>
  <si>
    <t>7314 Cloth, Grill Etc Ir Or St; Expand Metal, Ir Or St</t>
  </si>
  <si>
    <t>7315 Chain &amp; Parts, Of Iron Or Steel</t>
  </si>
  <si>
    <t>7316 Anchors, Grapnels And Parts Thereof, Of Iron/steel</t>
  </si>
  <si>
    <t>7317 Nails, Tacks, Drawing Pins Etc Of Iron Or Steel</t>
  </si>
  <si>
    <t>7318 Screws, Bolts, Nuts, Washers Etc, Iron Or Steel</t>
  </si>
  <si>
    <t>7319 Needles, Sew &amp; Knit, Bodkins Etc, Pins Etc Ir &amp; St</t>
  </si>
  <si>
    <t>7320 Springs &amp; Leaves For Springs, Iron Or Steel</t>
  </si>
  <si>
    <t>7321 Stoves, Ranges Etc, Nonel Domest &amp; Pts, Ir &amp; Steel</t>
  </si>
  <si>
    <t>7322 Radiators, Air Heaters Etc, Nonel &amp; Pt, Ir &amp; Steel</t>
  </si>
  <si>
    <t>7323 Household Art &amp; Pts, Ir &amp; St; Ir Or Steel Wool Etc</t>
  </si>
  <si>
    <t>7324 Sanitary Ware &amp; Parts, Iron Or Steel</t>
  </si>
  <si>
    <t>7325 Cast Articles Nesoi, Of Iron Or Steel</t>
  </si>
  <si>
    <t>7326 Articles Of Iron Or Steel, Nesoi</t>
  </si>
  <si>
    <t>7401 Copper Mattes; Cement Copper (precipitated Copper)</t>
  </si>
  <si>
    <t>7402 Unrefnd Cppr; Cppr Anods F Elctroltc Refining</t>
  </si>
  <si>
    <t>7403 Refined Copper &amp; Alloys (no Mast Alloy), Unwrought</t>
  </si>
  <si>
    <t>7404 Copper Waste And Scrap</t>
  </si>
  <si>
    <t>7405 Master Alloys Of Copper</t>
  </si>
  <si>
    <t>7406 Copper Powders And Flakes</t>
  </si>
  <si>
    <t>7407 Copper Bars, Rods And Profiles</t>
  </si>
  <si>
    <t>7408 Copper Wire</t>
  </si>
  <si>
    <t>7409 Copper Plates, Sheets &amp; Strip, Over 0.15MM Thick</t>
  </si>
  <si>
    <t>7410 Copper Foil (backed Or Not) Nov .15mm Th (ex Back)</t>
  </si>
  <si>
    <t>7411 Copper Tubes And Pipes</t>
  </si>
  <si>
    <t>7412 Copper Tube Or Pipe Fittings</t>
  </si>
  <si>
    <t>7413 Stranded Wire, Cable Etc Of Copper, Not Elec Insul</t>
  </si>
  <si>
    <t>7414 Cloth, Grill &amp; Net Of Copper Wire; Expand Cop Metl</t>
  </si>
  <si>
    <t>7415 Nails, Tacks Etc Of Copper Etc, Screws Etc, Copper</t>
  </si>
  <si>
    <t>7416 Copper Springs</t>
  </si>
  <si>
    <t>7417 Cookng A Heatng Ap Domst N-elctrc A Pts Thf Copper</t>
  </si>
  <si>
    <t>7418 Household Art &amp; Pts, Cop; Pot Scourers Etc, Copper</t>
  </si>
  <si>
    <t>7419 Articles Of Copper Nesoi</t>
  </si>
  <si>
    <t>7501 Nickle Mattes, Nickle Oxide Sinters, Oth Int Prod</t>
  </si>
  <si>
    <t>7502 Nickle, Unwrought</t>
  </si>
  <si>
    <t>7503 Nickel Waste And Scrap</t>
  </si>
  <si>
    <t>7504 Nickel Powders And Flakes</t>
  </si>
  <si>
    <t>7505 Nickel Bars, Rods, Profiles And Wire</t>
  </si>
  <si>
    <t>7506 Nickle Plates, Sheets, Strip And Foil</t>
  </si>
  <si>
    <t>7507 Nickle Tubes, Pipes And Tube Or Pipe Fittings</t>
  </si>
  <si>
    <t>7508 Articles Of Nickel, Nesoi</t>
  </si>
  <si>
    <t>7601 Aluminum, Unwrought</t>
  </si>
  <si>
    <t>7602 Aluminum Waste And Scrap</t>
  </si>
  <si>
    <t>7603 Aluminum Powders And Flakes</t>
  </si>
  <si>
    <t>7604 Aluminum Bars, Rods And Profiles</t>
  </si>
  <si>
    <t>7605 Aluminum Wire</t>
  </si>
  <si>
    <t>7606 Aluminum Plates, Sheets &amp; Strip Over .2mm Thick</t>
  </si>
  <si>
    <t>7607 Aluminum Foil (back Or Not) Nov .2mm Th (ex Back)</t>
  </si>
  <si>
    <t>7608 Aluminum Tubes And Pipes</t>
  </si>
  <si>
    <t>7609 Aluminum Tube Or Pipe Fittings</t>
  </si>
  <si>
    <t>7610 Aluminum Structures Nesoi (no Prefab) &amp; Parts Of</t>
  </si>
  <si>
    <t>7611 Tanks Etc, Over 300 Liter Capacity, Aluminum</t>
  </si>
  <si>
    <t>7612 Aluminum Casks, Cans Etc Nov 300 Liter Capacity</t>
  </si>
  <si>
    <t>7613 Aluminum Containers For Compressed Or Liquefid Gas</t>
  </si>
  <si>
    <t>7614 Stranded Wire, Cables Etc, Aluminum, No Elec Insul</t>
  </si>
  <si>
    <t>7615 Household Art Etc, Pot Scour Etc, San Wr, Aluminum</t>
  </si>
  <si>
    <t>7616 Articles Of Aluminum Nesoi</t>
  </si>
  <si>
    <t>7801 Lead, Unwrought</t>
  </si>
  <si>
    <t>7802 Lead Waste And Scrap</t>
  </si>
  <si>
    <t>7803 Lead Bars, Rods, Profiles And Wire</t>
  </si>
  <si>
    <t>7804 Lead Plates, Sheets, Strip, Foil, Powder &amp; Flakes</t>
  </si>
  <si>
    <t>7805 Lead Pipes A Tubes Incl Fittings Therefor</t>
  </si>
  <si>
    <t>7806 Articles Of Lead, Nesoi</t>
  </si>
  <si>
    <t>7901 Zinc, Unwrought</t>
  </si>
  <si>
    <t>7902 Zinc Waste And Scrap</t>
  </si>
  <si>
    <t>7903 Zinc Dust, Powders And Flakes</t>
  </si>
  <si>
    <t>7904 Zinc Bars, Rods, Profiles And Wire</t>
  </si>
  <si>
    <t>7905 Zinc Plates, Sheet, Strip And Foil</t>
  </si>
  <si>
    <t>7906 Zinc Tubes, Pipes And Tube Or Pipe Fittings</t>
  </si>
  <si>
    <t>7907 Articles Of Zinc Nesoi</t>
  </si>
  <si>
    <t>8001 Tin, Unwrought</t>
  </si>
  <si>
    <t>8002 Tin Waste And Scrap</t>
  </si>
  <si>
    <t>8003 Tin Bars, Rods, Profiles And Wire</t>
  </si>
  <si>
    <t>8004 Tin Plates, Sheet And Strip Over 0.2 mm Thick</t>
  </si>
  <si>
    <t>8005 Tin Foil (backed Or Not), Nov .2mm; Tin Pow &amp; Flak</t>
  </si>
  <si>
    <t>8006 Tin Tubes And Pipes Incldg Pipe A Tube Fittings</t>
  </si>
  <si>
    <t>8007 Articles Of Tin, Nesoi</t>
  </si>
  <si>
    <t>8101 Tungsten (wolfram) &amp; Articles, Incl Waste &amp; Scrap</t>
  </si>
  <si>
    <t>8102 Molybdenum &amp; Articles Thereof, Incl Waste &amp; Scrap</t>
  </si>
  <si>
    <t>8103 Tantalum &amp; Articles Thereof, Includ Waste &amp; Scrap</t>
  </si>
  <si>
    <t>8104 Magnesium &amp; Articles Thereof, Incl Waste &amp; Scrap</t>
  </si>
  <si>
    <t>8105 Cobalt Mattes Etc, Cobalt &amp; Art, Inc Waste &amp; Scrap</t>
  </si>
  <si>
    <t>8106 Bismuth An Artls, Incld Waste And Scrap</t>
  </si>
  <si>
    <t>8107 Cadmium &amp; Articles Thereof, Includ Waste &amp; Scrap</t>
  </si>
  <si>
    <t>8108 Titanium &amp; Articles Thereof, Includ Waste &amp; Scrap</t>
  </si>
  <si>
    <t>8109 Zirconium &amp; Articles Thereof, Includ Waste &amp; Scrap</t>
  </si>
  <si>
    <t>8110 Antimony And Artcls Throf Incl Waste And Scrap</t>
  </si>
  <si>
    <t>8111 Manganese And Artcles Thereof, Inc Waste And Scrap</t>
  </si>
  <si>
    <t>8112 Beryllium,chromium,hafnium,rhenium Etc &amp; Articles</t>
  </si>
  <si>
    <t>8113 Cermets And Articles Thereof, Inc Waste And Scrap</t>
  </si>
  <si>
    <t>8201 Handtools &amp; Tools Used In Agricult Etc, B Met Pts</t>
  </si>
  <si>
    <t>8202 Handsaws &amp; Met Pts; Saw Blades; Base Mtl Saw Parts</t>
  </si>
  <si>
    <t>8203 Files, Rasps, Pliers, Metalcut Shears Etc, B Mt Pt</t>
  </si>
  <si>
    <t>8204 Hand-operated Spanners &amp; Wrenches Etc, B Met Parts</t>
  </si>
  <si>
    <t>8205 Handtools Nesoi; Blow Torches Etc; Anvils Etc</t>
  </si>
  <si>
    <t>8206 Tools Of 2 Om Of Hdg 8202-8205, Sts Fr Rtail Sale</t>
  </si>
  <si>
    <t>8207 Interchange Tools For Hand- Or Machine-tools, Bmpt</t>
  </si>
  <si>
    <t>8208 Knives &amp; Blades For Machines &amp; Appliances, B Mt Pt</t>
  </si>
  <si>
    <t>8209 Plates, Sticks Tips Etc F Tools Unmntd Of Cermets</t>
  </si>
  <si>
    <t>8210 Hnd-op Mech Appl 10kg Or Lss,fd/drk Prp/con/srv Pt</t>
  </si>
  <si>
    <t>8211 Knives With Blades &amp; Blades For Knives Nesoi, Bmpt</t>
  </si>
  <si>
    <t>8212 Razors &amp; Razor Blades (incl Blade Blanks), B Mt Pt</t>
  </si>
  <si>
    <t>8213 Scssrs,tlrs A Smlr Shrs, Blds A Oth Bs Mtl Pts</t>
  </si>
  <si>
    <t>8214 Articles Of Cutlery Nesoi; Manicure Sets Etc, Bmpt</t>
  </si>
  <si>
    <t>8215 Tableware Etc Of Base Metal, &amp; Base Metal Parts</t>
  </si>
  <si>
    <t>8301 Padlocks, Locks &amp; Keys &amp; Parts, Of Base Metal</t>
  </si>
  <si>
    <t>8302 Hardware, Fixtures, Castors Etc &amp; Parts, Base Metl</t>
  </si>
  <si>
    <t>8303 Safes, Cash Or Deed Boxes Etc A Prts, Base Metal</t>
  </si>
  <si>
    <t>8304 Office And Desk Equip A Prts, Of Base Metal</t>
  </si>
  <si>
    <t>8305 Looseleaf Binder Etc Fittings, Paper Clips Etc Bmp</t>
  </si>
  <si>
    <t>8306 Bells Etc (nonelec), Ornaments, Ph Frames Etc Bmpt</t>
  </si>
  <si>
    <t>8307 Flexible Tubing Of Base Metal</t>
  </si>
  <si>
    <t>8308 Clasps, Buckles, Hooks Etc, Beads &amp; Spang, B Metal</t>
  </si>
  <si>
    <t>8309 Stoppers, Caps &amp; Lids, Seals Etc &amp; Pts, Base Metal</t>
  </si>
  <si>
    <t>8310 Sgn Plts Nos A Smbls Et Bm Excpt Of Hdg 9405</t>
  </si>
  <si>
    <t>8311 Wire, Rods Etc For Soldering Etc &amp; Met Spray, Bmpt</t>
  </si>
  <si>
    <t>8401 Nuclear Reactors; Fuel Elem (n-i); Mach Isotop Sep</t>
  </si>
  <si>
    <t>8402 Steam Etc Generating Boilers Nesoi; Sup W Boilers</t>
  </si>
  <si>
    <t>8403 Central Heat Boilers Nesoi, And Parts</t>
  </si>
  <si>
    <t>8404 Auxiliary Plant Used With Boilers; Condensers; Pts</t>
  </si>
  <si>
    <t>8405 Producer Gas, Acetylene Gas Etc Generators &amp; Parts</t>
  </si>
  <si>
    <t>8406 Steam Turbines &amp; Other Vapor Turbines, Parts</t>
  </si>
  <si>
    <t>8407 Spark-ignition Recip Or Rotary Int Comb Piston Eng</t>
  </si>
  <si>
    <t>8408 Compression-ignition Internal Comb Piston Engines</t>
  </si>
  <si>
    <t>8409 Parts For Engines Of Heading 8407 Or 8408</t>
  </si>
  <si>
    <t>8410 Hydraulic Turbines, Water Wheels &amp; Regulators, Pts</t>
  </si>
  <si>
    <t>8411 Turbojets, Turbopropellers &amp; Oth Gas Turbines, Pts</t>
  </si>
  <si>
    <t>8412 Engines And Motors Nesoi, And Parts Thereof</t>
  </si>
  <si>
    <t>8413 Pumps For Liquids; Liquid Elevators; Parts Thereof</t>
  </si>
  <si>
    <t>8414 Air/vacuum Pumps, Fans; Vent Hoods Etc; Parts</t>
  </si>
  <si>
    <t>8415 Air Conditioning Machines (temp &amp; Hum Change), Pts</t>
  </si>
  <si>
    <t>8416 Furnace Burners; Mechanical Stokers Etc, Parts</t>
  </si>
  <si>
    <t>8417 Industrial Or Lab Furnaces &amp; Ovens, Nonelect, Pts</t>
  </si>
  <si>
    <t>8418 Refrigerators, Freezers Etc; Heat Pumps Nesoi, Pts</t>
  </si>
  <si>
    <t>8419 Machinery Etc For Temp Chang Treat Mat; W Heat, Pt</t>
  </si>
  <si>
    <t>8420 Calendering Machines Etc Nesoi &amp; Cylinders, Parts</t>
  </si>
  <si>
    <t>8421 Centrifuges; Filter Etc Mach For Liq Or Gases; Pts</t>
  </si>
  <si>
    <t>8422 Machines, Dishwash, Clean Etc Cont &amp; Fill, Pak Etc</t>
  </si>
  <si>
    <t>8423 Weighing Machines &amp; Weighing Machine Weights; Pts</t>
  </si>
  <si>
    <t>8424 Mech Appl To Disperse Liq Etc; Sand Etc Blast Mach</t>
  </si>
  <si>
    <t>8425 Pulley Tackle &amp; Hoists (exc Skip); Winch Etc; Jaks</t>
  </si>
  <si>
    <t>8426 Ship's Derricks; Cranes; Mobile Lifting Frames Etc</t>
  </si>
  <si>
    <t>8427 Fork-lift Trucks; Oth Works Trucks With Lifts Etc.</t>
  </si>
  <si>
    <t>8428 Lifting, Handling, Loading &amp; Unload Machines Nesoi</t>
  </si>
  <si>
    <t>8429 Self-propelled Bulldozers, Graders, Scrapers Etc</t>
  </si>
  <si>
    <t>8430 Mach Nesoi, Moving, Grad Etc; Pile-dr; Snoplow Etc</t>
  </si>
  <si>
    <t>8431 Parts For Machinery Of Headings 8425 To 8430</t>
  </si>
  <si>
    <t>8432 Agricult Etc Mach For Soil Etc; Lawn Rollers; Pts</t>
  </si>
  <si>
    <t>8433 Harvest Etc Machines, Cleaning Eggs Etc Nesoi, Pts</t>
  </si>
  <si>
    <t>8434 Milking Machines &amp; Dairy Machinery &amp; Parts</t>
  </si>
  <si>
    <t>8435 Presses Etc For Wine, Cider, Fruit Juice Etc, Pts</t>
  </si>
  <si>
    <t>8436 Agri Etc &amp; Poultry Etc Equip, Inc Incubators, Pts</t>
  </si>
  <si>
    <t>8437 Mach For Cleaning Seed Etc &amp; Work Cereal Etc, Pts</t>
  </si>
  <si>
    <t>8438 Machinery For Indust Prep/manuf Of Food/drink Nes</t>
  </si>
  <si>
    <t>8439 Machinery For Making Pulp &amp; Making Etc Paper, Pts</t>
  </si>
  <si>
    <t>8440 Bookbinding Machinery, Incl Book-sewing, Parts</t>
  </si>
  <si>
    <t>8441 Mach For Making Up Pulp &amp; Paper, Inc Cutters, Pts</t>
  </si>
  <si>
    <t>8442 Mach Etc Nesoi For Typeset, Making Pr Plates Etc</t>
  </si>
  <si>
    <t>8443 Print Mach Incl Ink-jet Mach Ancil T Prnt Pt Nesoi</t>
  </si>
  <si>
    <t>8444 Machines Extruding, Drawing Etc Manmade Textiles</t>
  </si>
  <si>
    <t>8445 Machines For Preparing Textile Fibers &amp; Yarns</t>
  </si>
  <si>
    <t>8446 Weaving Machines (looms)</t>
  </si>
  <si>
    <t>8447 Machines, Knitting, Stitch-bond, Lace, Net Etc.</t>
  </si>
  <si>
    <t>8448 Auxiliary Machinery For Use With Textile Machines</t>
  </si>
  <si>
    <t>8449 Mach F Manuf Or Finish Nonwovens;hat Blocks; Parts</t>
  </si>
  <si>
    <t>8450 Washing Machines, Household- Or Laundry-type, Pts</t>
  </si>
  <si>
    <t>8451 Machinery (not Laundry) For Cleaning, Drying Etc</t>
  </si>
  <si>
    <t>8452 Sewing Machines (not Book-sew), Cover Etc; Needles</t>
  </si>
  <si>
    <t>8453 Machinery For Work Leather Etc &amp; Footwear Etc, Pts</t>
  </si>
  <si>
    <t>8454 Converters, Ladles, Ingot Molds &amp; Casting Mach, Pt</t>
  </si>
  <si>
    <t>8455 Metal-rolling Mills And Rolls Therefor; Parts</t>
  </si>
  <si>
    <t>8456 Machine Tools For Material Removal By Laser Etc</t>
  </si>
  <si>
    <t>8457 Machining Centers, Unit Const Mach Etc Work Metal</t>
  </si>
  <si>
    <t>8458 Lathes For Removing Metal, Incl Turning Centers</t>
  </si>
  <si>
    <t>8459 Machine Tools For Drilling, Boring, Milling Etc</t>
  </si>
  <si>
    <t>8460 Machine Tools For Honing Or Finishing Metal Etc</t>
  </si>
  <si>
    <t>8461 Machine Tools For Shaping, Slotting, Gear Cut Etc</t>
  </si>
  <si>
    <t>8462 Mach Tool &amp; Press For Metal/carbide Forging Etc</t>
  </si>
  <si>
    <t>8463 Machine Tools For Working Metal, Nesoi</t>
  </si>
  <si>
    <t>8464 Machine Tools For Working Stone, Etc &amp; Glass</t>
  </si>
  <si>
    <t>8465 Machine Tools For Working Wood, Cork, Bone Etc</t>
  </si>
  <si>
    <t>8466 Parts Etc For Machine Tools Of Head 8456 To 8465</t>
  </si>
  <si>
    <t>8467 Tools For Working In The Hand, Pneum Hyd Etc, Pts</t>
  </si>
  <si>
    <t>8468 Machines, Solder Etc; Gas Surf Temper Machines, Pt</t>
  </si>
  <si>
    <t>8469 Typewriters &amp; Word Processing Machines</t>
  </si>
  <si>
    <t>8470 Calculating &amp; Account Machines, Cash Registers Etc</t>
  </si>
  <si>
    <t>8471 Automatic Data Process Machines; Magn Reader Etc</t>
  </si>
  <si>
    <t>8472 Office Machines Nesoi (hectograph, Addressing Etc)</t>
  </si>
  <si>
    <t>8473 Parts Etc For Typewriters &amp; Other Office Machines</t>
  </si>
  <si>
    <t>8474 Machinery For Sorting Screening Etc Minerals, Pts</t>
  </si>
  <si>
    <t>8475 Machines For Assemb Elec Tubes Etc &amp; Glass Mfr, Pt</t>
  </si>
  <si>
    <t>8476 Automatic Goods-vending Machines, Parts</t>
  </si>
  <si>
    <t>8477 Machinery For Working Rubber &amp; Plast Etc Nesoi, Pt</t>
  </si>
  <si>
    <t>8478 Machinery For Tobacco Preparation Nesoi, Parts</t>
  </si>
  <si>
    <t>8479 Machines Etc Having Individual Functions Nesoi, Pt</t>
  </si>
  <si>
    <t>8480 Molding Boxes For Metal Foundry; Mold Bases Etc</t>
  </si>
  <si>
    <t>8481 Taps, Cocks, Valves Etc For Pipes, Tanks Etc, Pts</t>
  </si>
  <si>
    <t>8482 Ball Or Roller Bearings And Parts</t>
  </si>
  <si>
    <t>8483 Transmission Shafts, Bearings, Gears Etc; Parts</t>
  </si>
  <si>
    <t>8484 Gaskets &amp; Similar Joints Of Metal Sheeting</t>
  </si>
  <si>
    <t>8485 Machines For Additive Manufacturing</t>
  </si>
  <si>
    <t>8486 Mach,app Manuf Semicon Boules Etc;c84 Nt 11(c);pt</t>
  </si>
  <si>
    <t>8487 Machinery Parts, Not Cont Electic Con, Etc,nes</t>
  </si>
  <si>
    <t>8501 Electric Motors And Generators (no Sets)</t>
  </si>
  <si>
    <t>8502 Electric Generating Sets And Rotary Converters</t>
  </si>
  <si>
    <t>8503 Parts Of Electric Motors, Generators &amp; Sets</t>
  </si>
  <si>
    <t>8504 Elec Trans, Static Conv &amp; Induct, Adp Pwr Supp, Pt</t>
  </si>
  <si>
    <t>8505 Electromagnets, Permanent Magnets Etc &amp; Parts</t>
  </si>
  <si>
    <t>8506 Primary Cells &amp; Batteries, Parts</t>
  </si>
  <si>
    <t>8507 Electric Storage Batteries, Incl Separators, Parts</t>
  </si>
  <si>
    <t>8508 Vacuum Cleaners; Parts Thereof</t>
  </si>
  <si>
    <t>8509 Electromech Domestic Appliances; Parts</t>
  </si>
  <si>
    <t>8510 Electric Shavers, Hair Clippers &amp; Remov App; Pts</t>
  </si>
  <si>
    <t>8511 Electric Ignition Etc Equip; Generators; Parts</t>
  </si>
  <si>
    <t>8512 Electric Light Etc Equip; Windsh Wipers Etc, Parts</t>
  </si>
  <si>
    <t>8513 Portable Elec Lamps Function By Own Energy Source</t>
  </si>
  <si>
    <t>8514 Industrial Or Lab Elec Furnaces Etc, Parts</t>
  </si>
  <si>
    <t>8515 Electric, Laser Or Oth Light Or Photon Beam Etc</t>
  </si>
  <si>
    <t>8516 Elec Water, Space &amp; Soil Heaters; Hair Etc Dry, Pt</t>
  </si>
  <si>
    <t>8517 Phone Sets; Oth Apparat Trans/recep Voice/img/data</t>
  </si>
  <si>
    <t>8518 Microphones; Loudspeakers; Sound Amplifier Etc, Pt</t>
  </si>
  <si>
    <t>8519 Turntables, Record &amp; Cassette Players Etc.</t>
  </si>
  <si>
    <t>8520 Magnetic Tape &amp; Other Sound Recorders</t>
  </si>
  <si>
    <t>8521 Video Recrdng/reproduc Appar Wheth/nt Video Tuner</t>
  </si>
  <si>
    <t>8522 Parts &amp; Accessories For Use W/ App Of 8519 Or 8521</t>
  </si>
  <si>
    <t>8523 Prepared Unrecorded Media (no Film) For Sound Etc.</t>
  </si>
  <si>
    <t>8524 Flat Panel Display Modules, Wh/not Touch-sensitive</t>
  </si>
  <si>
    <t>8525 Trans Appar For Radiotele Etc; Tv Camera &amp; Rec</t>
  </si>
  <si>
    <t>8526 Radar Apparatus, Radio Navig Aid &amp; Remote Cont App</t>
  </si>
  <si>
    <t>8527 Reception Apparatus For Radiotelephony Etc</t>
  </si>
  <si>
    <t>8528 Tv Recvrs, Incl Video Monitors &amp; Projectors</t>
  </si>
  <si>
    <t>8529 Parts For Television, Radio And Radar Apparatus</t>
  </si>
  <si>
    <t>8530 Electric Signal, Safety Or Traffic Control Equip</t>
  </si>
  <si>
    <t>8531 Electric Sound Or Visual Signaling Apparatus, Pts</t>
  </si>
  <si>
    <t>8532 Electric Capacitors, Fixed, Var Or Adj (preset) Pt</t>
  </si>
  <si>
    <t>8533 Electrical Resistors Except Heating Resistors, Pts</t>
  </si>
  <si>
    <t>8534 Printed Circuits</t>
  </si>
  <si>
    <t>8535 Electrical Apparatus For Switching Etc, Ov 1000 V</t>
  </si>
  <si>
    <t>8536 Electrical Apparatus For Switching Etc, Nov 1000 V</t>
  </si>
  <si>
    <t>8537 Boards, Panels Etc Elec Switch And N/c Appar Etc.</t>
  </si>
  <si>
    <t>8538 Parts For Elec Appar Etc Of Head 8535, 8536 &amp; 8537</t>
  </si>
  <si>
    <t>8539 Electric Filament Or Discharge Lamps, Parts</t>
  </si>
  <si>
    <t>8540 Thermionic, Cold Cathode Or Photocathode Tubes, Pt</t>
  </si>
  <si>
    <t>8541 Semicon Dev;photosens;led;mount Piezoelec Crys;pts</t>
  </si>
  <si>
    <t>8542 Electronic Integrated Circuits &amp; Microassembl, Pts</t>
  </si>
  <si>
    <t>8543 Electrical Mach Etc, With Ind Functions Nesoi, Pts</t>
  </si>
  <si>
    <t>8544 Insulated Wire, Cable Etc; Opt Sheath Fib Cables</t>
  </si>
  <si>
    <t>8545 Carbon Electrodes &amp; Brushes, Lamp Carbons Etc</t>
  </si>
  <si>
    <t>8546 Electrical Insulators Of Any Material</t>
  </si>
  <si>
    <t>8547 Insulating Fittings For Assembly Nesoi</t>
  </si>
  <si>
    <t>8548 Electrical Parts Of Machinery Or Apparatus, Nesoi</t>
  </si>
  <si>
    <t>8549 Electrical And Electronic Waste And Scrap</t>
  </si>
  <si>
    <t>8601 Rail Locomotives, Elect (battery Or Extern Source)</t>
  </si>
  <si>
    <t>8602 Rail Locomotives, Nonelect Nesoi; Locomot Tenders</t>
  </si>
  <si>
    <t>8603 Self-propelled Railway Etc Coaches, Vans Etc Nesoi</t>
  </si>
  <si>
    <t>8604 Railway Or Tramway Maintenance Or Service Vehicles</t>
  </si>
  <si>
    <t>8605 Railwy, Tramwy Pass Etc Coaches Not Self-propelld</t>
  </si>
  <si>
    <t>8606 Railway Or Tramway Freight Cars, Not Self-propelld</t>
  </si>
  <si>
    <t>8607 Parts Of Railway Or Tramway Locomotives Or R Stock</t>
  </si>
  <si>
    <t>8608 Railway Fixtures; Mech Signaling, Safety, Etc, Eq</t>
  </si>
  <si>
    <t>8609 Containers For One Or More Modes Of Transport</t>
  </si>
  <si>
    <t>8701 Tractors (other Than Works Trucks Of Heading 8709)</t>
  </si>
  <si>
    <t>8702 Motor Vehicle F Trnspt &amp;gt;ten Persons Includ Driver</t>
  </si>
  <si>
    <t>8703 Motor Cars &amp; Vehicles For Transporting Persons</t>
  </si>
  <si>
    <t>8704 Motor Vehicles For Transport Of Goods</t>
  </si>
  <si>
    <t>8705 Special Purpose Motor Vehicles Nesoi</t>
  </si>
  <si>
    <t>8706 Chas W Eng F Trac, Mtr Veh F Pass/gd &amp; Special Pur</t>
  </si>
  <si>
    <t>8707 Bodies (including Cabs), For Specif Motor Vehicles</t>
  </si>
  <si>
    <t>8708 Parts &amp; Access For Motor Vehicles (head 8701-8705)</t>
  </si>
  <si>
    <t>8709 Works Trucks, Self-prop, No Lift; Stat Tractrs; Pt</t>
  </si>
  <si>
    <t>8710 Tank &amp; Ot Armored Fight Veh, Motorized; And Parts</t>
  </si>
  <si>
    <t>8711 Motorcycles (incl Mopeds) &amp; Cycles With Aux Motor</t>
  </si>
  <si>
    <t>8712 Bicycles &amp; Oth Cycles (inc Del Tricycle) No Motor</t>
  </si>
  <si>
    <t>8713 Carriages For Disabled Persons,motorized Or Not</t>
  </si>
  <si>
    <t>8714 Parts &amp; Access For Cycles &amp; Invalid Carriages</t>
  </si>
  <si>
    <t>8715 Baby Carriages (inc Strollers) And Parts Thereof</t>
  </si>
  <si>
    <t>8716 Trailers Etc; Other Vehicles, Not Mech Propeld, Pt</t>
  </si>
  <si>
    <t>8801 Balloons &amp; Dirigibles; Gliders Etc</t>
  </si>
  <si>
    <t>8802 Aircraft, Powered; Spacecraft &amp; Launch Vehicles</t>
  </si>
  <si>
    <t>8803 Parts Of Balloons Etc, Aircraft, Spacecraft Etc</t>
  </si>
  <si>
    <t>8804 Parachutes (including Dirigible Parachutes) Rotoch</t>
  </si>
  <si>
    <t>8805 Aircraft Launch Gear; Deck-arrest; Gr Fl Train; Pt</t>
  </si>
  <si>
    <t>8806 Unmanned Aircraft</t>
  </si>
  <si>
    <t>8807 Parts Of Goods Of Heading 8801, 8802 Or 8806</t>
  </si>
  <si>
    <t>8901 Vessels For The Transport Of Persons Or Goods</t>
  </si>
  <si>
    <t>8902 Fishing Vessels;factory Ships &amp; Shps,ves, Nesoi</t>
  </si>
  <si>
    <t>8903 Yachts &amp; Other Vessels For Pleas Etc; Row Boat Etc</t>
  </si>
  <si>
    <t>8904 Tugs And Pusher Craft</t>
  </si>
  <si>
    <t>8905 Light-vessels, Fire-floats Etc; Fl Docks &amp; Platfms</t>
  </si>
  <si>
    <t>8906 Vessels Nesoi Incl Warshp/lifebt Ex Row Boats</t>
  </si>
  <si>
    <t>8907 Floating Structures Nesoi, Rafts, Tanks, Buoys Etc</t>
  </si>
  <si>
    <t>8908 Vessels And Floating Structures For Scrapping</t>
  </si>
  <si>
    <t>9001 Opt Fibers &amp; Bund Etc; Pol Sheets; Unmoun Opt Elem</t>
  </si>
  <si>
    <t>9002 Optical Elements, Mounted; Parts &amp; Accessories</t>
  </si>
  <si>
    <t>9003 Frames &amp; Mountings For Spectacles, Goggles Etc, Pt</t>
  </si>
  <si>
    <t>9004 Spectacles, Goggles Etc, Correct, Protect Etc</t>
  </si>
  <si>
    <t>9005 Optical Telescopes &amp; Mount; Astro Inst &amp; Mount, Pt</t>
  </si>
  <si>
    <t>9006 Photographic Still Cameras, Flash Apparatus Etc</t>
  </si>
  <si>
    <t>9007 Cinematographic Cameras &amp; Projectors, Parts Etc</t>
  </si>
  <si>
    <t>9008 Image Projectors, Still; Enlargers Etc, Still; Pts</t>
  </si>
  <si>
    <t>9009 Photocopy Apparatus &amp; Thermocopy Apparatus; Pts</t>
  </si>
  <si>
    <t>9010 Apparatus Etc For Photo Labs Etc Nesoi; Parts Etc</t>
  </si>
  <si>
    <t>9011 Compound Optical Microscopes; Parts &amp; Accessories</t>
  </si>
  <si>
    <t>9012 Microscopes, Except Optical; Diffract Appar; Parts</t>
  </si>
  <si>
    <t>9013 Lasers, Other Than Diodes; Optic App,instrum Nesoi</t>
  </si>
  <si>
    <t>9014 Direction Finding Compasses &amp; Navig Inst Etc, Pts</t>
  </si>
  <si>
    <t>9015 Survey, Hydrogr, Meteoro Etc Inst; Rangef Etc, Pts</t>
  </si>
  <si>
    <t>9016 Balances, Sensitivity &amp;gt;=5 Cg, W Or W/o Wgt, &amp; Pts</t>
  </si>
  <si>
    <t>9017 Drawing, Math, Measuring Inst Etc Nesoi, Parts</t>
  </si>
  <si>
    <t>9018 Medical, Surgical, Dental Or Vet Inst, No Elec, Pt</t>
  </si>
  <si>
    <t>9019 Mech-ther, Massage, Psych Test, Ozone App Etc, Pts</t>
  </si>
  <si>
    <t>9020 Breathing Appliances &amp; Gas Masks Nesoi; Parts Etc</t>
  </si>
  <si>
    <t>9021 Orthopedic Appl; Artif Body Pts; Hear Aid; Pts Etc</t>
  </si>
  <si>
    <t>9022 X-rays,alpha,beta,gamma Etc; Parts And Accessories</t>
  </si>
  <si>
    <t>9023 Inst, Appts&amp;models,for Demonstrational Use&amp; Parts</t>
  </si>
  <si>
    <t>9024 Machines Etc For Testing Mech Prop Of Material, Pt</t>
  </si>
  <si>
    <t>9025 Hydrometers, Thermometers, Pyrometers Etc; Pts Etc</t>
  </si>
  <si>
    <t>9026 Inst Etc Measure Or Check Flow, Level Etc, Pts Etc</t>
  </si>
  <si>
    <t>9027 Inst Etc For Physical Etc Anal Etc; Microtome; Pts</t>
  </si>
  <si>
    <t>9028 Gas, Liquid Or Electric Supply Etc Meters, Parts</t>
  </si>
  <si>
    <t>9029 Revolution &amp; Production Count, Taximeters Etc, Pts</t>
  </si>
  <si>
    <t>9030 Oscilloscopes, Spectrum Analyzers Etc, Parts Etc</t>
  </si>
  <si>
    <t>9031 Machines, Nesoi In Chapter 90; Profile Project, Pt</t>
  </si>
  <si>
    <t>9032 Automatic Regulating Or Control Instruments; Parts</t>
  </si>
  <si>
    <t>9033 Pts, Nesoi For Machines,appln,inst/appts Of Chap90</t>
  </si>
  <si>
    <t>9101 Watches, Wrist, Pocket Etc, Prec Metal Or Cld Case</t>
  </si>
  <si>
    <t>9102 Watches, Wrist, Pocket Etc, Case Not Prec Nor Clad</t>
  </si>
  <si>
    <t>9103 Clocks With Watch Movt, Excluding Inst Panel Clock</t>
  </si>
  <si>
    <t>9104 Inst Panel Clk &amp; Clk Simlr,for Vehicle,aircrft,etc</t>
  </si>
  <si>
    <t>9105 Clocks, With Clock Mvts Oth Than Inst Panel Etc</t>
  </si>
  <si>
    <t>9106 Time Of Day Recording Appar Etc, With Clock Etc Mt</t>
  </si>
  <si>
    <t>9107 Time Switches W Clk/wtch Movemnt/synchronous Motor</t>
  </si>
  <si>
    <t>9108 Watch Movements, Complete &amp; Assembled</t>
  </si>
  <si>
    <t>9109 Clock Movements, Complete &amp; Assembled</t>
  </si>
  <si>
    <t>9110 Comp Watch Or Clock Mvt; Incom Watch Or Clock Mvt</t>
  </si>
  <si>
    <t>9111 Watch Cases And Parts</t>
  </si>
  <si>
    <t>9112 Clock Cases &amp; Cases For Other Goods Etc; Parts</t>
  </si>
  <si>
    <t>9113 Watch Straps, Watch Bands And Watch Bracelets, Pts</t>
  </si>
  <si>
    <t>9114 Clock Or Watch Parts, Nesoi</t>
  </si>
  <si>
    <t>9201 Pianos, Harpsichords &amp; Other Keyboard String Instr</t>
  </si>
  <si>
    <t>9202 String Musical Instruments Nesoi (violins Etc.)</t>
  </si>
  <si>
    <t>9203 Keybrd, Pipe Organs, Etc, With Free Metal Reeds</t>
  </si>
  <si>
    <t>9204 Accordions And Similar Instruments; Mouth Organs</t>
  </si>
  <si>
    <t>9205 Wind Musical Instruments Nesoi</t>
  </si>
  <si>
    <t>9206 Percussion Musical Instruments Drums Etc.)</t>
  </si>
  <si>
    <t>9207 Musical Instruments With Sound Electric Prod Etc</t>
  </si>
  <si>
    <t>9208 Musical Boxes, Fairground Organs Etc, Whistles Etc</t>
  </si>
  <si>
    <t>9209 Parts Etc Of Musical Instr; Metronones, T Fork Etc</t>
  </si>
  <si>
    <t>9301 Military Weapons Ex Revolvers Pistols Lances Etc</t>
  </si>
  <si>
    <t>9302 Revolvers &amp; Pistols, Designed To Fire Live Ammo</t>
  </si>
  <si>
    <t>9303 Sport Shotguns &amp; Rifles Etc, Very Pistols Etc</t>
  </si>
  <si>
    <t>9304 Arms Nesoi, Other Than Side Arms And Similar Arms</t>
  </si>
  <si>
    <t>9305 Parts &amp; Accessories Of Arms Of Head 9301 To 9304</t>
  </si>
  <si>
    <t>9306 Bombs, Grenades Etc; Cartridges Etc And Parts</t>
  </si>
  <si>
    <t>9307 Swords, Cutlasses, Bayonets, &amp; Siml Arms &amp; Parts</t>
  </si>
  <si>
    <t>9401 Seats (except Barber, Dental, Etc), And Parts</t>
  </si>
  <si>
    <t>9402 Medical, Surgical, Dental Or Veterinary Furn Etc</t>
  </si>
  <si>
    <t>9403 Furniture Nesoi And Parts Thereof</t>
  </si>
  <si>
    <t>9404 Mattress Supports; Articles Of Bedding Etc.</t>
  </si>
  <si>
    <t>9405 Lighting Fittings, Parts;illumiinated Signs, Parts</t>
  </si>
  <si>
    <t>9406 Prefabricated Buildings</t>
  </si>
  <si>
    <t>9501 Wheel Toys Rddn By Child;doll Strll; Pts &amp; Access</t>
  </si>
  <si>
    <t>9502 Dolls, Representing Only Human Beings, &amp; Parts Etc</t>
  </si>
  <si>
    <t>9503 Toys Nesoi; Scale Models Etc; Puzzles; Parts Etc</t>
  </si>
  <si>
    <t>9504 Video Game Consoles, Mach, Table/parlor Games Etc</t>
  </si>
  <si>
    <t>9505 Festive, Carnival Or Other Entertainment Art, Pts</t>
  </si>
  <si>
    <t>9506 Artls &amp; Equip F Genrl Physcl Exerc Etc; Pools; Pts</t>
  </si>
  <si>
    <t>9507 Fishing Rods &amp; Tackle; Nets; Decoys Etc; Parts Etc</t>
  </si>
  <si>
    <t>9508 Trav Circus, Menagerie; Amus Park Rides Etc; Parts</t>
  </si>
  <si>
    <t>9601 Worked Ivory, Bone Etc &amp; Articles Thereof</t>
  </si>
  <si>
    <t>9602 Veg Molded Resin Etc Carving Material, Nesoi</t>
  </si>
  <si>
    <t>9603 Brooms, Brushes, Mops, Feather Dusters Etc</t>
  </si>
  <si>
    <t>9604 Hand Sieves And Hand Riddles</t>
  </si>
  <si>
    <t>9605 Travel Sets For Personal Toilet,etc</t>
  </si>
  <si>
    <t>9606 Buttons, Press Studs Etc, Button Mold &amp; Blanks Etc</t>
  </si>
  <si>
    <t>9607 Slide Fasteners And Parts Thereof</t>
  </si>
  <si>
    <t>9608 Pens (ball Point, S Tip Etc), Mech Pencils Etc, Pt</t>
  </si>
  <si>
    <t>9609 Pencils (lead Encased), Crayons, Leads, Chalks Etc</t>
  </si>
  <si>
    <t>9610 Slates &amp; Boards,with Writing Or Drawing Surfaces</t>
  </si>
  <si>
    <t>9611 Date Sealing Or Numbering Stamps,etc For Hand Oper</t>
  </si>
  <si>
    <t>9612 Typewriter Etc Ribbons, Inked Or Prep; Ink Pads</t>
  </si>
  <si>
    <t>9613 Cigarette Lighters &amp; Other Lighters; Parts Nesoi</t>
  </si>
  <si>
    <t>9614 Smoking Pipes &amp; Bowls, Cigar Etc Holders, &amp; Parts</t>
  </si>
  <si>
    <t>9615 Combs, Hair-slides Etc; Hairpins, Curling Pins Etc</t>
  </si>
  <si>
    <t>9616 Scent &amp; Similar Sprayers Etc; Powder Puffs &amp; Pads</t>
  </si>
  <si>
    <t>9617 Vacuum Flasks, Oth Vacuum Vessels, Complete; Parts</t>
  </si>
  <si>
    <t>9618 Tailors' Dummies &amp; Othr Mannequins For Display</t>
  </si>
  <si>
    <t>9619 Sanitary Pads, Tampons, Diapers, Diaper Liners Etc</t>
  </si>
  <si>
    <t>9620 Monopods, Bipods, Tripods And Similar Articles</t>
  </si>
  <si>
    <t>9701 Paintings, Drawings Etc By Hand As Art; Collag Etc</t>
  </si>
  <si>
    <t>9702 Original Engravings, Prints &amp; Lithographs</t>
  </si>
  <si>
    <t>9703 Original Sculptures And Statuary, In Any Material</t>
  </si>
  <si>
    <t>9704 Postage Or Revenue Stamps, Firstday Covers</t>
  </si>
  <si>
    <t>9705 Collect, Arch, Ethno, Hist, Zoolog, Etc Interest</t>
  </si>
  <si>
    <t>9706 Antiques Of An Age Exceeding One Hundred Years</t>
  </si>
  <si>
    <t>9801 Expts Of Repaired Impts; Impts Of Returned Expts</t>
  </si>
  <si>
    <t>9802 Expts Charity Nesoi; Impts Return Articls, Advancd</t>
  </si>
  <si>
    <t>9808 Importations Of The United States Government</t>
  </si>
  <si>
    <t>9810 Imports Of Religious, Education, Scient Etc Inst</t>
  </si>
  <si>
    <t>9812 Imports Duty Free Under Bond For Permanent Exhibit</t>
  </si>
  <si>
    <t>9814 Imports Of Tea Duty Free Under Bond</t>
  </si>
  <si>
    <t>9817 Imports Duty Free Under Spec Classif Prov Nesoi</t>
  </si>
  <si>
    <t>9818 Equip/pts Incl Boats Purchsd Fr O Repair Pts, Etc.</t>
  </si>
  <si>
    <t>9999 Salvage;estimate Of Low Valued Import Transactions</t>
  </si>
  <si>
    <t>関税率</t>
    <rPh sb="0" eb="1">
      <t xml:space="preserve">カンゼイリツ </t>
    </rPh>
    <phoneticPr fontId="11"/>
  </si>
  <si>
    <t>世界</t>
    <rPh sb="0" eb="2">
      <t xml:space="preserve">セカイ </t>
    </rPh>
    <phoneticPr fontId="11"/>
  </si>
  <si>
    <t>カナダ</t>
    <phoneticPr fontId="11"/>
  </si>
  <si>
    <t>中国</t>
    <rPh sb="0" eb="2">
      <t xml:space="preserve">チュウゴク </t>
    </rPh>
    <phoneticPr fontId="11"/>
  </si>
  <si>
    <t>メキシコ</t>
    <phoneticPr fontId="11"/>
  </si>
  <si>
    <t>ROW</t>
    <phoneticPr fontId="11"/>
  </si>
  <si>
    <t>Total</t>
    <phoneticPr fontId="11"/>
  </si>
  <si>
    <t>個人消費</t>
    <rPh sb="0" eb="4">
      <t xml:space="preserve">コジンショウヒ </t>
    </rPh>
    <phoneticPr fontId="11"/>
  </si>
  <si>
    <t>Customs Value (Cons) ($US)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</si>
</sst>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0.0%"/>
    <numFmt numFmtId="178" formatCode="_(&quot;$&quot;* #,##0_);_(&quot;$&quot;* \(#,##0\);_(&quot;$&quot;* &quot;-&quot;??_);_(@_)"/>
    <numFmt numFmtId="182" formatCode="#,###"/>
    <numFmt numFmtId="183" formatCode="#,##0.0;[Red]\-#,##0.0"/>
  </numFmts>
  <fonts count="15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6"/>
      <name val="游ゴシック"/>
      <family val="3"/>
      <charset val="128"/>
      <scheme val="minor"/>
    </font>
    <font>
      <u/>
      <sz val="12"/>
      <color theme="10"/>
      <name val="游ゴシック"/>
      <family val="2"/>
      <scheme val="minor"/>
    </font>
    <font>
      <b/>
      <sz val="10"/>
      <name val="Arial"/>
      <family val="2"/>
    </font>
    <font>
      <sz val="12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BFF"/>
        <bgColor indexed="64"/>
      </patternFill>
    </fill>
    <fill>
      <patternFill patternType="solid">
        <fgColor rgb="FFFFDD9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9" fillId="0" borderId="0"/>
    <xf numFmtId="38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" fillId="0" borderId="0">
      <alignment vertical="center"/>
    </xf>
  </cellStyleXfs>
  <cellXfs count="56">
    <xf numFmtId="0" fontId="0" fillId="0" borderId="0" xfId="0"/>
    <xf numFmtId="177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0" fontId="7" fillId="0" borderId="0" xfId="0" applyFont="1"/>
    <xf numFmtId="0" fontId="0" fillId="0" borderId="0" xfId="0" applyAlignment="1">
      <alignment wrapText="1"/>
    </xf>
    <xf numFmtId="2" fontId="6" fillId="0" borderId="0" xfId="0" applyNumberFormat="1" applyFont="1"/>
    <xf numFmtId="10" fontId="6" fillId="0" borderId="0" xfId="0" applyNumberFormat="1" applyFont="1"/>
    <xf numFmtId="178" fontId="0" fillId="0" borderId="0" xfId="2" applyNumberFormat="1" applyFont="1"/>
    <xf numFmtId="178" fontId="6" fillId="0" borderId="0" xfId="2" applyNumberFormat="1" applyFont="1"/>
    <xf numFmtId="0" fontId="8" fillId="0" borderId="0" xfId="3" applyFont="1"/>
    <xf numFmtId="0" fontId="2" fillId="0" borderId="0" xfId="3"/>
    <xf numFmtId="10" fontId="0" fillId="0" borderId="0" xfId="4" applyNumberFormat="1" applyFont="1"/>
    <xf numFmtId="10" fontId="2" fillId="0" borderId="0" xfId="3" applyNumberFormat="1"/>
    <xf numFmtId="10" fontId="0" fillId="0" borderId="0" xfId="1" applyNumberFormat="1" applyFont="1"/>
    <xf numFmtId="0" fontId="10" fillId="0" borderId="0" xfId="5" applyFont="1"/>
    <xf numFmtId="0" fontId="9" fillId="0" borderId="0" xfId="5"/>
    <xf numFmtId="3" fontId="2" fillId="0" borderId="0" xfId="3" applyNumberFormat="1"/>
    <xf numFmtId="1" fontId="2" fillId="0" borderId="0" xfId="3" applyNumberFormat="1"/>
    <xf numFmtId="0" fontId="8" fillId="0" borderId="0" xfId="3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12" fillId="0" borderId="0" xfId="7"/>
    <xf numFmtId="0" fontId="13" fillId="0" borderId="1" xfId="8" applyFont="1" applyBorder="1">
      <alignment vertical="center"/>
    </xf>
    <xf numFmtId="0" fontId="1" fillId="0" borderId="0" xfId="8">
      <alignment vertical="center"/>
    </xf>
    <xf numFmtId="0" fontId="13" fillId="2" borderId="1" xfId="8" applyFont="1" applyFill="1" applyBorder="1" applyAlignment="1">
      <alignment horizontal="center" vertical="center"/>
    </xf>
    <xf numFmtId="0" fontId="1" fillId="2" borderId="2" xfId="8" applyFill="1" applyBorder="1" applyAlignment="1">
      <alignment horizontal="center" vertical="center"/>
    </xf>
    <xf numFmtId="0" fontId="1" fillId="2" borderId="3" xfId="8" applyFill="1" applyBorder="1" applyAlignment="1">
      <alignment horizontal="center" vertical="center"/>
    </xf>
    <xf numFmtId="0" fontId="1" fillId="2" borderId="4" xfId="8" applyFill="1" applyBorder="1" applyAlignment="1">
      <alignment horizontal="center" vertical="center"/>
    </xf>
    <xf numFmtId="0" fontId="1" fillId="2" borderId="5" xfId="8" applyFill="1" applyBorder="1" applyAlignment="1">
      <alignment horizontal="center" vertical="center"/>
    </xf>
    <xf numFmtId="0" fontId="13" fillId="3" borderId="1" xfId="8" applyFont="1" applyFill="1" applyBorder="1">
      <alignment vertical="center"/>
    </xf>
    <xf numFmtId="0" fontId="1" fillId="2" borderId="6" xfId="8" applyFill="1" applyBorder="1" applyAlignment="1">
      <alignment horizontal="center" vertical="center"/>
    </xf>
    <xf numFmtId="0" fontId="1" fillId="3" borderId="1" xfId="8" applyFill="1" applyBorder="1">
      <alignment vertical="center"/>
    </xf>
    <xf numFmtId="182" fontId="1" fillId="0" borderId="1" xfId="8" applyNumberFormat="1" applyBorder="1">
      <alignment vertical="center"/>
    </xf>
    <xf numFmtId="0" fontId="1" fillId="0" borderId="1" xfId="8" applyBorder="1">
      <alignment vertical="center"/>
    </xf>
    <xf numFmtId="9" fontId="1" fillId="0" borderId="0" xfId="1" applyFont="1" applyAlignment="1">
      <alignment vertical="center"/>
    </xf>
    <xf numFmtId="9" fontId="1" fillId="0" borderId="0" xfId="8" applyNumberFormat="1">
      <alignment vertical="center"/>
    </xf>
    <xf numFmtId="183" fontId="1" fillId="0" borderId="0" xfId="6" applyNumberFormat="1" applyFont="1">
      <alignment vertical="center"/>
    </xf>
    <xf numFmtId="183" fontId="1" fillId="0" borderId="0" xfId="8" applyNumberFormat="1">
      <alignment vertical="center"/>
    </xf>
    <xf numFmtId="177" fontId="1" fillId="0" borderId="0" xfId="1" applyNumberFormat="1" applyFont="1" applyAlignment="1">
      <alignment vertical="center"/>
    </xf>
    <xf numFmtId="0" fontId="1" fillId="2" borderId="0" xfId="8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8" applyFill="1" applyBorder="1" applyAlignment="1">
      <alignment horizontal="center" vertical="center"/>
    </xf>
    <xf numFmtId="0" fontId="1" fillId="2" borderId="7" xfId="8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82" fontId="1" fillId="0" borderId="0" xfId="8" applyNumberFormat="1">
      <alignment vertical="center"/>
    </xf>
    <xf numFmtId="177" fontId="1" fillId="0" borderId="0" xfId="8" applyNumberFormat="1">
      <alignment vertical="center"/>
    </xf>
    <xf numFmtId="18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</cellXfs>
  <cellStyles count="9">
    <cellStyle name="Normal 2" xfId="3" xr:uid="{7EBBE3AE-3118-4E1C-8731-1B3B7887CC50}"/>
    <cellStyle name="Normal 2 2" xfId="5" xr:uid="{21B5FCD9-A927-4F1E-AB9C-D32DDAFFDE2D}"/>
    <cellStyle name="Percent 2" xfId="4" xr:uid="{6FA79A00-2414-44C2-AC52-4786A2EB504D}"/>
    <cellStyle name="パーセント" xfId="1" builtinId="5"/>
    <cellStyle name="ハイパーリンク" xfId="7" builtinId="8"/>
    <cellStyle name="桁区切り" xfId="6" builtinId="6"/>
    <cellStyle name="通貨 [0.00]" xfId="2" builtinId="4"/>
    <cellStyle name="標準" xfId="0" builtinId="0"/>
    <cellStyle name="標準 2" xfId="8" xr:uid="{29F1DE0E-1E67-BD4A-8D0C-8F8A45EC4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air.co.in/auto-parts-hs-code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1F6F-115A-4ADF-8386-05C71EB163D0}">
  <sheetPr>
    <tabColor theme="8" tint="0.59999389629810485"/>
  </sheetPr>
  <dimension ref="A2:U26"/>
  <sheetViews>
    <sheetView zoomScale="59" workbookViewId="0">
      <selection activeCell="A7" sqref="A7"/>
    </sheetView>
  </sheetViews>
  <sheetFormatPr baseColWidth="10" defaultColWidth="8.85546875" defaultRowHeight="20"/>
  <cols>
    <col min="1" max="1" width="28.28515625" customWidth="1"/>
    <col min="2" max="2" width="12.140625" customWidth="1"/>
    <col min="3" max="3" width="11.140625" customWidth="1"/>
    <col min="4" max="4" width="10.140625" bestFit="1" customWidth="1"/>
    <col min="5" max="5" width="12.7109375" customWidth="1"/>
    <col min="7" max="7" width="10.140625" customWidth="1"/>
    <col min="8" max="8" width="14.7109375" customWidth="1"/>
  </cols>
  <sheetData>
    <row r="2" spans="1:8">
      <c r="A2" s="2" t="s">
        <v>1</v>
      </c>
    </row>
    <row r="3" spans="1:8">
      <c r="A3" s="25"/>
      <c r="B3" s="27" t="s">
        <v>24</v>
      </c>
      <c r="C3" s="27" t="s">
        <v>25</v>
      </c>
      <c r="D3" s="24" t="s">
        <v>20</v>
      </c>
      <c r="E3" s="24" t="s">
        <v>21</v>
      </c>
      <c r="F3" s="24" t="s">
        <v>22</v>
      </c>
      <c r="G3" s="24" t="s">
        <v>23</v>
      </c>
      <c r="H3" s="24"/>
    </row>
    <row r="4" spans="1:8" ht="31.5" customHeight="1">
      <c r="A4" s="25"/>
      <c r="B4" s="27"/>
      <c r="C4" s="27"/>
      <c r="D4" s="24"/>
      <c r="E4" s="24"/>
      <c r="F4" s="24"/>
      <c r="G4" s="24"/>
      <c r="H4" s="24"/>
    </row>
    <row r="5" spans="1:8" ht="21">
      <c r="A5" s="9" t="s">
        <v>16</v>
      </c>
      <c r="B5" s="12">
        <v>19612</v>
      </c>
      <c r="C5" s="12">
        <v>2361</v>
      </c>
      <c r="D5" s="13">
        <v>351</v>
      </c>
      <c r="E5" s="11">
        <f>D5/B5</f>
        <v>1.7897205792372018E-2</v>
      </c>
      <c r="F5" s="10">
        <v>0.2</v>
      </c>
      <c r="G5" s="1">
        <f>E5*F5</f>
        <v>3.5794411584744038E-3</v>
      </c>
      <c r="H5" s="18"/>
    </row>
    <row r="6" spans="1:8" ht="42">
      <c r="A6" s="9" t="s">
        <v>19</v>
      </c>
      <c r="B6" s="12">
        <v>27361</v>
      </c>
      <c r="C6" s="12">
        <f>$B$21</f>
        <v>3112</v>
      </c>
      <c r="D6" s="13">
        <f>B21-B22</f>
        <v>2685</v>
      </c>
      <c r="E6" s="11">
        <f>D6/B6</f>
        <v>9.8132378202551079E-2</v>
      </c>
      <c r="F6" s="10">
        <v>0.1</v>
      </c>
      <c r="G6" s="1">
        <f>E6*F6</f>
        <v>9.8132378202551093E-3</v>
      </c>
      <c r="H6" s="18"/>
    </row>
    <row r="7" spans="1:8" ht="63">
      <c r="A7" s="9" t="s">
        <v>17</v>
      </c>
      <c r="B7" s="12">
        <v>27361</v>
      </c>
      <c r="C7" s="12">
        <f>$B$21</f>
        <v>3112</v>
      </c>
      <c r="D7" s="13">
        <f>427*0.62</f>
        <v>264.74</v>
      </c>
      <c r="E7" s="11">
        <f>D7/B7</f>
        <v>9.6758159423997667E-3</v>
      </c>
      <c r="F7" s="10">
        <f>0.44</f>
        <v>0.44</v>
      </c>
      <c r="G7" s="1">
        <f>E7*F7</f>
        <v>4.2573590146558976E-3</v>
      </c>
      <c r="H7" s="18"/>
    </row>
    <row r="8" spans="1:8" ht="63">
      <c r="A8" s="9" t="s">
        <v>18</v>
      </c>
      <c r="B8" s="12">
        <v>27361</v>
      </c>
      <c r="C8" s="12">
        <f>$B$21</f>
        <v>3112</v>
      </c>
      <c r="D8" s="13">
        <f>427*0.38</f>
        <v>162.26</v>
      </c>
      <c r="E8" s="11">
        <f>D8/B8</f>
        <v>5.9303388034063079E-3</v>
      </c>
      <c r="F8" s="10">
        <v>0.6</v>
      </c>
      <c r="G8" s="1">
        <f t="shared" ref="G8" si="0">E8*F8</f>
        <v>3.5582032820437844E-3</v>
      </c>
      <c r="H8" s="18"/>
    </row>
    <row r="9" spans="1:8">
      <c r="H9" s="18"/>
    </row>
    <row r="10" spans="1:8">
      <c r="G10" s="1"/>
    </row>
    <row r="11" spans="1:8">
      <c r="G11" s="1"/>
    </row>
    <row r="12" spans="1:8" ht="21">
      <c r="A12" s="9" t="s">
        <v>26</v>
      </c>
      <c r="G12" s="1">
        <f>G7+G8+G6</f>
        <v>1.7628800116954793E-2</v>
      </c>
    </row>
    <row r="16" spans="1:8">
      <c r="A16" s="2" t="s">
        <v>2</v>
      </c>
    </row>
    <row r="19" spans="1:21">
      <c r="A19" s="25"/>
      <c r="B19" s="26" t="s">
        <v>3</v>
      </c>
      <c r="C19" s="3" t="s">
        <v>4</v>
      </c>
      <c r="D19" s="3" t="s">
        <v>6</v>
      </c>
      <c r="E19" s="26" t="s">
        <v>8</v>
      </c>
      <c r="F19" s="26" t="s">
        <v>9</v>
      </c>
    </row>
    <row r="20" spans="1:21">
      <c r="A20" s="25"/>
      <c r="B20" s="26"/>
      <c r="C20" s="3" t="s">
        <v>5</v>
      </c>
      <c r="D20" s="3" t="s">
        <v>7</v>
      </c>
      <c r="E20" s="26"/>
      <c r="F20" s="2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4" t="s">
        <v>10</v>
      </c>
      <c r="B21" s="4">
        <v>3112</v>
      </c>
      <c r="C21" s="5" t="s">
        <v>0</v>
      </c>
      <c r="D21" s="7" t="s">
        <v>0</v>
      </c>
      <c r="E21" s="7" t="s">
        <v>0</v>
      </c>
      <c r="F21" s="7" t="s">
        <v>0</v>
      </c>
      <c r="H21" t="s">
        <v>0</v>
      </c>
    </row>
    <row r="22" spans="1:21">
      <c r="A22" s="4" t="s">
        <v>11</v>
      </c>
      <c r="B22" s="4">
        <v>427</v>
      </c>
      <c r="C22" s="5">
        <v>0.5</v>
      </c>
      <c r="D22" s="7">
        <f>0.25*B22</f>
        <v>106.75</v>
      </c>
      <c r="E22" s="7">
        <f>0.5*D22</f>
        <v>53.375</v>
      </c>
      <c r="F22" s="7">
        <f>10*E22</f>
        <v>533.75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</row>
    <row r="23" spans="1:21">
      <c r="A23" s="4" t="s">
        <v>14</v>
      </c>
      <c r="B23" s="7">
        <f>B21-B22</f>
        <v>2685</v>
      </c>
      <c r="C23" s="5">
        <v>0.1</v>
      </c>
      <c r="D23" s="7">
        <f>B23*0.9</f>
        <v>2416.5</v>
      </c>
      <c r="E23" s="7">
        <f>0.1*D23</f>
        <v>241.65</v>
      </c>
      <c r="F23" s="7">
        <f>U25</f>
        <v>3031.5074885092868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</row>
    <row r="24" spans="1:21">
      <c r="H24" s="8">
        <v>2023</v>
      </c>
      <c r="I24" s="8">
        <v>2024</v>
      </c>
      <c r="J24" s="8">
        <f>I24+1</f>
        <v>2025</v>
      </c>
      <c r="K24" s="8">
        <f t="shared" ref="K24:S24" si="1">J24+1</f>
        <v>2026</v>
      </c>
      <c r="L24" s="8">
        <f t="shared" si="1"/>
        <v>2027</v>
      </c>
      <c r="M24" s="8">
        <f t="shared" si="1"/>
        <v>2028</v>
      </c>
      <c r="N24" s="8">
        <f t="shared" si="1"/>
        <v>2029</v>
      </c>
      <c r="O24" s="8">
        <f t="shared" si="1"/>
        <v>2030</v>
      </c>
      <c r="P24" s="8">
        <f t="shared" si="1"/>
        <v>2031</v>
      </c>
      <c r="Q24" s="8">
        <f t="shared" si="1"/>
        <v>2032</v>
      </c>
      <c r="R24" s="8">
        <f t="shared" si="1"/>
        <v>2033</v>
      </c>
      <c r="S24" s="8">
        <f t="shared" si="1"/>
        <v>2034</v>
      </c>
      <c r="T24" s="8">
        <v>2035</v>
      </c>
      <c r="U24" s="8" t="s">
        <v>15</v>
      </c>
    </row>
    <row r="25" spans="1:21">
      <c r="A25" s="4" t="s">
        <v>12</v>
      </c>
      <c r="E25" s="7">
        <f>-0.23*(E22+E23)</f>
        <v>-67.85575</v>
      </c>
      <c r="F25" s="7">
        <f>-0.23*(F22+F23)</f>
        <v>-820.00922235713597</v>
      </c>
      <c r="H25" s="6">
        <v>242</v>
      </c>
      <c r="I25" s="6">
        <f>H25*1.03</f>
        <v>249.26000000000002</v>
      </c>
      <c r="J25" s="6">
        <f t="shared" ref="J25:T25" si="2">I25*1.03</f>
        <v>256.73780000000005</v>
      </c>
      <c r="K25" s="6">
        <f t="shared" si="2"/>
        <v>264.43993400000005</v>
      </c>
      <c r="L25" s="6">
        <f t="shared" si="2"/>
        <v>272.37313202000007</v>
      </c>
      <c r="M25" s="6">
        <f t="shared" si="2"/>
        <v>280.54432598060009</v>
      </c>
      <c r="N25" s="6">
        <f t="shared" si="2"/>
        <v>288.96065576001808</v>
      </c>
      <c r="O25" s="6">
        <f t="shared" si="2"/>
        <v>297.62947543281865</v>
      </c>
      <c r="P25" s="6">
        <f t="shared" si="2"/>
        <v>306.55835969580323</v>
      </c>
      <c r="Q25" s="6">
        <f t="shared" si="2"/>
        <v>315.75511048667732</v>
      </c>
      <c r="R25" s="6">
        <f t="shared" si="2"/>
        <v>325.22776380127766</v>
      </c>
      <c r="S25" s="6">
        <f t="shared" si="2"/>
        <v>334.984596715316</v>
      </c>
      <c r="T25" s="6">
        <f t="shared" si="2"/>
        <v>345.03413461677548</v>
      </c>
      <c r="U25" s="6">
        <f>SUM(K25:T25)</f>
        <v>3031.5074885092868</v>
      </c>
    </row>
    <row r="26" spans="1:21">
      <c r="A26" s="4" t="s">
        <v>13</v>
      </c>
      <c r="E26" s="7">
        <f>SUM(E21:E25)</f>
        <v>227.16924999999998</v>
      </c>
      <c r="F26" s="7">
        <f>SUM(F21:F25)</f>
        <v>2745.2482661521508</v>
      </c>
      <c r="U26" s="6" t="s">
        <v>0</v>
      </c>
    </row>
  </sheetData>
  <mergeCells count="12">
    <mergeCell ref="G3:G4"/>
    <mergeCell ref="H3:H4"/>
    <mergeCell ref="A19:A20"/>
    <mergeCell ref="B19:B20"/>
    <mergeCell ref="E19:E20"/>
    <mergeCell ref="F19:F20"/>
    <mergeCell ref="A3:A4"/>
    <mergeCell ref="B3:B4"/>
    <mergeCell ref="C3:C4"/>
    <mergeCell ref="D3:D4"/>
    <mergeCell ref="E3:E4"/>
    <mergeCell ref="F3:F4"/>
  </mergeCells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BBD7-4842-4357-B1DF-8D0A318CEEAA}">
  <sheetPr>
    <tabColor theme="8" tint="0.79998168889431442"/>
  </sheetPr>
  <dimension ref="A1:D10"/>
  <sheetViews>
    <sheetView workbookViewId="0"/>
  </sheetViews>
  <sheetFormatPr baseColWidth="10" defaultColWidth="8.7109375" defaultRowHeight="18"/>
  <cols>
    <col min="1" max="1" width="20.28515625" style="15" customWidth="1"/>
    <col min="2" max="2" width="19.28515625" style="15" customWidth="1"/>
    <col min="3" max="3" width="23.7109375" style="15" customWidth="1"/>
    <col min="4" max="5" width="8.7109375" style="15"/>
    <col min="6" max="6" width="8.140625" style="15" customWidth="1"/>
    <col min="7" max="16384" width="8.7109375" style="15"/>
  </cols>
  <sheetData>
    <row r="1" spans="1:4">
      <c r="A1" s="14" t="s">
        <v>4523</v>
      </c>
    </row>
    <row r="2" spans="1:4">
      <c r="A2" s="15" t="s">
        <v>27</v>
      </c>
    </row>
    <row r="4" spans="1:4" ht="57">
      <c r="A4" s="23" t="s">
        <v>4519</v>
      </c>
      <c r="B4" s="23" t="s">
        <v>4521</v>
      </c>
      <c r="C4" s="23" t="s">
        <v>4522</v>
      </c>
    </row>
    <row r="5" spans="1:4" ht="20">
      <c r="A5" s="16" t="s">
        <v>4520</v>
      </c>
      <c r="B5" s="16">
        <v>0.62001399999999995</v>
      </c>
      <c r="C5" s="16">
        <v>0.15950989999999998</v>
      </c>
      <c r="D5" s="17"/>
    </row>
    <row r="6" spans="1:4" ht="20">
      <c r="A6" s="16"/>
      <c r="B6" s="16"/>
      <c r="C6" s="16"/>
      <c r="D6" s="17"/>
    </row>
    <row r="7" spans="1:4" ht="20">
      <c r="A7" s="16"/>
      <c r="B7" s="16"/>
      <c r="C7" s="16"/>
      <c r="D7" s="17"/>
    </row>
    <row r="8" spans="1:4" ht="20">
      <c r="A8" s="16"/>
      <c r="B8" s="16"/>
      <c r="C8" s="16"/>
      <c r="D8" s="17"/>
    </row>
    <row r="9" spans="1:4" ht="20">
      <c r="A9" s="16"/>
      <c r="B9" s="16"/>
      <c r="C9" s="16"/>
      <c r="D9" s="17"/>
    </row>
    <row r="10" spans="1:4">
      <c r="A10" s="15" t="s">
        <v>4518</v>
      </c>
    </row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669F-4FF5-434E-95D2-12917836655D}">
  <sheetPr>
    <tabColor theme="8" tint="0.79998168889431442"/>
  </sheetPr>
  <dimension ref="A1:E4489"/>
  <sheetViews>
    <sheetView tabSelected="1" workbookViewId="0">
      <selection activeCell="A12" sqref="A12"/>
    </sheetView>
  </sheetViews>
  <sheetFormatPr baseColWidth="10" defaultColWidth="8.140625" defaultRowHeight="15"/>
  <cols>
    <col min="1" max="1" width="8.140625" style="20"/>
    <col min="2" max="2" width="10.42578125" style="20" customWidth="1"/>
    <col min="3" max="16384" width="8.140625" style="20"/>
  </cols>
  <sheetData>
    <row r="1" spans="1:5">
      <c r="A1" s="19" t="s">
        <v>28</v>
      </c>
    </row>
    <row r="2" spans="1:5">
      <c r="A2" s="20" t="s">
        <v>29</v>
      </c>
    </row>
    <row r="3" spans="1:5">
      <c r="A3" s="19">
        <v>2023</v>
      </c>
    </row>
    <row r="4" spans="1:5" ht="20">
      <c r="A4" s="14" t="s">
        <v>30</v>
      </c>
      <c r="B4" s="14" t="s">
        <v>31</v>
      </c>
      <c r="C4" s="14" t="s">
        <v>32</v>
      </c>
      <c r="D4" s="14"/>
      <c r="E4" s="28" t="s">
        <v>4524</v>
      </c>
    </row>
    <row r="5" spans="1:5" ht="18">
      <c r="A5" s="15" t="s">
        <v>33</v>
      </c>
      <c r="B5" s="21">
        <v>5996</v>
      </c>
      <c r="C5" s="22">
        <v>0</v>
      </c>
      <c r="D5" s="15"/>
      <c r="E5" s="20">
        <v>7318</v>
      </c>
    </row>
    <row r="6" spans="1:5" ht="18">
      <c r="A6" s="15" t="s">
        <v>34</v>
      </c>
      <c r="B6" s="21">
        <v>3300</v>
      </c>
      <c r="C6" s="22">
        <v>7.5</v>
      </c>
      <c r="D6" s="15"/>
      <c r="E6" s="20">
        <v>3916</v>
      </c>
    </row>
    <row r="7" spans="1:5" ht="18">
      <c r="A7" s="15" t="s">
        <v>35</v>
      </c>
      <c r="B7" s="21">
        <v>10919056</v>
      </c>
      <c r="C7" s="22">
        <v>3.75</v>
      </c>
      <c r="D7" s="15"/>
      <c r="E7" s="20">
        <v>8708</v>
      </c>
    </row>
    <row r="8" spans="1:5" ht="18">
      <c r="A8" s="15" t="s">
        <v>36</v>
      </c>
      <c r="B8" s="21">
        <v>29062</v>
      </c>
      <c r="C8" s="22">
        <v>7.5</v>
      </c>
      <c r="D8" s="15"/>
      <c r="E8" s="20">
        <v>8538</v>
      </c>
    </row>
    <row r="9" spans="1:5" ht="18">
      <c r="A9" s="15" t="s">
        <v>37</v>
      </c>
      <c r="B9" s="21">
        <v>2913590</v>
      </c>
      <c r="C9" s="22">
        <v>25</v>
      </c>
      <c r="D9" s="15"/>
    </row>
    <row r="10" spans="1:5" ht="18">
      <c r="A10" s="15" t="s">
        <v>38</v>
      </c>
      <c r="B10" s="21">
        <v>6015668</v>
      </c>
      <c r="C10" s="22">
        <v>12.5</v>
      </c>
      <c r="D10" s="15"/>
    </row>
    <row r="11" spans="1:5" ht="18">
      <c r="A11" s="15" t="s">
        <v>39</v>
      </c>
      <c r="B11" s="21">
        <v>291095</v>
      </c>
      <c r="C11" s="22">
        <v>25</v>
      </c>
      <c r="D11" s="15"/>
    </row>
    <row r="12" spans="1:5" ht="18">
      <c r="A12" s="15" t="s">
        <v>40</v>
      </c>
      <c r="B12" s="21">
        <v>57271</v>
      </c>
      <c r="C12" s="22">
        <v>25</v>
      </c>
      <c r="D12" s="15"/>
    </row>
    <row r="13" spans="1:5" ht="18">
      <c r="A13" s="15" t="s">
        <v>41</v>
      </c>
      <c r="B13" s="21">
        <v>222942</v>
      </c>
      <c r="C13" s="22">
        <v>25</v>
      </c>
      <c r="D13" s="15"/>
    </row>
    <row r="14" spans="1:5" ht="18">
      <c r="A14" s="15" t="s">
        <v>42</v>
      </c>
      <c r="B14" s="21">
        <v>68187</v>
      </c>
      <c r="C14" s="22">
        <v>25</v>
      </c>
      <c r="D14" s="15"/>
    </row>
    <row r="15" spans="1:5" ht="18">
      <c r="A15" s="15" t="s">
        <v>43</v>
      </c>
      <c r="B15" s="21">
        <v>833264</v>
      </c>
      <c r="C15" s="22">
        <v>25</v>
      </c>
      <c r="D15" s="15"/>
    </row>
    <row r="16" spans="1:5" ht="18">
      <c r="A16" s="15" t="s">
        <v>44</v>
      </c>
      <c r="B16" s="21">
        <v>134589</v>
      </c>
      <c r="C16" s="22">
        <v>25</v>
      </c>
      <c r="D16" s="15"/>
    </row>
    <row r="17" spans="1:4" ht="18">
      <c r="A17" s="15" t="s">
        <v>45</v>
      </c>
      <c r="B17" s="21">
        <v>43083628</v>
      </c>
      <c r="C17" s="22">
        <v>25</v>
      </c>
      <c r="D17" s="15"/>
    </row>
    <row r="18" spans="1:4" ht="18">
      <c r="A18" s="15" t="s">
        <v>46</v>
      </c>
      <c r="B18" s="21">
        <v>6125625</v>
      </c>
      <c r="C18" s="22">
        <v>25</v>
      </c>
      <c r="D18" s="15"/>
    </row>
    <row r="19" spans="1:4" ht="18">
      <c r="A19" s="15" t="s">
        <v>47</v>
      </c>
      <c r="B19" s="21">
        <v>128033</v>
      </c>
      <c r="C19" s="22">
        <v>25</v>
      </c>
      <c r="D19" s="15"/>
    </row>
    <row r="20" spans="1:4" ht="18">
      <c r="A20" s="15" t="s">
        <v>48</v>
      </c>
      <c r="B20" s="21">
        <v>477518</v>
      </c>
      <c r="C20" s="22">
        <v>25</v>
      </c>
      <c r="D20" s="15"/>
    </row>
    <row r="21" spans="1:4" ht="18">
      <c r="A21" s="15" t="s">
        <v>49</v>
      </c>
      <c r="B21" s="21">
        <v>634730</v>
      </c>
      <c r="C21" s="22">
        <v>25</v>
      </c>
      <c r="D21" s="15"/>
    </row>
    <row r="22" spans="1:4" ht="18">
      <c r="A22" s="15" t="s">
        <v>50</v>
      </c>
      <c r="B22" s="21">
        <v>71280</v>
      </c>
      <c r="C22" s="22">
        <v>25</v>
      </c>
      <c r="D22" s="15"/>
    </row>
    <row r="23" spans="1:4" ht="18">
      <c r="A23" s="15" t="s">
        <v>51</v>
      </c>
      <c r="B23" s="21">
        <v>2160</v>
      </c>
      <c r="C23" s="22">
        <v>25</v>
      </c>
      <c r="D23" s="15"/>
    </row>
    <row r="24" spans="1:4" ht="18">
      <c r="A24" s="15" t="s">
        <v>52</v>
      </c>
      <c r="B24" s="21">
        <v>148917</v>
      </c>
      <c r="C24" s="22">
        <v>25</v>
      </c>
      <c r="D24" s="15"/>
    </row>
    <row r="25" spans="1:4" ht="18">
      <c r="A25" s="15" t="s">
        <v>53</v>
      </c>
      <c r="B25" s="21">
        <v>5130</v>
      </c>
      <c r="C25" s="22">
        <v>25</v>
      </c>
      <c r="D25" s="15"/>
    </row>
    <row r="26" spans="1:4" ht="18">
      <c r="A26" s="15" t="s">
        <v>54</v>
      </c>
      <c r="B26" s="21">
        <v>49562</v>
      </c>
      <c r="C26" s="22">
        <v>25</v>
      </c>
      <c r="D26" s="15"/>
    </row>
    <row r="27" spans="1:4" ht="18">
      <c r="A27" s="15" t="s">
        <v>55</v>
      </c>
      <c r="B27" s="21">
        <v>342248</v>
      </c>
      <c r="C27" s="22">
        <v>25</v>
      </c>
      <c r="D27" s="15"/>
    </row>
    <row r="28" spans="1:4" ht="18">
      <c r="A28" s="15" t="s">
        <v>56</v>
      </c>
      <c r="B28" s="21">
        <v>1047755</v>
      </c>
      <c r="C28" s="22">
        <v>25</v>
      </c>
      <c r="D28" s="15"/>
    </row>
    <row r="29" spans="1:4" ht="18">
      <c r="A29" s="15" t="s">
        <v>57</v>
      </c>
      <c r="B29" s="21">
        <v>36200</v>
      </c>
      <c r="C29" s="22">
        <v>25</v>
      </c>
      <c r="D29" s="15"/>
    </row>
    <row r="30" spans="1:4" ht="18">
      <c r="A30" s="15" t="s">
        <v>58</v>
      </c>
      <c r="B30" s="21">
        <v>901973</v>
      </c>
      <c r="C30" s="22">
        <v>25</v>
      </c>
      <c r="D30" s="15"/>
    </row>
    <row r="31" spans="1:4" ht="18">
      <c r="A31" s="15" t="s">
        <v>59</v>
      </c>
      <c r="B31" s="21">
        <v>69600</v>
      </c>
      <c r="C31" s="22">
        <v>25</v>
      </c>
      <c r="D31" s="15"/>
    </row>
    <row r="32" spans="1:4" ht="18">
      <c r="A32" s="15" t="s">
        <v>60</v>
      </c>
      <c r="B32" s="21">
        <v>84764</v>
      </c>
      <c r="C32" s="22">
        <v>25</v>
      </c>
      <c r="D32" s="15"/>
    </row>
    <row r="33" spans="1:4" ht="18">
      <c r="A33" s="15" t="s">
        <v>61</v>
      </c>
      <c r="B33" s="21">
        <v>7081433</v>
      </c>
      <c r="C33" s="22">
        <v>0</v>
      </c>
      <c r="D33" s="15"/>
    </row>
    <row r="34" spans="1:4" ht="18">
      <c r="A34" s="15" t="s">
        <v>62</v>
      </c>
      <c r="B34" s="21">
        <v>339437</v>
      </c>
      <c r="C34" s="22">
        <v>25</v>
      </c>
      <c r="D34" s="15"/>
    </row>
    <row r="35" spans="1:4" ht="18">
      <c r="A35" s="15" t="s">
        <v>63</v>
      </c>
      <c r="B35" s="21">
        <v>72114704</v>
      </c>
      <c r="C35" s="22">
        <v>25</v>
      </c>
      <c r="D35" s="15"/>
    </row>
    <row r="36" spans="1:4" ht="18">
      <c r="A36" s="15" t="s">
        <v>64</v>
      </c>
      <c r="B36" s="21">
        <v>312242</v>
      </c>
      <c r="C36" s="22">
        <v>25</v>
      </c>
      <c r="D36" s="15"/>
    </row>
    <row r="37" spans="1:4" ht="18">
      <c r="A37" s="15" t="s">
        <v>65</v>
      </c>
      <c r="B37" s="21">
        <v>198966</v>
      </c>
      <c r="C37" s="22">
        <v>25</v>
      </c>
      <c r="D37" s="15"/>
    </row>
    <row r="38" spans="1:4" ht="18">
      <c r="A38" s="15" t="s">
        <v>66</v>
      </c>
      <c r="B38" s="21">
        <v>647708</v>
      </c>
      <c r="C38" s="22">
        <v>25</v>
      </c>
      <c r="D38" s="15"/>
    </row>
    <row r="39" spans="1:4" ht="18">
      <c r="A39" s="15" t="s">
        <v>67</v>
      </c>
      <c r="B39" s="21">
        <v>169449</v>
      </c>
      <c r="C39" s="22">
        <v>25</v>
      </c>
      <c r="D39" s="15"/>
    </row>
    <row r="40" spans="1:4" ht="18">
      <c r="A40" s="15" t="s">
        <v>68</v>
      </c>
      <c r="B40" s="21">
        <v>263131981</v>
      </c>
      <c r="C40" s="22">
        <v>25</v>
      </c>
      <c r="D40" s="15"/>
    </row>
    <row r="41" spans="1:4" ht="18">
      <c r="A41" s="15" t="s">
        <v>69</v>
      </c>
      <c r="B41" s="21">
        <v>17069698</v>
      </c>
      <c r="C41" s="22">
        <v>25</v>
      </c>
      <c r="D41" s="15"/>
    </row>
    <row r="42" spans="1:4" ht="18">
      <c r="A42" s="15" t="s">
        <v>70</v>
      </c>
      <c r="B42" s="21">
        <v>2811020</v>
      </c>
      <c r="C42" s="22">
        <v>25</v>
      </c>
      <c r="D42" s="15"/>
    </row>
    <row r="43" spans="1:4" ht="18">
      <c r="A43" s="15" t="s">
        <v>71</v>
      </c>
      <c r="B43" s="21">
        <v>274982061</v>
      </c>
      <c r="C43" s="22">
        <v>0</v>
      </c>
      <c r="D43" s="15"/>
    </row>
    <row r="44" spans="1:4" ht="18">
      <c r="A44" s="15" t="s">
        <v>72</v>
      </c>
      <c r="B44" s="21">
        <v>49823256</v>
      </c>
      <c r="C44" s="22">
        <v>12.5</v>
      </c>
      <c r="D44" s="15"/>
    </row>
    <row r="45" spans="1:4" ht="18">
      <c r="A45" s="15" t="s">
        <v>73</v>
      </c>
      <c r="B45" s="21">
        <v>169982</v>
      </c>
      <c r="C45" s="22">
        <v>25</v>
      </c>
      <c r="D45" s="15"/>
    </row>
    <row r="46" spans="1:4" ht="18">
      <c r="A46" s="15" t="s">
        <v>74</v>
      </c>
      <c r="B46" s="21">
        <v>1015232</v>
      </c>
      <c r="C46" s="22">
        <v>25</v>
      </c>
      <c r="D46" s="15"/>
    </row>
    <row r="47" spans="1:4" ht="18">
      <c r="A47" s="15" t="s">
        <v>75</v>
      </c>
      <c r="B47" s="21">
        <v>72303978</v>
      </c>
      <c r="C47" s="22">
        <v>0</v>
      </c>
      <c r="D47" s="15"/>
    </row>
    <row r="48" spans="1:4" ht="18">
      <c r="A48" s="15" t="s">
        <v>76</v>
      </c>
      <c r="B48" s="21">
        <v>6730011</v>
      </c>
      <c r="C48" s="22">
        <v>25</v>
      </c>
      <c r="D48" s="15"/>
    </row>
    <row r="49" spans="1:4" ht="18">
      <c r="A49" s="15" t="s">
        <v>77</v>
      </c>
      <c r="B49" s="21">
        <v>211801398</v>
      </c>
      <c r="C49" s="22">
        <v>25</v>
      </c>
      <c r="D49" s="15"/>
    </row>
    <row r="50" spans="1:4" ht="18">
      <c r="A50" s="15" t="s">
        <v>78</v>
      </c>
      <c r="B50" s="21">
        <v>63032045</v>
      </c>
      <c r="C50" s="22">
        <v>25</v>
      </c>
      <c r="D50" s="15"/>
    </row>
    <row r="51" spans="1:4" ht="18">
      <c r="A51" s="15" t="s">
        <v>79</v>
      </c>
      <c r="B51" s="21">
        <v>13863037</v>
      </c>
      <c r="C51" s="22">
        <v>25</v>
      </c>
      <c r="D51" s="15"/>
    </row>
    <row r="52" spans="1:4" ht="18">
      <c r="A52" s="15" t="s">
        <v>80</v>
      </c>
      <c r="B52" s="21">
        <v>423334</v>
      </c>
      <c r="C52" s="22">
        <v>25</v>
      </c>
      <c r="D52" s="15"/>
    </row>
    <row r="53" spans="1:4" ht="18">
      <c r="A53" s="15" t="s">
        <v>81</v>
      </c>
      <c r="B53" s="21">
        <v>290320</v>
      </c>
      <c r="C53" s="22">
        <v>12.5</v>
      </c>
      <c r="D53" s="15"/>
    </row>
    <row r="54" spans="1:4" ht="18">
      <c r="A54" s="15" t="s">
        <v>82</v>
      </c>
      <c r="B54" s="21">
        <v>678777</v>
      </c>
      <c r="C54" s="22">
        <v>12.5</v>
      </c>
      <c r="D54" s="15"/>
    </row>
    <row r="55" spans="1:4" ht="18">
      <c r="A55" s="15" t="s">
        <v>83</v>
      </c>
      <c r="B55" s="21">
        <v>137085</v>
      </c>
      <c r="C55" s="22">
        <v>25</v>
      </c>
      <c r="D55" s="15"/>
    </row>
    <row r="56" spans="1:4" ht="18">
      <c r="A56" s="15" t="s">
        <v>84</v>
      </c>
      <c r="B56" s="21">
        <v>277614</v>
      </c>
      <c r="C56" s="22">
        <v>25</v>
      </c>
      <c r="D56" s="15"/>
    </row>
    <row r="57" spans="1:4" ht="18">
      <c r="A57" s="15" t="s">
        <v>85</v>
      </c>
      <c r="B57" s="21">
        <v>1187081</v>
      </c>
      <c r="C57" s="22">
        <v>25</v>
      </c>
      <c r="D57" s="15"/>
    </row>
    <row r="58" spans="1:4" ht="18">
      <c r="A58" s="15" t="s">
        <v>86</v>
      </c>
      <c r="B58" s="21">
        <v>22604630</v>
      </c>
      <c r="C58" s="22">
        <v>25</v>
      </c>
      <c r="D58" s="15"/>
    </row>
    <row r="59" spans="1:4" ht="18">
      <c r="A59" s="15" t="s">
        <v>87</v>
      </c>
      <c r="B59" s="21">
        <v>815783</v>
      </c>
      <c r="C59" s="22">
        <v>25</v>
      </c>
      <c r="D59" s="15"/>
    </row>
    <row r="60" spans="1:4" ht="18">
      <c r="A60" s="15" t="s">
        <v>88</v>
      </c>
      <c r="B60" s="21">
        <v>139357</v>
      </c>
      <c r="C60" s="22">
        <v>25</v>
      </c>
      <c r="D60" s="15"/>
    </row>
    <row r="61" spans="1:4" ht="18">
      <c r="A61" s="15" t="s">
        <v>89</v>
      </c>
      <c r="B61" s="21">
        <v>318506</v>
      </c>
      <c r="C61" s="22">
        <v>25</v>
      </c>
      <c r="D61" s="15"/>
    </row>
    <row r="62" spans="1:4" ht="18">
      <c r="A62" s="15" t="s">
        <v>90</v>
      </c>
      <c r="B62" s="21">
        <v>327545</v>
      </c>
      <c r="C62" s="22">
        <v>25</v>
      </c>
      <c r="D62" s="15"/>
    </row>
    <row r="63" spans="1:4" ht="18">
      <c r="A63" s="15" t="s">
        <v>91</v>
      </c>
      <c r="B63" s="21">
        <v>111738</v>
      </c>
      <c r="C63" s="22">
        <v>25</v>
      </c>
      <c r="D63" s="15"/>
    </row>
    <row r="64" spans="1:4" ht="18">
      <c r="A64" s="15" t="s">
        <v>92</v>
      </c>
      <c r="B64" s="21">
        <v>1615589</v>
      </c>
      <c r="C64" s="22">
        <v>25</v>
      </c>
      <c r="D64" s="15"/>
    </row>
    <row r="65" spans="1:4" ht="18">
      <c r="A65" s="15" t="s">
        <v>93</v>
      </c>
      <c r="B65" s="21">
        <v>345347</v>
      </c>
      <c r="C65" s="22">
        <v>25</v>
      </c>
      <c r="D65" s="15"/>
    </row>
    <row r="66" spans="1:4" ht="18">
      <c r="A66" s="15" t="s">
        <v>94</v>
      </c>
      <c r="B66" s="21">
        <v>102037</v>
      </c>
      <c r="C66" s="22">
        <v>25</v>
      </c>
      <c r="D66" s="15"/>
    </row>
    <row r="67" spans="1:4" ht="18">
      <c r="A67" s="15" t="s">
        <v>95</v>
      </c>
      <c r="B67" s="21">
        <v>3444340</v>
      </c>
      <c r="C67" s="22">
        <v>25</v>
      </c>
      <c r="D67" s="15"/>
    </row>
    <row r="68" spans="1:4" ht="18">
      <c r="A68" s="15" t="s">
        <v>96</v>
      </c>
      <c r="B68" s="21">
        <v>227698</v>
      </c>
      <c r="C68" s="22">
        <v>25</v>
      </c>
      <c r="D68" s="15"/>
    </row>
    <row r="69" spans="1:4" ht="18">
      <c r="A69" s="15" t="s">
        <v>97</v>
      </c>
      <c r="B69" s="21">
        <v>14271</v>
      </c>
      <c r="C69" s="22">
        <v>25</v>
      </c>
      <c r="D69" s="15"/>
    </row>
    <row r="70" spans="1:4" ht="18">
      <c r="A70" s="15" t="s">
        <v>98</v>
      </c>
      <c r="B70" s="21">
        <v>10576603</v>
      </c>
      <c r="C70" s="22">
        <v>25</v>
      </c>
      <c r="D70" s="15"/>
    </row>
    <row r="71" spans="1:4" ht="18">
      <c r="A71" s="15" t="s">
        <v>99</v>
      </c>
      <c r="B71" s="21">
        <v>4711782</v>
      </c>
      <c r="C71" s="22">
        <v>25</v>
      </c>
      <c r="D71" s="15"/>
    </row>
    <row r="72" spans="1:4" ht="18">
      <c r="A72" s="15" t="s">
        <v>100</v>
      </c>
      <c r="B72" s="21">
        <v>87629</v>
      </c>
      <c r="C72" s="22">
        <v>25</v>
      </c>
      <c r="D72" s="15"/>
    </row>
    <row r="73" spans="1:4" ht="18">
      <c r="A73" s="15" t="s">
        <v>101</v>
      </c>
      <c r="B73" s="21">
        <v>198090</v>
      </c>
      <c r="C73" s="22">
        <v>25</v>
      </c>
      <c r="D73" s="15"/>
    </row>
    <row r="74" spans="1:4" ht="18">
      <c r="A74" s="15" t="s">
        <v>102</v>
      </c>
      <c r="B74" s="21">
        <v>2031</v>
      </c>
      <c r="C74" s="22">
        <v>25</v>
      </c>
      <c r="D74" s="15"/>
    </row>
    <row r="75" spans="1:4" ht="18">
      <c r="A75" s="15" t="s">
        <v>103</v>
      </c>
      <c r="B75" s="21">
        <v>26326708</v>
      </c>
      <c r="C75" s="22">
        <v>25</v>
      </c>
      <c r="D75" s="15"/>
    </row>
    <row r="76" spans="1:4" ht="18">
      <c r="A76" s="15" t="s">
        <v>104</v>
      </c>
      <c r="B76" s="21">
        <v>1796983</v>
      </c>
      <c r="C76" s="22">
        <v>25</v>
      </c>
      <c r="D76" s="15"/>
    </row>
    <row r="77" spans="1:4" ht="18">
      <c r="A77" s="15" t="s">
        <v>105</v>
      </c>
      <c r="B77" s="21">
        <v>2384</v>
      </c>
      <c r="C77" s="22">
        <v>25</v>
      </c>
      <c r="D77" s="15"/>
    </row>
    <row r="78" spans="1:4" ht="18">
      <c r="A78" s="15" t="s">
        <v>106</v>
      </c>
      <c r="B78" s="21">
        <v>14960</v>
      </c>
      <c r="C78" s="22">
        <v>25</v>
      </c>
      <c r="D78" s="15"/>
    </row>
    <row r="79" spans="1:4" ht="18">
      <c r="A79" s="15" t="s">
        <v>107</v>
      </c>
      <c r="B79" s="21">
        <v>84370</v>
      </c>
      <c r="C79" s="22">
        <v>25</v>
      </c>
      <c r="D79" s="15"/>
    </row>
    <row r="80" spans="1:4" ht="18">
      <c r="A80" s="15" t="s">
        <v>108</v>
      </c>
      <c r="B80" s="21">
        <v>68510</v>
      </c>
      <c r="C80" s="22">
        <v>25</v>
      </c>
      <c r="D80" s="15"/>
    </row>
    <row r="81" spans="1:4" ht="18">
      <c r="A81" s="15" t="s">
        <v>109</v>
      </c>
      <c r="B81" s="21">
        <v>44508917</v>
      </c>
      <c r="C81" s="22">
        <v>25</v>
      </c>
      <c r="D81" s="15"/>
    </row>
    <row r="82" spans="1:4" ht="18">
      <c r="A82" s="15" t="s">
        <v>110</v>
      </c>
      <c r="B82" s="21">
        <v>4886691</v>
      </c>
      <c r="C82" s="22">
        <v>25</v>
      </c>
      <c r="D82" s="15"/>
    </row>
    <row r="83" spans="1:4" ht="18">
      <c r="A83" s="15" t="s">
        <v>111</v>
      </c>
      <c r="B83" s="21">
        <v>5006</v>
      </c>
      <c r="C83" s="22">
        <v>25</v>
      </c>
      <c r="D83" s="15"/>
    </row>
    <row r="84" spans="1:4" ht="18">
      <c r="A84" s="15" t="s">
        <v>112</v>
      </c>
      <c r="B84" s="21">
        <v>2958628</v>
      </c>
      <c r="C84" s="22">
        <v>25</v>
      </c>
      <c r="D84" s="15"/>
    </row>
    <row r="85" spans="1:4" ht="18">
      <c r="A85" s="15" t="s">
        <v>113</v>
      </c>
      <c r="B85" s="21">
        <v>875747</v>
      </c>
      <c r="C85" s="22">
        <v>25</v>
      </c>
      <c r="D85" s="15"/>
    </row>
    <row r="86" spans="1:4" ht="18">
      <c r="A86" s="15" t="s">
        <v>114</v>
      </c>
      <c r="B86" s="21">
        <v>33392</v>
      </c>
      <c r="C86" s="22">
        <v>25</v>
      </c>
      <c r="D86" s="15"/>
    </row>
    <row r="87" spans="1:4" ht="18">
      <c r="A87" s="15" t="s">
        <v>115</v>
      </c>
      <c r="B87" s="21">
        <v>628387</v>
      </c>
      <c r="C87" s="22">
        <v>25</v>
      </c>
      <c r="D87" s="15"/>
    </row>
    <row r="88" spans="1:4" ht="18">
      <c r="A88" s="15" t="s">
        <v>116</v>
      </c>
      <c r="B88" s="21">
        <v>1473865</v>
      </c>
      <c r="C88" s="22">
        <v>25</v>
      </c>
      <c r="D88" s="15"/>
    </row>
    <row r="89" spans="1:4" ht="18">
      <c r="A89" s="15" t="s">
        <v>117</v>
      </c>
      <c r="B89" s="21">
        <v>1027928</v>
      </c>
      <c r="C89" s="22">
        <v>25</v>
      </c>
      <c r="D89" s="15"/>
    </row>
    <row r="90" spans="1:4" ht="18">
      <c r="A90" s="15" t="s">
        <v>118</v>
      </c>
      <c r="B90" s="21">
        <v>196604</v>
      </c>
      <c r="C90" s="22">
        <v>25</v>
      </c>
      <c r="D90" s="15"/>
    </row>
    <row r="91" spans="1:4" ht="18">
      <c r="A91" s="15" t="s">
        <v>119</v>
      </c>
      <c r="B91" s="21">
        <v>58871</v>
      </c>
      <c r="C91" s="22">
        <v>25</v>
      </c>
      <c r="D91" s="15"/>
    </row>
    <row r="92" spans="1:4" ht="18">
      <c r="A92" s="15" t="s">
        <v>120</v>
      </c>
      <c r="B92" s="21">
        <v>130003</v>
      </c>
      <c r="C92" s="22">
        <v>25</v>
      </c>
      <c r="D92" s="15"/>
    </row>
    <row r="93" spans="1:4" ht="18">
      <c r="A93" s="15" t="s">
        <v>121</v>
      </c>
      <c r="B93" s="21">
        <v>21936</v>
      </c>
      <c r="C93" s="22">
        <v>25</v>
      </c>
      <c r="D93" s="15"/>
    </row>
    <row r="94" spans="1:4" ht="18">
      <c r="A94" s="15" t="s">
        <v>122</v>
      </c>
      <c r="B94" s="21">
        <v>617478</v>
      </c>
      <c r="C94" s="22">
        <v>25</v>
      </c>
      <c r="D94" s="15"/>
    </row>
    <row r="95" spans="1:4" ht="18">
      <c r="A95" s="15" t="s">
        <v>123</v>
      </c>
      <c r="B95" s="21">
        <v>26722</v>
      </c>
      <c r="C95" s="22">
        <v>25</v>
      </c>
      <c r="D95" s="15"/>
    </row>
    <row r="96" spans="1:4" ht="18">
      <c r="A96" s="15" t="s">
        <v>124</v>
      </c>
      <c r="B96" s="21">
        <v>5415</v>
      </c>
      <c r="C96" s="22">
        <v>2.5</v>
      </c>
      <c r="D96" s="15"/>
    </row>
    <row r="97" spans="1:4" ht="18">
      <c r="A97" s="15" t="s">
        <v>125</v>
      </c>
      <c r="B97" s="21">
        <v>7312</v>
      </c>
      <c r="C97" s="22">
        <v>25</v>
      </c>
      <c r="D97" s="15"/>
    </row>
    <row r="98" spans="1:4" ht="18">
      <c r="A98" s="15" t="s">
        <v>126</v>
      </c>
      <c r="B98" s="21">
        <v>6375</v>
      </c>
      <c r="C98" s="22">
        <v>0</v>
      </c>
      <c r="D98" s="15"/>
    </row>
    <row r="99" spans="1:4" ht="18">
      <c r="A99" s="15" t="s">
        <v>127</v>
      </c>
      <c r="B99" s="21">
        <v>5641598</v>
      </c>
      <c r="C99" s="22">
        <v>25</v>
      </c>
      <c r="D99" s="15"/>
    </row>
    <row r="100" spans="1:4" ht="18">
      <c r="A100" s="15" t="s">
        <v>128</v>
      </c>
      <c r="B100" s="21">
        <v>1304999</v>
      </c>
      <c r="C100" s="22">
        <v>25</v>
      </c>
      <c r="D100" s="15"/>
    </row>
    <row r="101" spans="1:4" ht="18">
      <c r="A101" s="15" t="s">
        <v>129</v>
      </c>
      <c r="B101" s="21">
        <v>6035</v>
      </c>
      <c r="C101" s="22">
        <v>0</v>
      </c>
      <c r="D101" s="15"/>
    </row>
    <row r="102" spans="1:4" ht="18">
      <c r="A102" s="15" t="s">
        <v>130</v>
      </c>
      <c r="B102" s="21">
        <v>1085966</v>
      </c>
      <c r="C102" s="22">
        <v>25</v>
      </c>
      <c r="D102" s="15"/>
    </row>
    <row r="103" spans="1:4" ht="18">
      <c r="A103" s="15" t="s">
        <v>131</v>
      </c>
      <c r="B103" s="21">
        <v>1195582</v>
      </c>
      <c r="C103" s="22">
        <v>25</v>
      </c>
      <c r="D103" s="15"/>
    </row>
    <row r="104" spans="1:4" ht="18">
      <c r="A104" s="15" t="s">
        <v>132</v>
      </c>
      <c r="B104" s="21">
        <v>57717</v>
      </c>
      <c r="C104" s="22">
        <v>7.5</v>
      </c>
      <c r="D104" s="15"/>
    </row>
    <row r="105" spans="1:4" ht="18">
      <c r="A105" s="15" t="s">
        <v>133</v>
      </c>
      <c r="B105" s="21">
        <v>1319173</v>
      </c>
      <c r="C105" s="22">
        <v>0</v>
      </c>
      <c r="D105" s="15"/>
    </row>
    <row r="106" spans="1:4" ht="18">
      <c r="A106" s="15" t="s">
        <v>134</v>
      </c>
      <c r="B106" s="21">
        <v>167845</v>
      </c>
      <c r="C106" s="22">
        <v>7.5</v>
      </c>
      <c r="D106" s="15"/>
    </row>
    <row r="107" spans="1:4" ht="18">
      <c r="A107" s="15" t="s">
        <v>135</v>
      </c>
      <c r="B107" s="21">
        <v>778596</v>
      </c>
      <c r="C107" s="22">
        <v>7.5</v>
      </c>
      <c r="D107" s="15"/>
    </row>
    <row r="108" spans="1:4" ht="18">
      <c r="A108" s="15" t="s">
        <v>136</v>
      </c>
      <c r="B108" s="21">
        <v>48262804</v>
      </c>
      <c r="C108" s="22">
        <v>7.5</v>
      </c>
      <c r="D108" s="15"/>
    </row>
    <row r="109" spans="1:4" ht="18">
      <c r="A109" s="15" t="s">
        <v>137</v>
      </c>
      <c r="B109" s="21">
        <v>98888</v>
      </c>
      <c r="C109" s="22">
        <v>25</v>
      </c>
      <c r="D109" s="15"/>
    </row>
    <row r="110" spans="1:4" ht="18">
      <c r="A110" s="15" t="s">
        <v>138</v>
      </c>
      <c r="B110" s="21">
        <v>175000</v>
      </c>
      <c r="C110" s="22">
        <v>25</v>
      </c>
      <c r="D110" s="15"/>
    </row>
    <row r="111" spans="1:4" ht="18">
      <c r="A111" s="15" t="s">
        <v>139</v>
      </c>
      <c r="B111" s="21">
        <v>2049188</v>
      </c>
      <c r="C111" s="22">
        <v>25</v>
      </c>
      <c r="D111" s="15"/>
    </row>
    <row r="112" spans="1:4" ht="18">
      <c r="A112" s="15" t="s">
        <v>140</v>
      </c>
      <c r="B112" s="21">
        <v>3465380</v>
      </c>
      <c r="C112" s="22">
        <v>25</v>
      </c>
      <c r="D112" s="15"/>
    </row>
    <row r="113" spans="1:4" ht="18">
      <c r="A113" s="15" t="s">
        <v>141</v>
      </c>
      <c r="B113" s="21">
        <v>89457779</v>
      </c>
      <c r="C113" s="22">
        <v>25</v>
      </c>
      <c r="D113" s="15"/>
    </row>
    <row r="114" spans="1:4" ht="18">
      <c r="A114" s="15" t="s">
        <v>142</v>
      </c>
      <c r="B114" s="21">
        <v>55478</v>
      </c>
      <c r="C114" s="22">
        <v>4.2857141494750977</v>
      </c>
      <c r="D114" s="15"/>
    </row>
    <row r="115" spans="1:4" ht="18">
      <c r="A115" s="15" t="s">
        <v>143</v>
      </c>
      <c r="B115" s="21">
        <v>8768</v>
      </c>
      <c r="C115" s="22">
        <v>0</v>
      </c>
      <c r="D115" s="15"/>
    </row>
    <row r="116" spans="1:4" ht="18">
      <c r="A116" s="15" t="s">
        <v>144</v>
      </c>
      <c r="B116" s="21">
        <v>3219348</v>
      </c>
      <c r="C116" s="22">
        <v>7.5</v>
      </c>
      <c r="D116" s="15"/>
    </row>
    <row r="117" spans="1:4" ht="18">
      <c r="A117" s="15" t="s">
        <v>145</v>
      </c>
      <c r="B117" s="21">
        <v>4200</v>
      </c>
      <c r="C117" s="22">
        <v>7.5</v>
      </c>
      <c r="D117" s="15"/>
    </row>
    <row r="118" spans="1:4" ht="18">
      <c r="A118" s="15" t="s">
        <v>146</v>
      </c>
      <c r="B118" s="21">
        <v>61482800</v>
      </c>
      <c r="C118" s="22">
        <v>5</v>
      </c>
      <c r="D118" s="15"/>
    </row>
    <row r="119" spans="1:4" ht="18">
      <c r="A119" s="15" t="s">
        <v>147</v>
      </c>
      <c r="B119" s="21">
        <v>6900</v>
      </c>
      <c r="C119" s="22">
        <v>7.5</v>
      </c>
      <c r="D119" s="15"/>
    </row>
    <row r="120" spans="1:4" ht="18">
      <c r="A120" s="15" t="s">
        <v>148</v>
      </c>
      <c r="B120" s="21">
        <v>839975</v>
      </c>
      <c r="C120" s="22">
        <v>7.5</v>
      </c>
      <c r="D120" s="15"/>
    </row>
    <row r="121" spans="1:4" ht="18">
      <c r="A121" s="15" t="s">
        <v>149</v>
      </c>
      <c r="B121" s="21">
        <v>1995084</v>
      </c>
      <c r="C121" s="22">
        <v>7.5</v>
      </c>
      <c r="D121" s="15"/>
    </row>
    <row r="122" spans="1:4" ht="18">
      <c r="A122" s="15" t="s">
        <v>150</v>
      </c>
      <c r="B122" s="21">
        <v>1050820</v>
      </c>
      <c r="C122" s="22">
        <v>7.5</v>
      </c>
      <c r="D122" s="15"/>
    </row>
    <row r="123" spans="1:4" ht="18">
      <c r="A123" s="15" t="s">
        <v>151</v>
      </c>
      <c r="B123" s="21">
        <v>15481072</v>
      </c>
      <c r="C123" s="22">
        <v>7.5</v>
      </c>
      <c r="D123" s="15"/>
    </row>
    <row r="124" spans="1:4" ht="18">
      <c r="A124" s="15" t="s">
        <v>152</v>
      </c>
      <c r="B124" s="21">
        <v>1478491</v>
      </c>
      <c r="C124" s="22">
        <v>25</v>
      </c>
      <c r="D124" s="15"/>
    </row>
    <row r="125" spans="1:4" ht="18">
      <c r="A125" s="15" t="s">
        <v>153</v>
      </c>
      <c r="B125" s="21">
        <v>103213924</v>
      </c>
      <c r="C125" s="22">
        <v>25</v>
      </c>
      <c r="D125" s="15"/>
    </row>
    <row r="126" spans="1:4" ht="18">
      <c r="A126" s="15" t="s">
        <v>154</v>
      </c>
      <c r="B126" s="21">
        <v>35246</v>
      </c>
      <c r="C126" s="22">
        <v>25</v>
      </c>
      <c r="D126" s="15"/>
    </row>
    <row r="127" spans="1:4" ht="18">
      <c r="A127" s="15" t="s">
        <v>155</v>
      </c>
      <c r="B127" s="21">
        <v>1590595</v>
      </c>
      <c r="C127" s="22">
        <v>25</v>
      </c>
      <c r="D127" s="15"/>
    </row>
    <row r="128" spans="1:4" ht="18">
      <c r="A128" s="15" t="s">
        <v>156</v>
      </c>
      <c r="B128" s="21">
        <v>132589</v>
      </c>
      <c r="C128" s="22">
        <v>25</v>
      </c>
      <c r="D128" s="15"/>
    </row>
    <row r="129" spans="1:4" ht="18">
      <c r="A129" s="15" t="s">
        <v>157</v>
      </c>
      <c r="B129" s="21">
        <v>5390</v>
      </c>
      <c r="C129" s="22">
        <v>16.666666030883789</v>
      </c>
      <c r="D129" s="15"/>
    </row>
    <row r="130" spans="1:4" ht="18">
      <c r="A130" s="15" t="s">
        <v>158</v>
      </c>
      <c r="B130" s="21">
        <v>348234</v>
      </c>
      <c r="C130" s="22">
        <v>25</v>
      </c>
      <c r="D130" s="15"/>
    </row>
    <row r="131" spans="1:4" ht="18">
      <c r="A131" s="15" t="s">
        <v>159</v>
      </c>
      <c r="B131" s="21">
        <v>29891</v>
      </c>
      <c r="C131" s="22">
        <v>0</v>
      </c>
      <c r="D131" s="15"/>
    </row>
    <row r="132" spans="1:4" ht="18">
      <c r="A132" s="15" t="s">
        <v>160</v>
      </c>
      <c r="B132" s="21">
        <v>9799207</v>
      </c>
      <c r="C132" s="22">
        <v>25</v>
      </c>
      <c r="D132" s="15"/>
    </row>
    <row r="133" spans="1:4" ht="18">
      <c r="A133" s="15" t="s">
        <v>161</v>
      </c>
      <c r="B133" s="21">
        <v>15340</v>
      </c>
      <c r="C133" s="22">
        <v>10.833333015441895</v>
      </c>
      <c r="D133" s="15"/>
    </row>
    <row r="134" spans="1:4" ht="18">
      <c r="A134" s="15" t="s">
        <v>162</v>
      </c>
      <c r="B134" s="21">
        <v>921438</v>
      </c>
      <c r="C134" s="22">
        <v>25</v>
      </c>
      <c r="D134" s="15"/>
    </row>
    <row r="135" spans="1:4" ht="18">
      <c r="A135" s="15" t="s">
        <v>163</v>
      </c>
      <c r="B135" s="21">
        <v>33992</v>
      </c>
      <c r="C135" s="22">
        <v>25</v>
      </c>
      <c r="D135" s="15"/>
    </row>
    <row r="136" spans="1:4" ht="18">
      <c r="A136" s="15" t="s">
        <v>164</v>
      </c>
      <c r="B136" s="21">
        <v>2372711</v>
      </c>
      <c r="C136" s="22">
        <v>25</v>
      </c>
      <c r="D136" s="15"/>
    </row>
    <row r="137" spans="1:4" ht="18">
      <c r="A137" s="15" t="s">
        <v>165</v>
      </c>
      <c r="B137" s="21">
        <v>3405781</v>
      </c>
      <c r="C137" s="22">
        <v>25</v>
      </c>
      <c r="D137" s="15"/>
    </row>
    <row r="138" spans="1:4" ht="18">
      <c r="A138" s="15" t="s">
        <v>166</v>
      </c>
      <c r="B138" s="21">
        <v>17248618</v>
      </c>
      <c r="C138" s="22">
        <v>20</v>
      </c>
      <c r="D138" s="15"/>
    </row>
    <row r="139" spans="1:4" ht="18">
      <c r="A139" s="15" t="s">
        <v>167</v>
      </c>
      <c r="B139" s="21">
        <v>9709291</v>
      </c>
      <c r="C139" s="22">
        <v>25</v>
      </c>
      <c r="D139" s="15"/>
    </row>
    <row r="140" spans="1:4" ht="18">
      <c r="A140" s="15" t="s">
        <v>168</v>
      </c>
      <c r="B140" s="21">
        <v>2183980</v>
      </c>
      <c r="C140" s="22">
        <v>25</v>
      </c>
      <c r="D140" s="15"/>
    </row>
    <row r="141" spans="1:4" ht="18">
      <c r="A141" s="15" t="s">
        <v>169</v>
      </c>
      <c r="B141" s="21">
        <v>29299427</v>
      </c>
      <c r="C141" s="22">
        <v>21.818181991577148</v>
      </c>
      <c r="D141" s="15"/>
    </row>
    <row r="142" spans="1:4" ht="18">
      <c r="A142" s="15" t="s">
        <v>170</v>
      </c>
      <c r="B142" s="21">
        <v>6729725</v>
      </c>
      <c r="C142" s="22">
        <v>25</v>
      </c>
      <c r="D142" s="15"/>
    </row>
    <row r="143" spans="1:4" ht="18">
      <c r="A143" s="15" t="s">
        <v>171</v>
      </c>
      <c r="B143" s="21">
        <v>29606</v>
      </c>
      <c r="C143" s="22">
        <v>12.5</v>
      </c>
      <c r="D143" s="15"/>
    </row>
    <row r="144" spans="1:4" ht="18">
      <c r="A144" s="15" t="s">
        <v>172</v>
      </c>
      <c r="B144" s="21">
        <v>101548</v>
      </c>
      <c r="C144" s="22">
        <v>18.75</v>
      </c>
      <c r="D144" s="15"/>
    </row>
    <row r="145" spans="1:4" ht="18">
      <c r="A145" s="15" t="s">
        <v>173</v>
      </c>
      <c r="B145" s="21">
        <v>5732813</v>
      </c>
      <c r="C145" s="22">
        <v>25</v>
      </c>
      <c r="D145" s="15"/>
    </row>
    <row r="146" spans="1:4" ht="18">
      <c r="A146" s="15" t="s">
        <v>174</v>
      </c>
      <c r="B146" s="21">
        <v>4413064</v>
      </c>
      <c r="C146" s="22">
        <v>25</v>
      </c>
      <c r="D146" s="15"/>
    </row>
    <row r="147" spans="1:4" ht="18">
      <c r="A147" s="15" t="s">
        <v>175</v>
      </c>
      <c r="B147" s="21">
        <v>1888977</v>
      </c>
      <c r="C147" s="22">
        <v>25</v>
      </c>
      <c r="D147" s="15"/>
    </row>
    <row r="148" spans="1:4" ht="18">
      <c r="A148" s="15" t="s">
        <v>176</v>
      </c>
      <c r="B148" s="21">
        <v>383975</v>
      </c>
      <c r="C148" s="22">
        <v>25</v>
      </c>
      <c r="D148" s="15"/>
    </row>
    <row r="149" spans="1:4" ht="18">
      <c r="A149" s="15" t="s">
        <v>177</v>
      </c>
      <c r="B149" s="21">
        <v>12326368</v>
      </c>
      <c r="C149" s="22">
        <v>25</v>
      </c>
      <c r="D149" s="15"/>
    </row>
    <row r="150" spans="1:4" ht="18">
      <c r="A150" s="15" t="s">
        <v>178</v>
      </c>
      <c r="B150" s="21">
        <v>68125997</v>
      </c>
      <c r="C150" s="22">
        <v>25</v>
      </c>
      <c r="D150" s="15"/>
    </row>
    <row r="151" spans="1:4" ht="18">
      <c r="A151" s="15" t="s">
        <v>179</v>
      </c>
      <c r="B151" s="21">
        <v>2589248</v>
      </c>
      <c r="C151" s="22">
        <v>25</v>
      </c>
      <c r="D151" s="15"/>
    </row>
    <row r="152" spans="1:4" ht="18">
      <c r="A152" s="15" t="s">
        <v>180</v>
      </c>
      <c r="B152" s="21">
        <v>11212476</v>
      </c>
      <c r="C152" s="22">
        <v>25</v>
      </c>
      <c r="D152" s="15"/>
    </row>
    <row r="153" spans="1:4" ht="18">
      <c r="A153" s="15" t="s">
        <v>181</v>
      </c>
      <c r="B153" s="21">
        <v>2011360</v>
      </c>
      <c r="C153" s="22">
        <v>25</v>
      </c>
      <c r="D153" s="15"/>
    </row>
    <row r="154" spans="1:4" ht="18">
      <c r="A154" s="15" t="s">
        <v>182</v>
      </c>
      <c r="B154" s="21">
        <v>520017</v>
      </c>
      <c r="C154" s="22">
        <v>25</v>
      </c>
      <c r="D154" s="15"/>
    </row>
    <row r="155" spans="1:4" ht="18">
      <c r="A155" s="15" t="s">
        <v>183</v>
      </c>
      <c r="B155" s="21">
        <v>2100</v>
      </c>
      <c r="C155" s="22">
        <v>25</v>
      </c>
      <c r="D155" s="15"/>
    </row>
    <row r="156" spans="1:4" ht="18">
      <c r="A156" s="15" t="s">
        <v>184</v>
      </c>
      <c r="B156" s="21">
        <v>1486112</v>
      </c>
      <c r="C156" s="22">
        <v>25</v>
      </c>
      <c r="D156" s="15"/>
    </row>
    <row r="157" spans="1:4" ht="18">
      <c r="A157" s="15" t="s">
        <v>185</v>
      </c>
      <c r="B157" s="21">
        <v>46724</v>
      </c>
      <c r="C157" s="22">
        <v>25</v>
      </c>
      <c r="D157" s="15"/>
    </row>
    <row r="158" spans="1:4" ht="18">
      <c r="A158" s="15" t="s">
        <v>186</v>
      </c>
      <c r="B158" s="21">
        <v>37796</v>
      </c>
      <c r="C158" s="22">
        <v>25</v>
      </c>
      <c r="D158" s="15"/>
    </row>
    <row r="159" spans="1:4" ht="18">
      <c r="A159" s="15" t="s">
        <v>187</v>
      </c>
      <c r="B159" s="21">
        <v>50354</v>
      </c>
      <c r="C159" s="22">
        <v>25</v>
      </c>
      <c r="D159" s="15"/>
    </row>
    <row r="160" spans="1:4" ht="18">
      <c r="A160" s="15" t="s">
        <v>188</v>
      </c>
      <c r="B160" s="21">
        <v>17470452</v>
      </c>
      <c r="C160" s="22">
        <v>25</v>
      </c>
      <c r="D160" s="15"/>
    </row>
    <row r="161" spans="1:4" ht="18">
      <c r="A161" s="15" t="s">
        <v>189</v>
      </c>
      <c r="B161" s="21">
        <v>2673476</v>
      </c>
      <c r="C161" s="22">
        <v>18.75</v>
      </c>
      <c r="D161" s="15"/>
    </row>
    <row r="162" spans="1:4" ht="18">
      <c r="A162" s="15" t="s">
        <v>190</v>
      </c>
      <c r="B162" s="21">
        <v>639714</v>
      </c>
      <c r="C162" s="22">
        <v>25</v>
      </c>
      <c r="D162" s="15"/>
    </row>
    <row r="163" spans="1:4" ht="18">
      <c r="A163" s="15" t="s">
        <v>191</v>
      </c>
      <c r="B163" s="21">
        <v>4697788</v>
      </c>
      <c r="C163" s="22">
        <v>25</v>
      </c>
      <c r="D163" s="15"/>
    </row>
    <row r="164" spans="1:4" ht="18">
      <c r="A164" s="15" t="s">
        <v>192</v>
      </c>
      <c r="B164" s="21">
        <v>13061</v>
      </c>
      <c r="C164" s="22">
        <v>25</v>
      </c>
      <c r="D164" s="15"/>
    </row>
    <row r="165" spans="1:4" ht="18">
      <c r="A165" s="15" t="s">
        <v>193</v>
      </c>
      <c r="B165" s="21">
        <v>3086</v>
      </c>
      <c r="C165" s="22">
        <v>25</v>
      </c>
      <c r="D165" s="15"/>
    </row>
    <row r="166" spans="1:4" ht="18">
      <c r="A166" s="15" t="s">
        <v>194</v>
      </c>
      <c r="B166" s="21">
        <v>51261</v>
      </c>
      <c r="C166" s="22">
        <v>25</v>
      </c>
      <c r="D166" s="15"/>
    </row>
    <row r="167" spans="1:4" ht="18">
      <c r="A167" s="15" t="s">
        <v>195</v>
      </c>
      <c r="B167" s="21">
        <v>9730</v>
      </c>
      <c r="C167" s="22">
        <v>25</v>
      </c>
      <c r="D167" s="15"/>
    </row>
    <row r="168" spans="1:4" ht="18">
      <c r="A168" s="15" t="s">
        <v>196</v>
      </c>
      <c r="B168" s="21">
        <v>3090</v>
      </c>
      <c r="C168" s="22">
        <v>25</v>
      </c>
      <c r="D168" s="15"/>
    </row>
    <row r="169" spans="1:4" ht="18">
      <c r="A169" s="15" t="s">
        <v>197</v>
      </c>
      <c r="B169" s="21">
        <v>39325</v>
      </c>
      <c r="C169" s="22">
        <v>25</v>
      </c>
      <c r="D169" s="15"/>
    </row>
    <row r="170" spans="1:4" ht="18">
      <c r="A170" s="15" t="s">
        <v>198</v>
      </c>
      <c r="B170" s="21">
        <v>705160</v>
      </c>
      <c r="C170" s="22">
        <v>25</v>
      </c>
      <c r="D170" s="15"/>
    </row>
    <row r="171" spans="1:4" ht="18">
      <c r="A171" s="15" t="s">
        <v>199</v>
      </c>
      <c r="B171" s="21">
        <v>283582</v>
      </c>
      <c r="C171" s="22">
        <v>25</v>
      </c>
      <c r="D171" s="15"/>
    </row>
    <row r="172" spans="1:4" ht="18">
      <c r="A172" s="15" t="s">
        <v>200</v>
      </c>
      <c r="B172" s="21">
        <v>46563</v>
      </c>
      <c r="C172" s="22">
        <v>25</v>
      </c>
      <c r="D172" s="15"/>
    </row>
    <row r="173" spans="1:4" ht="18">
      <c r="A173" s="15" t="s">
        <v>201</v>
      </c>
      <c r="B173" s="21">
        <v>4500</v>
      </c>
      <c r="C173" s="22">
        <v>25</v>
      </c>
      <c r="D173" s="15"/>
    </row>
    <row r="174" spans="1:4" ht="18">
      <c r="A174" s="15" t="s">
        <v>202</v>
      </c>
      <c r="B174" s="21">
        <v>49952682</v>
      </c>
      <c r="C174" s="22">
        <v>10.833333015441895</v>
      </c>
      <c r="D174" s="15"/>
    </row>
    <row r="175" spans="1:4" ht="18">
      <c r="A175" s="15" t="s">
        <v>203</v>
      </c>
      <c r="B175" s="21">
        <v>507610</v>
      </c>
      <c r="C175" s="22">
        <v>25</v>
      </c>
      <c r="D175" s="15"/>
    </row>
    <row r="176" spans="1:4" ht="18">
      <c r="A176" s="15" t="s">
        <v>204</v>
      </c>
      <c r="B176" s="21">
        <v>542736</v>
      </c>
      <c r="C176" s="22">
        <v>25</v>
      </c>
      <c r="D176" s="15"/>
    </row>
    <row r="177" spans="1:4" ht="18">
      <c r="A177" s="15" t="s">
        <v>205</v>
      </c>
      <c r="B177" s="21">
        <v>15187</v>
      </c>
      <c r="C177" s="22">
        <v>25</v>
      </c>
      <c r="D177" s="15"/>
    </row>
    <row r="178" spans="1:4" ht="18">
      <c r="A178" s="15" t="s">
        <v>206</v>
      </c>
      <c r="B178" s="21">
        <v>1472891</v>
      </c>
      <c r="C178" s="22">
        <v>25</v>
      </c>
      <c r="D178" s="15"/>
    </row>
    <row r="179" spans="1:4" ht="18">
      <c r="A179" s="15" t="s">
        <v>207</v>
      </c>
      <c r="B179" s="21">
        <v>1222874</v>
      </c>
      <c r="C179" s="22">
        <v>25</v>
      </c>
      <c r="D179" s="15"/>
    </row>
    <row r="180" spans="1:4" ht="18">
      <c r="A180" s="15" t="s">
        <v>208</v>
      </c>
      <c r="B180" s="21">
        <v>2340</v>
      </c>
      <c r="C180" s="22">
        <v>25</v>
      </c>
      <c r="D180" s="15"/>
    </row>
    <row r="181" spans="1:4" ht="18">
      <c r="A181" s="15" t="s">
        <v>209</v>
      </c>
      <c r="B181" s="21">
        <v>365355</v>
      </c>
      <c r="C181" s="22">
        <v>25</v>
      </c>
      <c r="D181" s="15"/>
    </row>
    <row r="182" spans="1:4" ht="18">
      <c r="A182" s="15" t="s">
        <v>210</v>
      </c>
      <c r="B182" s="21">
        <v>2894729</v>
      </c>
      <c r="C182" s="22">
        <v>0</v>
      </c>
      <c r="D182" s="15"/>
    </row>
    <row r="183" spans="1:4" ht="18">
      <c r="A183" s="15" t="s">
        <v>211</v>
      </c>
      <c r="B183" s="21">
        <v>170228</v>
      </c>
      <c r="C183" s="22">
        <v>5</v>
      </c>
      <c r="D183" s="15"/>
    </row>
    <row r="184" spans="1:4" ht="18">
      <c r="A184" s="15" t="s">
        <v>212</v>
      </c>
      <c r="B184" s="21">
        <v>137102</v>
      </c>
      <c r="C184" s="22">
        <v>25</v>
      </c>
      <c r="D184" s="15"/>
    </row>
    <row r="185" spans="1:4" ht="18">
      <c r="A185" s="15" t="s">
        <v>213</v>
      </c>
      <c r="B185" s="21">
        <v>2370859</v>
      </c>
      <c r="C185" s="22">
        <v>25</v>
      </c>
      <c r="D185" s="15"/>
    </row>
    <row r="186" spans="1:4" ht="18">
      <c r="A186" s="15" t="s">
        <v>214</v>
      </c>
      <c r="B186" s="21">
        <v>9785490</v>
      </c>
      <c r="C186" s="22">
        <v>25</v>
      </c>
      <c r="D186" s="15"/>
    </row>
    <row r="187" spans="1:4" ht="18">
      <c r="A187" s="15" t="s">
        <v>215</v>
      </c>
      <c r="B187" s="21">
        <v>46142</v>
      </c>
      <c r="C187" s="22">
        <v>25</v>
      </c>
      <c r="D187" s="15"/>
    </row>
    <row r="188" spans="1:4" ht="18">
      <c r="A188" s="15" t="s">
        <v>216</v>
      </c>
      <c r="B188" s="21">
        <v>3280476</v>
      </c>
      <c r="C188" s="22">
        <v>25</v>
      </c>
      <c r="D188" s="15"/>
    </row>
    <row r="189" spans="1:4" ht="18">
      <c r="A189" s="15" t="s">
        <v>217</v>
      </c>
      <c r="B189" s="21">
        <v>361227</v>
      </c>
      <c r="C189" s="22">
        <v>25</v>
      </c>
      <c r="D189" s="15"/>
    </row>
    <row r="190" spans="1:4" ht="18">
      <c r="A190" s="15" t="s">
        <v>218</v>
      </c>
      <c r="B190" s="21">
        <v>127772</v>
      </c>
      <c r="C190" s="22">
        <v>25</v>
      </c>
      <c r="D190" s="15"/>
    </row>
    <row r="191" spans="1:4" ht="18">
      <c r="A191" s="15" t="s">
        <v>219</v>
      </c>
      <c r="B191" s="21">
        <v>4213307</v>
      </c>
      <c r="C191" s="22">
        <v>25</v>
      </c>
      <c r="D191" s="15"/>
    </row>
    <row r="192" spans="1:4" ht="18">
      <c r="A192" s="15" t="s">
        <v>220</v>
      </c>
      <c r="B192" s="21">
        <v>886815</v>
      </c>
      <c r="C192" s="22">
        <v>25</v>
      </c>
      <c r="D192" s="15"/>
    </row>
    <row r="193" spans="1:4" ht="18">
      <c r="A193" s="15" t="s">
        <v>221</v>
      </c>
      <c r="B193" s="21">
        <v>18060</v>
      </c>
      <c r="C193" s="22">
        <v>25</v>
      </c>
      <c r="D193" s="15"/>
    </row>
    <row r="194" spans="1:4" ht="18">
      <c r="A194" s="15" t="s">
        <v>222</v>
      </c>
      <c r="B194" s="21">
        <v>20028</v>
      </c>
      <c r="C194" s="22">
        <v>25</v>
      </c>
      <c r="D194" s="15"/>
    </row>
    <row r="195" spans="1:4" ht="18">
      <c r="A195" s="15" t="s">
        <v>223</v>
      </c>
      <c r="B195" s="21">
        <v>13550612</v>
      </c>
      <c r="C195" s="22">
        <v>25</v>
      </c>
      <c r="D195" s="15"/>
    </row>
    <row r="196" spans="1:4" ht="18">
      <c r="A196" s="15" t="s">
        <v>224</v>
      </c>
      <c r="B196" s="21">
        <v>26704439</v>
      </c>
      <c r="C196" s="22">
        <v>25</v>
      </c>
      <c r="D196" s="15"/>
    </row>
    <row r="197" spans="1:4" ht="18">
      <c r="A197" s="15" t="s">
        <v>225</v>
      </c>
      <c r="B197" s="21">
        <v>2626376</v>
      </c>
      <c r="C197" s="22">
        <v>25</v>
      </c>
      <c r="D197" s="15"/>
    </row>
    <row r="198" spans="1:4" ht="18">
      <c r="A198" s="15" t="s">
        <v>226</v>
      </c>
      <c r="B198" s="21">
        <v>423582</v>
      </c>
      <c r="C198" s="22">
        <v>25</v>
      </c>
      <c r="D198" s="15"/>
    </row>
    <row r="199" spans="1:4" ht="18">
      <c r="A199" s="15" t="s">
        <v>227</v>
      </c>
      <c r="B199" s="21">
        <v>122492</v>
      </c>
      <c r="C199" s="22">
        <v>7.5</v>
      </c>
      <c r="D199" s="15"/>
    </row>
    <row r="200" spans="1:4" ht="18">
      <c r="A200" s="15" t="s">
        <v>228</v>
      </c>
      <c r="B200" s="21">
        <v>4528144</v>
      </c>
      <c r="C200" s="22">
        <v>7.5</v>
      </c>
      <c r="D200" s="15"/>
    </row>
    <row r="201" spans="1:4" ht="18">
      <c r="A201" s="15" t="s">
        <v>229</v>
      </c>
      <c r="B201" s="21">
        <v>63731</v>
      </c>
      <c r="C201" s="22">
        <v>7.5</v>
      </c>
      <c r="D201" s="15"/>
    </row>
    <row r="202" spans="1:4" ht="18">
      <c r="A202" s="15" t="s">
        <v>230</v>
      </c>
      <c r="B202" s="21">
        <v>17452</v>
      </c>
      <c r="C202" s="22">
        <v>7.5</v>
      </c>
      <c r="D202" s="15"/>
    </row>
    <row r="203" spans="1:4" ht="18">
      <c r="A203" s="15" t="s">
        <v>231</v>
      </c>
      <c r="B203" s="21">
        <v>2220</v>
      </c>
      <c r="C203" s="22">
        <v>3.75</v>
      </c>
      <c r="D203" s="15"/>
    </row>
    <row r="204" spans="1:4" ht="18">
      <c r="A204" s="15" t="s">
        <v>232</v>
      </c>
      <c r="B204" s="21">
        <v>11844184</v>
      </c>
      <c r="C204" s="22">
        <v>7.5</v>
      </c>
      <c r="D204" s="15"/>
    </row>
    <row r="205" spans="1:4" ht="18">
      <c r="A205" s="15" t="s">
        <v>233</v>
      </c>
      <c r="B205" s="21">
        <v>17998892</v>
      </c>
      <c r="C205" s="22">
        <v>7.5</v>
      </c>
      <c r="D205" s="15"/>
    </row>
    <row r="206" spans="1:4" ht="18">
      <c r="A206" s="15" t="s">
        <v>234</v>
      </c>
      <c r="B206" s="21">
        <v>6200382</v>
      </c>
      <c r="C206" s="22">
        <v>7.5</v>
      </c>
      <c r="D206" s="15"/>
    </row>
    <row r="207" spans="1:4" ht="18">
      <c r="A207" s="15" t="s">
        <v>235</v>
      </c>
      <c r="B207" s="21">
        <v>12877655</v>
      </c>
      <c r="C207" s="22">
        <v>7.5</v>
      </c>
      <c r="D207" s="15"/>
    </row>
    <row r="208" spans="1:4" ht="18">
      <c r="A208" s="15" t="s">
        <v>236</v>
      </c>
      <c r="B208" s="21">
        <v>4790</v>
      </c>
      <c r="C208" s="22">
        <v>7.5</v>
      </c>
      <c r="D208" s="15"/>
    </row>
    <row r="209" spans="1:4" ht="18">
      <c r="A209" s="15" t="s">
        <v>237</v>
      </c>
      <c r="B209" s="21">
        <v>1450803</v>
      </c>
      <c r="C209" s="22">
        <v>7.5</v>
      </c>
      <c r="D209" s="15"/>
    </row>
    <row r="210" spans="1:4" ht="18">
      <c r="A210" s="15" t="s">
        <v>238</v>
      </c>
      <c r="B210" s="21">
        <v>2381407</v>
      </c>
      <c r="C210" s="22">
        <v>7.5</v>
      </c>
      <c r="D210" s="15"/>
    </row>
    <row r="211" spans="1:4" ht="18">
      <c r="A211" s="15" t="s">
        <v>239</v>
      </c>
      <c r="B211" s="21">
        <v>46371755</v>
      </c>
      <c r="C211" s="22">
        <v>7.5</v>
      </c>
      <c r="D211" s="15"/>
    </row>
    <row r="212" spans="1:4" ht="18">
      <c r="A212" s="15" t="s">
        <v>240</v>
      </c>
      <c r="B212" s="21">
        <v>52394121</v>
      </c>
      <c r="C212" s="22">
        <v>7.5</v>
      </c>
      <c r="D212" s="15"/>
    </row>
    <row r="213" spans="1:4" ht="18">
      <c r="A213" s="15" t="s">
        <v>241</v>
      </c>
      <c r="B213" s="21">
        <v>61653</v>
      </c>
      <c r="C213" s="22">
        <v>7.5</v>
      </c>
      <c r="D213" s="15"/>
    </row>
    <row r="214" spans="1:4" ht="18">
      <c r="A214" s="15" t="s">
        <v>242</v>
      </c>
      <c r="B214" s="21">
        <v>432536</v>
      </c>
      <c r="C214" s="22">
        <v>7.5</v>
      </c>
      <c r="D214" s="15"/>
    </row>
    <row r="215" spans="1:4" ht="18">
      <c r="A215" s="15" t="s">
        <v>243</v>
      </c>
      <c r="B215" s="21">
        <v>62665</v>
      </c>
      <c r="C215" s="22">
        <v>7.5</v>
      </c>
      <c r="D215" s="15"/>
    </row>
    <row r="216" spans="1:4" ht="18">
      <c r="A216" s="15" t="s">
        <v>244</v>
      </c>
      <c r="B216" s="21">
        <v>686261</v>
      </c>
      <c r="C216" s="22">
        <v>7.5</v>
      </c>
      <c r="D216" s="15"/>
    </row>
    <row r="217" spans="1:4" ht="18">
      <c r="A217" s="15" t="s">
        <v>245</v>
      </c>
      <c r="B217" s="21">
        <v>308655</v>
      </c>
      <c r="C217" s="22">
        <v>7.5</v>
      </c>
      <c r="D217" s="15"/>
    </row>
    <row r="218" spans="1:4" ht="18">
      <c r="A218" s="15" t="s">
        <v>246</v>
      </c>
      <c r="B218" s="21">
        <v>33190</v>
      </c>
      <c r="C218" s="22">
        <v>7.5</v>
      </c>
      <c r="D218" s="15"/>
    </row>
    <row r="219" spans="1:4" ht="18">
      <c r="A219" s="15" t="s">
        <v>247</v>
      </c>
      <c r="B219" s="21">
        <v>21426</v>
      </c>
      <c r="C219" s="22">
        <v>7.5</v>
      </c>
      <c r="D219" s="15"/>
    </row>
    <row r="220" spans="1:4" ht="18">
      <c r="A220" s="15" t="s">
        <v>248</v>
      </c>
      <c r="B220" s="21">
        <v>4006</v>
      </c>
      <c r="C220" s="22">
        <v>7.5</v>
      </c>
      <c r="D220" s="15"/>
    </row>
    <row r="221" spans="1:4" ht="18">
      <c r="A221" s="15" t="s">
        <v>249</v>
      </c>
      <c r="B221" s="21">
        <v>253921</v>
      </c>
      <c r="C221" s="22">
        <v>7.5</v>
      </c>
      <c r="D221" s="15"/>
    </row>
    <row r="222" spans="1:4" ht="18">
      <c r="A222" s="15" t="s">
        <v>250</v>
      </c>
      <c r="B222" s="21">
        <v>31421</v>
      </c>
      <c r="C222" s="22">
        <v>7.5</v>
      </c>
      <c r="D222" s="15"/>
    </row>
    <row r="223" spans="1:4" ht="18">
      <c r="A223" s="15" t="s">
        <v>251</v>
      </c>
      <c r="B223" s="21">
        <v>39875</v>
      </c>
      <c r="C223" s="22">
        <v>7.5</v>
      </c>
      <c r="D223" s="15"/>
    </row>
    <row r="224" spans="1:4" ht="18">
      <c r="A224" s="15" t="s">
        <v>252</v>
      </c>
      <c r="B224" s="21">
        <v>17648</v>
      </c>
      <c r="C224" s="22">
        <v>7.5</v>
      </c>
      <c r="D224" s="15"/>
    </row>
    <row r="225" spans="1:4" ht="18">
      <c r="A225" s="15" t="s">
        <v>253</v>
      </c>
      <c r="B225" s="21">
        <v>1173764</v>
      </c>
      <c r="C225" s="22">
        <v>7.5</v>
      </c>
      <c r="D225" s="15"/>
    </row>
    <row r="226" spans="1:4" ht="18">
      <c r="A226" s="15" t="s">
        <v>254</v>
      </c>
      <c r="B226" s="21">
        <v>150259</v>
      </c>
      <c r="C226" s="22">
        <v>7.5</v>
      </c>
      <c r="D226" s="15"/>
    </row>
    <row r="227" spans="1:4" ht="18">
      <c r="A227" s="15" t="s">
        <v>255</v>
      </c>
      <c r="B227" s="21">
        <v>1734368</v>
      </c>
      <c r="C227" s="22">
        <v>7.5</v>
      </c>
      <c r="D227" s="15"/>
    </row>
    <row r="228" spans="1:4" ht="18">
      <c r="A228" s="15" t="s">
        <v>256</v>
      </c>
      <c r="B228" s="21">
        <v>21894</v>
      </c>
      <c r="C228" s="22">
        <v>7.5</v>
      </c>
      <c r="D228" s="15"/>
    </row>
    <row r="229" spans="1:4" ht="18">
      <c r="A229" s="15" t="s">
        <v>257</v>
      </c>
      <c r="B229" s="21">
        <v>47940213</v>
      </c>
      <c r="C229" s="22">
        <v>7.5</v>
      </c>
      <c r="D229" s="15"/>
    </row>
    <row r="230" spans="1:4" ht="18">
      <c r="A230" s="15" t="s">
        <v>258</v>
      </c>
      <c r="B230" s="21">
        <v>3856237</v>
      </c>
      <c r="C230" s="22">
        <v>7.5</v>
      </c>
      <c r="D230" s="15"/>
    </row>
    <row r="231" spans="1:4" ht="18">
      <c r="A231" s="15" t="s">
        <v>259</v>
      </c>
      <c r="B231" s="21">
        <v>33570</v>
      </c>
      <c r="C231" s="22">
        <v>7.5</v>
      </c>
      <c r="D231" s="15"/>
    </row>
    <row r="232" spans="1:4" ht="18">
      <c r="A232" s="15" t="s">
        <v>260</v>
      </c>
      <c r="B232" s="21">
        <v>322760</v>
      </c>
      <c r="C232" s="22">
        <v>7.5</v>
      </c>
      <c r="D232" s="15"/>
    </row>
    <row r="233" spans="1:4" ht="18">
      <c r="A233" s="15" t="s">
        <v>261</v>
      </c>
      <c r="B233" s="21">
        <v>4156360</v>
      </c>
      <c r="C233" s="22">
        <v>7.5</v>
      </c>
      <c r="D233" s="15"/>
    </row>
    <row r="234" spans="1:4" ht="18">
      <c r="A234" s="15" t="s">
        <v>262</v>
      </c>
      <c r="B234" s="21">
        <v>1901830</v>
      </c>
      <c r="C234" s="22">
        <v>5.625</v>
      </c>
      <c r="D234" s="15"/>
    </row>
    <row r="235" spans="1:4" ht="18">
      <c r="A235" s="15" t="s">
        <v>263</v>
      </c>
      <c r="B235" s="21">
        <v>49423</v>
      </c>
      <c r="C235" s="22">
        <v>25</v>
      </c>
      <c r="D235" s="15"/>
    </row>
    <row r="236" spans="1:4" ht="18">
      <c r="A236" s="15" t="s">
        <v>264</v>
      </c>
      <c r="B236" s="21">
        <v>22797</v>
      </c>
      <c r="C236" s="22">
        <v>25</v>
      </c>
      <c r="D236" s="15"/>
    </row>
    <row r="237" spans="1:4" ht="18">
      <c r="A237" s="15" t="s">
        <v>265</v>
      </c>
      <c r="B237" s="21">
        <v>118807</v>
      </c>
      <c r="C237" s="22">
        <v>25</v>
      </c>
      <c r="D237" s="15"/>
    </row>
    <row r="238" spans="1:4" ht="18">
      <c r="A238" s="15" t="s">
        <v>266</v>
      </c>
      <c r="B238" s="21">
        <v>272828</v>
      </c>
      <c r="C238" s="22">
        <v>25</v>
      </c>
      <c r="D238" s="15"/>
    </row>
    <row r="239" spans="1:4" ht="18">
      <c r="A239" s="15" t="s">
        <v>267</v>
      </c>
      <c r="B239" s="21">
        <v>44367602</v>
      </c>
      <c r="C239" s="22">
        <v>25</v>
      </c>
      <c r="D239" s="15"/>
    </row>
    <row r="240" spans="1:4" ht="18">
      <c r="A240" s="15" t="s">
        <v>268</v>
      </c>
      <c r="B240" s="21">
        <v>25320</v>
      </c>
      <c r="C240" s="22">
        <v>25</v>
      </c>
      <c r="D240" s="15"/>
    </row>
    <row r="241" spans="1:4" ht="18">
      <c r="A241" s="15" t="s">
        <v>269</v>
      </c>
      <c r="B241" s="21">
        <v>20779</v>
      </c>
      <c r="C241" s="22">
        <v>25</v>
      </c>
      <c r="D241" s="15"/>
    </row>
    <row r="242" spans="1:4" ht="18">
      <c r="A242" s="15" t="s">
        <v>270</v>
      </c>
      <c r="B242" s="21">
        <v>180864</v>
      </c>
      <c r="C242" s="22">
        <v>25</v>
      </c>
      <c r="D242" s="15"/>
    </row>
    <row r="243" spans="1:4" ht="18">
      <c r="A243" s="15" t="s">
        <v>271</v>
      </c>
      <c r="B243" s="21">
        <v>95560</v>
      </c>
      <c r="C243" s="22">
        <v>25</v>
      </c>
      <c r="D243" s="15"/>
    </row>
    <row r="244" spans="1:4" ht="18">
      <c r="A244" s="15" t="s">
        <v>272</v>
      </c>
      <c r="B244" s="21">
        <v>606049</v>
      </c>
      <c r="C244" s="22">
        <v>25</v>
      </c>
      <c r="D244" s="15"/>
    </row>
    <row r="245" spans="1:4" ht="18">
      <c r="A245" s="15" t="s">
        <v>273</v>
      </c>
      <c r="B245" s="21">
        <v>123908</v>
      </c>
      <c r="C245" s="22">
        <v>25</v>
      </c>
      <c r="D245" s="15"/>
    </row>
    <row r="246" spans="1:4" ht="18">
      <c r="A246" s="15" t="s">
        <v>274</v>
      </c>
      <c r="B246" s="21">
        <v>457539</v>
      </c>
      <c r="C246" s="22">
        <v>25</v>
      </c>
      <c r="D246" s="15"/>
    </row>
    <row r="247" spans="1:4" ht="18">
      <c r="A247" s="15" t="s">
        <v>275</v>
      </c>
      <c r="B247" s="21">
        <v>17906</v>
      </c>
      <c r="C247" s="22">
        <v>25</v>
      </c>
      <c r="D247" s="15"/>
    </row>
    <row r="248" spans="1:4" ht="18">
      <c r="A248" s="15" t="s">
        <v>276</v>
      </c>
      <c r="B248" s="21">
        <v>424757</v>
      </c>
      <c r="C248" s="22">
        <v>25</v>
      </c>
      <c r="D248" s="15"/>
    </row>
    <row r="249" spans="1:4" ht="18">
      <c r="A249" s="15" t="s">
        <v>277</v>
      </c>
      <c r="B249" s="21">
        <v>10157</v>
      </c>
      <c r="C249" s="22">
        <v>25</v>
      </c>
      <c r="D249" s="15"/>
    </row>
    <row r="250" spans="1:4" ht="18">
      <c r="A250" s="15" t="s">
        <v>278</v>
      </c>
      <c r="B250" s="21">
        <v>8300</v>
      </c>
      <c r="C250" s="22">
        <v>25</v>
      </c>
      <c r="D250" s="15"/>
    </row>
    <row r="251" spans="1:4" ht="18">
      <c r="A251" s="15" t="s">
        <v>279</v>
      </c>
      <c r="B251" s="21">
        <v>31680</v>
      </c>
      <c r="C251" s="22">
        <v>25</v>
      </c>
      <c r="D251" s="15"/>
    </row>
    <row r="252" spans="1:4" ht="18">
      <c r="A252" s="15" t="s">
        <v>280</v>
      </c>
      <c r="B252" s="21">
        <v>41182</v>
      </c>
      <c r="C252" s="22">
        <v>25</v>
      </c>
      <c r="D252" s="15"/>
    </row>
    <row r="253" spans="1:4" ht="18">
      <c r="A253" s="15" t="s">
        <v>281</v>
      </c>
      <c r="B253" s="21">
        <v>10002</v>
      </c>
      <c r="C253" s="22">
        <v>25</v>
      </c>
      <c r="D253" s="15"/>
    </row>
    <row r="254" spans="1:4" ht="18">
      <c r="A254" s="15" t="s">
        <v>282</v>
      </c>
      <c r="B254" s="21">
        <v>1002922</v>
      </c>
      <c r="C254" s="22">
        <v>25</v>
      </c>
      <c r="D254" s="15"/>
    </row>
    <row r="255" spans="1:4" ht="18">
      <c r="A255" s="15" t="s">
        <v>283</v>
      </c>
      <c r="B255" s="21">
        <v>17571</v>
      </c>
      <c r="C255" s="22">
        <v>25</v>
      </c>
      <c r="D255" s="15"/>
    </row>
    <row r="256" spans="1:4" ht="18">
      <c r="A256" s="15" t="s">
        <v>284</v>
      </c>
      <c r="B256" s="21">
        <v>11091</v>
      </c>
      <c r="C256" s="22">
        <v>25</v>
      </c>
      <c r="D256" s="15"/>
    </row>
    <row r="257" spans="1:4" ht="18">
      <c r="A257" s="15" t="s">
        <v>285</v>
      </c>
      <c r="B257" s="21">
        <v>72048</v>
      </c>
      <c r="C257" s="22">
        <v>25</v>
      </c>
      <c r="D257" s="15"/>
    </row>
    <row r="258" spans="1:4" ht="18">
      <c r="A258" s="15" t="s">
        <v>286</v>
      </c>
      <c r="B258" s="21">
        <v>1268420</v>
      </c>
      <c r="C258" s="22">
        <v>25</v>
      </c>
      <c r="D258" s="15"/>
    </row>
    <row r="259" spans="1:4" ht="18">
      <c r="A259" s="15" t="s">
        <v>287</v>
      </c>
      <c r="B259" s="21">
        <v>441513</v>
      </c>
      <c r="C259" s="22">
        <v>25</v>
      </c>
      <c r="D259" s="15"/>
    </row>
    <row r="260" spans="1:4" ht="18">
      <c r="A260" s="15" t="s">
        <v>288</v>
      </c>
      <c r="B260" s="21">
        <v>14019</v>
      </c>
      <c r="C260" s="22">
        <v>25</v>
      </c>
      <c r="D260" s="15"/>
    </row>
    <row r="261" spans="1:4" ht="18">
      <c r="A261" s="15" t="s">
        <v>289</v>
      </c>
      <c r="B261" s="21">
        <v>275705</v>
      </c>
      <c r="C261" s="22">
        <v>25</v>
      </c>
      <c r="D261" s="15"/>
    </row>
    <row r="262" spans="1:4" ht="18">
      <c r="A262" s="15" t="s">
        <v>290</v>
      </c>
      <c r="B262" s="21">
        <v>861212</v>
      </c>
      <c r="C262" s="22">
        <v>25</v>
      </c>
      <c r="D262" s="15"/>
    </row>
    <row r="263" spans="1:4" ht="18">
      <c r="A263" s="15" t="s">
        <v>291</v>
      </c>
      <c r="B263" s="21">
        <v>527578</v>
      </c>
      <c r="C263" s="22">
        <v>25</v>
      </c>
      <c r="D263" s="15"/>
    </row>
    <row r="264" spans="1:4" ht="18">
      <c r="A264" s="15" t="s">
        <v>292</v>
      </c>
      <c r="B264" s="21">
        <v>52694</v>
      </c>
      <c r="C264" s="22">
        <v>25</v>
      </c>
      <c r="D264" s="15"/>
    </row>
    <row r="265" spans="1:4" ht="18">
      <c r="A265" s="15" t="s">
        <v>293</v>
      </c>
      <c r="B265" s="21">
        <v>738571</v>
      </c>
      <c r="C265" s="22">
        <v>25</v>
      </c>
      <c r="D265" s="15"/>
    </row>
    <row r="266" spans="1:4" ht="18">
      <c r="A266" s="15" t="s">
        <v>294</v>
      </c>
      <c r="B266" s="21">
        <v>6094565</v>
      </c>
      <c r="C266" s="22">
        <v>25</v>
      </c>
      <c r="D266" s="15"/>
    </row>
    <row r="267" spans="1:4" ht="18">
      <c r="A267" s="15" t="s">
        <v>295</v>
      </c>
      <c r="B267" s="21">
        <v>7050990</v>
      </c>
      <c r="C267" s="22">
        <v>25</v>
      </c>
      <c r="D267" s="15"/>
    </row>
    <row r="268" spans="1:4" ht="18">
      <c r="A268" s="15" t="s">
        <v>296</v>
      </c>
      <c r="B268" s="21">
        <v>8600</v>
      </c>
      <c r="C268" s="22">
        <v>25</v>
      </c>
      <c r="D268" s="15"/>
    </row>
    <row r="269" spans="1:4" ht="18">
      <c r="A269" s="15" t="s">
        <v>297</v>
      </c>
      <c r="B269" s="21">
        <v>2302674</v>
      </c>
      <c r="C269" s="22">
        <v>25</v>
      </c>
      <c r="D269" s="15"/>
    </row>
    <row r="270" spans="1:4" ht="18">
      <c r="A270" s="15" t="s">
        <v>298</v>
      </c>
      <c r="B270" s="21">
        <v>290909</v>
      </c>
      <c r="C270" s="22">
        <v>0</v>
      </c>
      <c r="D270" s="15"/>
    </row>
    <row r="271" spans="1:4" ht="18">
      <c r="A271" s="15" t="s">
        <v>299</v>
      </c>
      <c r="B271" s="21">
        <v>282250</v>
      </c>
      <c r="C271" s="22">
        <v>25</v>
      </c>
      <c r="D271" s="15"/>
    </row>
    <row r="272" spans="1:4" ht="18">
      <c r="A272" s="15" t="s">
        <v>300</v>
      </c>
      <c r="B272" s="21">
        <v>988981</v>
      </c>
      <c r="C272" s="22">
        <v>25</v>
      </c>
      <c r="D272" s="15"/>
    </row>
    <row r="273" spans="1:4" ht="18">
      <c r="A273" s="15" t="s">
        <v>301</v>
      </c>
      <c r="B273" s="21">
        <v>1278661</v>
      </c>
      <c r="C273" s="22">
        <v>25</v>
      </c>
      <c r="D273" s="15"/>
    </row>
    <row r="274" spans="1:4" ht="18">
      <c r="A274" s="15" t="s">
        <v>302</v>
      </c>
      <c r="B274" s="21">
        <v>23647</v>
      </c>
      <c r="C274" s="22">
        <v>25</v>
      </c>
      <c r="D274" s="15"/>
    </row>
    <row r="275" spans="1:4" ht="18">
      <c r="A275" s="15" t="s">
        <v>303</v>
      </c>
      <c r="B275" s="21">
        <v>153779</v>
      </c>
      <c r="C275" s="22">
        <v>25</v>
      </c>
      <c r="D275" s="15"/>
    </row>
    <row r="276" spans="1:4" ht="18">
      <c r="A276" s="15" t="s">
        <v>304</v>
      </c>
      <c r="B276" s="21">
        <v>2821078</v>
      </c>
      <c r="C276" s="22">
        <v>25</v>
      </c>
      <c r="D276" s="15"/>
    </row>
    <row r="277" spans="1:4" ht="18">
      <c r="A277" s="15" t="s">
        <v>305</v>
      </c>
      <c r="B277" s="21">
        <v>9051358</v>
      </c>
      <c r="C277" s="22">
        <v>25</v>
      </c>
      <c r="D277" s="15"/>
    </row>
    <row r="278" spans="1:4" ht="18">
      <c r="A278" s="15" t="s">
        <v>306</v>
      </c>
      <c r="B278" s="21">
        <v>60825</v>
      </c>
      <c r="C278" s="22">
        <v>25</v>
      </c>
      <c r="D278" s="15"/>
    </row>
    <row r="279" spans="1:4" ht="18">
      <c r="A279" s="15" t="s">
        <v>307</v>
      </c>
      <c r="B279" s="21">
        <v>25241</v>
      </c>
      <c r="C279" s="22">
        <v>25</v>
      </c>
      <c r="D279" s="15"/>
    </row>
    <row r="280" spans="1:4" ht="18">
      <c r="A280" s="15" t="s">
        <v>308</v>
      </c>
      <c r="B280" s="21">
        <v>30250</v>
      </c>
      <c r="C280" s="22">
        <v>25</v>
      </c>
      <c r="D280" s="15"/>
    </row>
    <row r="281" spans="1:4" ht="18">
      <c r="A281" s="15" t="s">
        <v>309</v>
      </c>
      <c r="B281" s="21">
        <v>47875</v>
      </c>
      <c r="C281" s="22">
        <v>25</v>
      </c>
      <c r="D281" s="15"/>
    </row>
    <row r="282" spans="1:4" ht="18">
      <c r="A282" s="15" t="s">
        <v>310</v>
      </c>
      <c r="B282" s="21">
        <v>7663441</v>
      </c>
      <c r="C282" s="22">
        <v>25</v>
      </c>
      <c r="D282" s="15"/>
    </row>
    <row r="283" spans="1:4" ht="18">
      <c r="A283" s="15" t="s">
        <v>311</v>
      </c>
      <c r="B283" s="21">
        <v>28867396</v>
      </c>
      <c r="C283" s="22">
        <v>25</v>
      </c>
      <c r="D283" s="15"/>
    </row>
    <row r="284" spans="1:4" ht="18">
      <c r="A284" s="15" t="s">
        <v>312</v>
      </c>
      <c r="B284" s="21">
        <v>975699</v>
      </c>
      <c r="C284" s="22">
        <v>25</v>
      </c>
      <c r="D284" s="15"/>
    </row>
    <row r="285" spans="1:4" ht="18">
      <c r="A285" s="15" t="s">
        <v>313</v>
      </c>
      <c r="B285" s="21">
        <v>665220</v>
      </c>
      <c r="C285" s="22">
        <v>25</v>
      </c>
      <c r="D285" s="15"/>
    </row>
    <row r="286" spans="1:4" ht="18">
      <c r="A286" s="15" t="s">
        <v>314</v>
      </c>
      <c r="B286" s="21">
        <v>346249</v>
      </c>
      <c r="C286" s="22">
        <v>25</v>
      </c>
      <c r="D286" s="15"/>
    </row>
    <row r="287" spans="1:4" ht="18">
      <c r="A287" s="15" t="s">
        <v>315</v>
      </c>
      <c r="B287" s="21">
        <v>25422623</v>
      </c>
      <c r="C287" s="22">
        <v>25</v>
      </c>
      <c r="D287" s="15"/>
    </row>
    <row r="288" spans="1:4" ht="18">
      <c r="A288" s="15" t="s">
        <v>316</v>
      </c>
      <c r="B288" s="21">
        <v>7642912</v>
      </c>
      <c r="C288" s="22">
        <v>25</v>
      </c>
      <c r="D288" s="15"/>
    </row>
    <row r="289" spans="1:4" ht="18">
      <c r="A289" s="15" t="s">
        <v>317</v>
      </c>
      <c r="B289" s="21">
        <v>494405</v>
      </c>
      <c r="C289" s="22">
        <v>25</v>
      </c>
      <c r="D289" s="15"/>
    </row>
    <row r="290" spans="1:4" ht="18">
      <c r="A290" s="15" t="s">
        <v>318</v>
      </c>
      <c r="B290" s="21">
        <v>5864</v>
      </c>
      <c r="C290" s="22">
        <v>0</v>
      </c>
      <c r="D290" s="15"/>
    </row>
    <row r="291" spans="1:4" ht="18">
      <c r="A291" s="15" t="s">
        <v>319</v>
      </c>
      <c r="B291" s="21">
        <v>13565</v>
      </c>
      <c r="C291" s="22">
        <v>25</v>
      </c>
      <c r="D291" s="15"/>
    </row>
    <row r="292" spans="1:4" ht="18">
      <c r="A292" s="15" t="s">
        <v>320</v>
      </c>
      <c r="B292" s="21">
        <v>73334262</v>
      </c>
      <c r="C292" s="22">
        <v>25</v>
      </c>
      <c r="D292" s="15"/>
    </row>
    <row r="293" spans="1:4" ht="18">
      <c r="A293" s="15" t="s">
        <v>321</v>
      </c>
      <c r="B293" s="21">
        <v>250529</v>
      </c>
      <c r="C293" s="22">
        <v>25</v>
      </c>
      <c r="D293" s="15"/>
    </row>
    <row r="294" spans="1:4" ht="18">
      <c r="A294" s="15" t="s">
        <v>322</v>
      </c>
      <c r="B294" s="21">
        <v>557477</v>
      </c>
      <c r="C294" s="22">
        <v>25</v>
      </c>
      <c r="D294" s="15"/>
    </row>
    <row r="295" spans="1:4" ht="18">
      <c r="A295" s="15" t="s">
        <v>323</v>
      </c>
      <c r="B295" s="21">
        <v>3007391</v>
      </c>
      <c r="C295" s="22">
        <v>3.75</v>
      </c>
      <c r="D295" s="15"/>
    </row>
    <row r="296" spans="1:4" ht="18">
      <c r="A296" s="15" t="s">
        <v>324</v>
      </c>
      <c r="B296" s="21">
        <v>12939429</v>
      </c>
      <c r="C296" s="22">
        <v>7.5</v>
      </c>
      <c r="D296" s="15"/>
    </row>
    <row r="297" spans="1:4" ht="18">
      <c r="A297" s="15" t="s">
        <v>325</v>
      </c>
      <c r="B297" s="21">
        <v>61832</v>
      </c>
      <c r="C297" s="22">
        <v>7.5</v>
      </c>
      <c r="D297" s="15"/>
    </row>
    <row r="298" spans="1:4" ht="18">
      <c r="A298" s="15" t="s">
        <v>326</v>
      </c>
      <c r="B298" s="21">
        <v>43834</v>
      </c>
      <c r="C298" s="22">
        <v>7.5</v>
      </c>
      <c r="D298" s="15"/>
    </row>
    <row r="299" spans="1:4" ht="18">
      <c r="A299" s="15" t="s">
        <v>327</v>
      </c>
      <c r="B299" s="21">
        <v>238128997</v>
      </c>
      <c r="C299" s="22">
        <v>5</v>
      </c>
      <c r="D299" s="15"/>
    </row>
    <row r="300" spans="1:4" ht="18">
      <c r="A300" s="15" t="s">
        <v>328</v>
      </c>
      <c r="B300" s="21">
        <v>6929328</v>
      </c>
      <c r="C300" s="22">
        <v>7.5</v>
      </c>
      <c r="D300" s="15"/>
    </row>
    <row r="301" spans="1:4" ht="18">
      <c r="A301" s="15" t="s">
        <v>329</v>
      </c>
      <c r="B301" s="21">
        <v>7948658</v>
      </c>
      <c r="C301" s="22">
        <v>7.5</v>
      </c>
      <c r="D301" s="15"/>
    </row>
    <row r="302" spans="1:4" ht="18">
      <c r="A302" s="15" t="s">
        <v>330</v>
      </c>
      <c r="B302" s="21">
        <v>2365837</v>
      </c>
      <c r="C302" s="22">
        <v>7.5</v>
      </c>
      <c r="D302" s="15"/>
    </row>
    <row r="303" spans="1:4" ht="18">
      <c r="A303" s="15" t="s">
        <v>331</v>
      </c>
      <c r="B303" s="21">
        <v>6448566</v>
      </c>
      <c r="C303" s="22">
        <v>7.5</v>
      </c>
      <c r="D303" s="15"/>
    </row>
    <row r="304" spans="1:4" ht="18">
      <c r="A304" s="15" t="s">
        <v>332</v>
      </c>
      <c r="B304" s="21">
        <v>5834240</v>
      </c>
      <c r="C304" s="22">
        <v>25</v>
      </c>
      <c r="D304" s="15"/>
    </row>
    <row r="305" spans="1:4" ht="18">
      <c r="A305" s="15" t="s">
        <v>333</v>
      </c>
      <c r="B305" s="21">
        <v>1525289</v>
      </c>
      <c r="C305" s="22">
        <v>3.75</v>
      </c>
      <c r="D305" s="15"/>
    </row>
    <row r="306" spans="1:4" ht="18">
      <c r="A306" s="15" t="s">
        <v>334</v>
      </c>
      <c r="B306" s="21">
        <v>119051</v>
      </c>
      <c r="C306" s="22">
        <v>25</v>
      </c>
      <c r="D306" s="15"/>
    </row>
    <row r="307" spans="1:4" ht="18">
      <c r="A307" s="15" t="s">
        <v>335</v>
      </c>
      <c r="B307" s="21">
        <v>8972327</v>
      </c>
      <c r="C307" s="22">
        <v>20</v>
      </c>
      <c r="D307" s="15"/>
    </row>
    <row r="308" spans="1:4" ht="18">
      <c r="A308" s="15" t="s">
        <v>336</v>
      </c>
      <c r="B308" s="21">
        <v>13045</v>
      </c>
      <c r="C308" s="22">
        <v>25</v>
      </c>
      <c r="D308" s="15"/>
    </row>
    <row r="309" spans="1:4" ht="18">
      <c r="A309" s="15" t="s">
        <v>337</v>
      </c>
      <c r="B309" s="21">
        <v>476569</v>
      </c>
      <c r="C309" s="22">
        <v>25</v>
      </c>
      <c r="D309" s="15"/>
    </row>
    <row r="310" spans="1:4" ht="18">
      <c r="A310" s="15" t="s">
        <v>338</v>
      </c>
      <c r="B310" s="21">
        <v>163919</v>
      </c>
      <c r="C310" s="22">
        <v>7.5</v>
      </c>
      <c r="D310" s="15"/>
    </row>
    <row r="311" spans="1:4" ht="18">
      <c r="A311" s="15" t="s">
        <v>339</v>
      </c>
      <c r="B311" s="21">
        <v>5173610</v>
      </c>
      <c r="C311" s="22">
        <v>25</v>
      </c>
      <c r="D311" s="15"/>
    </row>
    <row r="312" spans="1:4" ht="18">
      <c r="A312" s="15" t="s">
        <v>340</v>
      </c>
      <c r="B312" s="21">
        <v>10150</v>
      </c>
      <c r="C312" s="22">
        <v>7.5</v>
      </c>
      <c r="D312" s="15"/>
    </row>
    <row r="313" spans="1:4" ht="18">
      <c r="A313" s="15" t="s">
        <v>341</v>
      </c>
      <c r="B313" s="21">
        <v>810425</v>
      </c>
      <c r="C313" s="22">
        <v>7.5</v>
      </c>
      <c r="D313" s="15"/>
    </row>
    <row r="314" spans="1:4" ht="18">
      <c r="A314" s="15" t="s">
        <v>342</v>
      </c>
      <c r="B314" s="21">
        <v>264466</v>
      </c>
      <c r="C314" s="22">
        <v>7.5</v>
      </c>
      <c r="D314" s="15"/>
    </row>
    <row r="315" spans="1:4" ht="18">
      <c r="A315" s="15" t="s">
        <v>343</v>
      </c>
      <c r="B315" s="21">
        <v>220346</v>
      </c>
      <c r="C315" s="22">
        <v>3.75</v>
      </c>
      <c r="D315" s="15"/>
    </row>
    <row r="316" spans="1:4" ht="18">
      <c r="A316" s="15" t="s">
        <v>344</v>
      </c>
      <c r="B316" s="21">
        <v>13776</v>
      </c>
      <c r="C316" s="22">
        <v>7.5</v>
      </c>
      <c r="D316" s="15"/>
    </row>
    <row r="317" spans="1:4" ht="18">
      <c r="A317" s="15" t="s">
        <v>345</v>
      </c>
      <c r="B317" s="21">
        <v>14590</v>
      </c>
      <c r="C317" s="22">
        <v>7.5</v>
      </c>
      <c r="D317" s="15"/>
    </row>
    <row r="318" spans="1:4" ht="18">
      <c r="A318" s="15" t="s">
        <v>346</v>
      </c>
      <c r="B318" s="21">
        <v>166372</v>
      </c>
      <c r="C318" s="22">
        <v>7.5</v>
      </c>
      <c r="D318" s="15"/>
    </row>
    <row r="319" spans="1:4" ht="18">
      <c r="A319" s="15" t="s">
        <v>347</v>
      </c>
      <c r="B319" s="21">
        <v>392003</v>
      </c>
      <c r="C319" s="22">
        <v>7.5</v>
      </c>
      <c r="D319" s="15"/>
    </row>
    <row r="320" spans="1:4" ht="18">
      <c r="A320" s="15" t="s">
        <v>348</v>
      </c>
      <c r="B320" s="21">
        <v>6145</v>
      </c>
      <c r="C320" s="22">
        <v>7.5</v>
      </c>
      <c r="D320" s="15"/>
    </row>
    <row r="321" spans="1:4" ht="18">
      <c r="A321" s="15" t="s">
        <v>349</v>
      </c>
      <c r="B321" s="21">
        <v>5400</v>
      </c>
      <c r="C321" s="22">
        <v>7.5</v>
      </c>
      <c r="D321" s="15"/>
    </row>
    <row r="322" spans="1:4" ht="18">
      <c r="A322" s="15" t="s">
        <v>350</v>
      </c>
      <c r="B322" s="21">
        <v>80600</v>
      </c>
      <c r="C322" s="22">
        <v>7.5</v>
      </c>
      <c r="D322" s="15"/>
    </row>
    <row r="323" spans="1:4" ht="18">
      <c r="A323" s="15" t="s">
        <v>351</v>
      </c>
      <c r="B323" s="21">
        <v>4800</v>
      </c>
      <c r="C323" s="22">
        <v>3.75</v>
      </c>
      <c r="D323" s="15"/>
    </row>
    <row r="324" spans="1:4" ht="18">
      <c r="A324" s="15" t="s">
        <v>352</v>
      </c>
      <c r="B324" s="21">
        <v>566038</v>
      </c>
      <c r="C324" s="22">
        <v>5</v>
      </c>
      <c r="D324" s="15"/>
    </row>
    <row r="325" spans="1:4" ht="18">
      <c r="A325" s="15" t="s">
        <v>353</v>
      </c>
      <c r="B325" s="21">
        <v>93605</v>
      </c>
      <c r="C325" s="22">
        <v>7.5</v>
      </c>
      <c r="D325" s="15"/>
    </row>
    <row r="326" spans="1:4" ht="18">
      <c r="A326" s="15" t="s">
        <v>354</v>
      </c>
      <c r="B326" s="21">
        <v>2709946</v>
      </c>
      <c r="C326" s="22">
        <v>7.5</v>
      </c>
      <c r="D326" s="15"/>
    </row>
    <row r="327" spans="1:4" ht="18">
      <c r="A327" s="15" t="s">
        <v>355</v>
      </c>
      <c r="B327" s="21">
        <v>23942</v>
      </c>
      <c r="C327" s="22">
        <v>7.5</v>
      </c>
      <c r="D327" s="15"/>
    </row>
    <row r="328" spans="1:4" ht="18">
      <c r="A328" s="15" t="s">
        <v>356</v>
      </c>
      <c r="B328" s="21">
        <v>27146</v>
      </c>
      <c r="C328" s="22">
        <v>7.5</v>
      </c>
      <c r="D328" s="15"/>
    </row>
    <row r="329" spans="1:4" ht="18">
      <c r="A329" s="15" t="s">
        <v>357</v>
      </c>
      <c r="B329" s="21">
        <v>99071</v>
      </c>
      <c r="C329" s="22">
        <v>7.5</v>
      </c>
      <c r="D329" s="15"/>
    </row>
    <row r="330" spans="1:4" ht="18">
      <c r="A330" s="15" t="s">
        <v>358</v>
      </c>
      <c r="B330" s="21">
        <v>5674286</v>
      </c>
      <c r="C330" s="22">
        <v>7.5</v>
      </c>
      <c r="D330" s="15"/>
    </row>
    <row r="331" spans="1:4" ht="18">
      <c r="A331" s="15" t="s">
        <v>359</v>
      </c>
      <c r="B331" s="21">
        <v>195272</v>
      </c>
      <c r="C331" s="22">
        <v>0</v>
      </c>
      <c r="D331" s="15"/>
    </row>
    <row r="332" spans="1:4" ht="18">
      <c r="A332" s="15" t="s">
        <v>360</v>
      </c>
      <c r="B332" s="21">
        <v>12676355</v>
      </c>
      <c r="C332" s="22">
        <v>7.5</v>
      </c>
      <c r="D332" s="15"/>
    </row>
    <row r="333" spans="1:4" ht="18">
      <c r="A333" s="15" t="s">
        <v>361</v>
      </c>
      <c r="B333" s="21">
        <v>11797179</v>
      </c>
      <c r="C333" s="22">
        <v>7.5</v>
      </c>
      <c r="D333" s="15"/>
    </row>
    <row r="334" spans="1:4" ht="18">
      <c r="A334" s="15" t="s">
        <v>362</v>
      </c>
      <c r="B334" s="21">
        <v>4071741</v>
      </c>
      <c r="C334" s="22">
        <v>7.5</v>
      </c>
      <c r="D334" s="15"/>
    </row>
    <row r="335" spans="1:4" ht="18">
      <c r="A335" s="15" t="s">
        <v>363</v>
      </c>
      <c r="B335" s="21">
        <v>501834</v>
      </c>
      <c r="C335" s="22">
        <v>7.5</v>
      </c>
      <c r="D335" s="15"/>
    </row>
    <row r="336" spans="1:4" ht="18">
      <c r="A336" s="15" t="s">
        <v>364</v>
      </c>
      <c r="B336" s="21">
        <v>793608453</v>
      </c>
      <c r="C336" s="22">
        <v>7.5</v>
      </c>
      <c r="D336" s="15"/>
    </row>
    <row r="337" spans="1:4" ht="18">
      <c r="A337" s="15" t="s">
        <v>365</v>
      </c>
      <c r="B337" s="21">
        <v>69288</v>
      </c>
      <c r="C337" s="22">
        <v>7.5</v>
      </c>
      <c r="D337" s="15"/>
    </row>
    <row r="338" spans="1:4" ht="18">
      <c r="A338" s="15" t="s">
        <v>366</v>
      </c>
      <c r="B338" s="21">
        <v>1241614</v>
      </c>
      <c r="C338" s="22">
        <v>7.5</v>
      </c>
      <c r="D338" s="15"/>
    </row>
    <row r="339" spans="1:4" ht="18">
      <c r="A339" s="15" t="s">
        <v>367</v>
      </c>
      <c r="B339" s="21">
        <v>6093289</v>
      </c>
      <c r="C339" s="22">
        <v>7.5</v>
      </c>
      <c r="D339" s="15"/>
    </row>
    <row r="340" spans="1:4" ht="18">
      <c r="A340" s="15" t="s">
        <v>368</v>
      </c>
      <c r="B340" s="21">
        <v>439675</v>
      </c>
      <c r="C340" s="22">
        <v>25</v>
      </c>
      <c r="D340" s="15"/>
    </row>
    <row r="341" spans="1:4" ht="18">
      <c r="A341" s="15" t="s">
        <v>369</v>
      </c>
      <c r="B341" s="21">
        <v>585771</v>
      </c>
      <c r="C341" s="22">
        <v>25</v>
      </c>
      <c r="D341" s="15"/>
    </row>
    <row r="342" spans="1:4" ht="18">
      <c r="A342" s="15" t="s">
        <v>370</v>
      </c>
      <c r="B342" s="21">
        <v>2757839</v>
      </c>
      <c r="C342" s="22">
        <v>25</v>
      </c>
      <c r="D342" s="15"/>
    </row>
    <row r="343" spans="1:4" ht="18">
      <c r="A343" s="15" t="s">
        <v>371</v>
      </c>
      <c r="B343" s="21">
        <v>61400</v>
      </c>
      <c r="C343" s="22">
        <v>25</v>
      </c>
      <c r="D343" s="15"/>
    </row>
    <row r="344" spans="1:4" ht="18">
      <c r="A344" s="15" t="s">
        <v>372</v>
      </c>
      <c r="B344" s="21">
        <v>4663919</v>
      </c>
      <c r="C344" s="22">
        <v>25</v>
      </c>
      <c r="D344" s="15"/>
    </row>
    <row r="345" spans="1:4" ht="18">
      <c r="A345" s="15" t="s">
        <v>373</v>
      </c>
      <c r="B345" s="21">
        <v>2198000</v>
      </c>
      <c r="C345" s="22">
        <v>25</v>
      </c>
      <c r="D345" s="15"/>
    </row>
    <row r="346" spans="1:4" ht="18">
      <c r="A346" s="15" t="s">
        <v>374</v>
      </c>
      <c r="B346" s="21">
        <v>6158954</v>
      </c>
      <c r="C346" s="22">
        <v>25</v>
      </c>
      <c r="D346" s="15"/>
    </row>
    <row r="347" spans="1:4" ht="18">
      <c r="A347" s="15" t="s">
        <v>375</v>
      </c>
      <c r="B347" s="21">
        <v>137986</v>
      </c>
      <c r="C347" s="22">
        <v>25</v>
      </c>
      <c r="D347" s="15"/>
    </row>
    <row r="348" spans="1:4" ht="18">
      <c r="A348" s="15" t="s">
        <v>376</v>
      </c>
      <c r="B348" s="21">
        <v>41373974</v>
      </c>
      <c r="C348" s="22">
        <v>25</v>
      </c>
      <c r="D348" s="15"/>
    </row>
    <row r="349" spans="1:4" ht="18">
      <c r="A349" s="15" t="s">
        <v>377</v>
      </c>
      <c r="B349" s="21">
        <v>17163467</v>
      </c>
      <c r="C349" s="22">
        <v>25</v>
      </c>
      <c r="D349" s="15"/>
    </row>
    <row r="350" spans="1:4" ht="18">
      <c r="A350" s="15" t="s">
        <v>378</v>
      </c>
      <c r="B350" s="21">
        <v>17671069</v>
      </c>
      <c r="C350" s="22">
        <v>25</v>
      </c>
      <c r="D350" s="15"/>
    </row>
    <row r="351" spans="1:4" ht="18">
      <c r="A351" s="15" t="s">
        <v>379</v>
      </c>
      <c r="B351" s="21">
        <v>24225054</v>
      </c>
      <c r="C351" s="22">
        <v>25</v>
      </c>
      <c r="D351" s="15"/>
    </row>
    <row r="352" spans="1:4" ht="18">
      <c r="A352" s="15" t="s">
        <v>380</v>
      </c>
      <c r="B352" s="21">
        <v>2540930</v>
      </c>
      <c r="C352" s="22">
        <v>25</v>
      </c>
      <c r="D352" s="15"/>
    </row>
    <row r="353" spans="1:4" ht="18">
      <c r="A353" s="15" t="s">
        <v>381</v>
      </c>
      <c r="B353" s="21">
        <v>40616901</v>
      </c>
      <c r="C353" s="22">
        <v>25</v>
      </c>
      <c r="D353" s="15"/>
    </row>
    <row r="354" spans="1:4" ht="18">
      <c r="A354" s="15" t="s">
        <v>382</v>
      </c>
      <c r="B354" s="21">
        <v>21123637</v>
      </c>
      <c r="C354" s="22">
        <v>25</v>
      </c>
      <c r="D354" s="15"/>
    </row>
    <row r="355" spans="1:4" ht="18">
      <c r="A355" s="15" t="s">
        <v>383</v>
      </c>
      <c r="B355" s="21">
        <v>102490</v>
      </c>
      <c r="C355" s="22">
        <v>25</v>
      </c>
      <c r="D355" s="15"/>
    </row>
    <row r="356" spans="1:4" ht="18">
      <c r="A356" s="15" t="s">
        <v>384</v>
      </c>
      <c r="B356" s="21">
        <v>8694</v>
      </c>
      <c r="C356" s="22">
        <v>25</v>
      </c>
      <c r="D356" s="15"/>
    </row>
    <row r="357" spans="1:4" ht="18">
      <c r="A357" s="15" t="s">
        <v>385</v>
      </c>
      <c r="B357" s="21">
        <v>11526462</v>
      </c>
      <c r="C357" s="22">
        <v>25</v>
      </c>
      <c r="D357" s="15"/>
    </row>
    <row r="358" spans="1:4" ht="18">
      <c r="A358" s="15" t="s">
        <v>386</v>
      </c>
      <c r="B358" s="21">
        <v>20760013</v>
      </c>
      <c r="C358" s="22">
        <v>25</v>
      </c>
      <c r="D358" s="15"/>
    </row>
    <row r="359" spans="1:4" ht="18">
      <c r="A359" s="15" t="s">
        <v>387</v>
      </c>
      <c r="B359" s="21">
        <v>1668664</v>
      </c>
      <c r="C359" s="22">
        <v>25</v>
      </c>
      <c r="D359" s="15"/>
    </row>
    <row r="360" spans="1:4" ht="18">
      <c r="A360" s="15" t="s">
        <v>388</v>
      </c>
      <c r="B360" s="21">
        <v>702929</v>
      </c>
      <c r="C360" s="22">
        <v>25</v>
      </c>
      <c r="D360" s="15"/>
    </row>
    <row r="361" spans="1:4" ht="18">
      <c r="A361" s="15" t="s">
        <v>389</v>
      </c>
      <c r="B361" s="21">
        <v>12737500</v>
      </c>
      <c r="C361" s="22">
        <v>25</v>
      </c>
      <c r="D361" s="15"/>
    </row>
    <row r="362" spans="1:4" ht="18">
      <c r="A362" s="15" t="s">
        <v>390</v>
      </c>
      <c r="B362" s="21">
        <v>7824440</v>
      </c>
      <c r="C362" s="22">
        <v>25</v>
      </c>
      <c r="D362" s="15"/>
    </row>
    <row r="363" spans="1:4" ht="18">
      <c r="A363" s="15" t="s">
        <v>391</v>
      </c>
      <c r="B363" s="21">
        <v>17996384</v>
      </c>
      <c r="C363" s="22">
        <v>25</v>
      </c>
      <c r="D363" s="15"/>
    </row>
    <row r="364" spans="1:4" ht="18">
      <c r="A364" s="15" t="s">
        <v>392</v>
      </c>
      <c r="B364" s="21">
        <v>4351046</v>
      </c>
      <c r="C364" s="22">
        <v>25</v>
      </c>
      <c r="D364" s="15"/>
    </row>
    <row r="365" spans="1:4" ht="18">
      <c r="A365" s="15" t="s">
        <v>393</v>
      </c>
      <c r="B365" s="21">
        <v>1311333</v>
      </c>
      <c r="C365" s="22">
        <v>25</v>
      </c>
      <c r="D365" s="15"/>
    </row>
    <row r="366" spans="1:4" ht="18">
      <c r="A366" s="15" t="s">
        <v>394</v>
      </c>
      <c r="B366" s="21">
        <v>8280</v>
      </c>
      <c r="C366" s="22">
        <v>25</v>
      </c>
      <c r="D366" s="15"/>
    </row>
    <row r="367" spans="1:4" ht="18">
      <c r="A367" s="15" t="s">
        <v>395</v>
      </c>
      <c r="B367" s="21">
        <v>1464075</v>
      </c>
      <c r="C367" s="22">
        <v>25</v>
      </c>
      <c r="D367" s="15"/>
    </row>
    <row r="368" spans="1:4" ht="18">
      <c r="A368" s="15" t="s">
        <v>396</v>
      </c>
      <c r="B368" s="21">
        <v>4479121</v>
      </c>
      <c r="C368" s="22">
        <v>25</v>
      </c>
      <c r="D368" s="15"/>
    </row>
    <row r="369" spans="1:4" ht="18">
      <c r="A369" s="15" t="s">
        <v>397</v>
      </c>
      <c r="B369" s="21">
        <v>12557</v>
      </c>
      <c r="C369" s="22">
        <v>0</v>
      </c>
      <c r="D369" s="15"/>
    </row>
    <row r="370" spans="1:4" ht="18">
      <c r="A370" s="15" t="s">
        <v>398</v>
      </c>
      <c r="B370" s="21">
        <v>13570</v>
      </c>
      <c r="C370" s="22">
        <v>1.875</v>
      </c>
      <c r="D370" s="15"/>
    </row>
    <row r="371" spans="1:4" ht="18">
      <c r="A371" s="15" t="s">
        <v>399</v>
      </c>
      <c r="B371" s="21">
        <v>3934040</v>
      </c>
      <c r="C371" s="22">
        <v>6</v>
      </c>
      <c r="D371" s="15"/>
    </row>
    <row r="372" spans="1:4" ht="18">
      <c r="A372" s="15" t="s">
        <v>400</v>
      </c>
      <c r="B372" s="21">
        <v>1653654</v>
      </c>
      <c r="C372" s="22">
        <v>25</v>
      </c>
      <c r="D372" s="15"/>
    </row>
    <row r="373" spans="1:4" ht="18">
      <c r="A373" s="15" t="s">
        <v>401</v>
      </c>
      <c r="B373" s="21">
        <v>20400</v>
      </c>
      <c r="C373" s="22">
        <v>0</v>
      </c>
      <c r="D373" s="15"/>
    </row>
    <row r="374" spans="1:4" ht="18">
      <c r="A374" s="15" t="s">
        <v>402</v>
      </c>
      <c r="B374" s="21">
        <v>367477</v>
      </c>
      <c r="C374" s="22">
        <v>7.5</v>
      </c>
      <c r="D374" s="15"/>
    </row>
    <row r="375" spans="1:4" ht="18">
      <c r="A375" s="15" t="s">
        <v>403</v>
      </c>
      <c r="B375" s="21">
        <v>12800</v>
      </c>
      <c r="C375" s="22">
        <v>7.5</v>
      </c>
      <c r="D375" s="15"/>
    </row>
    <row r="376" spans="1:4" ht="18">
      <c r="A376" s="15" t="s">
        <v>404</v>
      </c>
      <c r="B376" s="21">
        <v>38356557</v>
      </c>
      <c r="C376" s="22">
        <v>7.5</v>
      </c>
      <c r="D376" s="15"/>
    </row>
    <row r="377" spans="1:4" ht="18">
      <c r="A377" s="15" t="s">
        <v>405</v>
      </c>
      <c r="B377" s="21">
        <v>2673655</v>
      </c>
      <c r="C377" s="22">
        <v>7.5</v>
      </c>
      <c r="D377" s="15"/>
    </row>
    <row r="378" spans="1:4" ht="18">
      <c r="A378" s="15" t="s">
        <v>406</v>
      </c>
      <c r="B378" s="21">
        <v>525027</v>
      </c>
      <c r="C378" s="22">
        <v>3.75</v>
      </c>
      <c r="D378" s="15"/>
    </row>
    <row r="379" spans="1:4" ht="18">
      <c r="A379" s="15" t="s">
        <v>407</v>
      </c>
      <c r="B379" s="21">
        <v>3626937</v>
      </c>
      <c r="C379" s="22">
        <v>6.7857141494750977</v>
      </c>
      <c r="D379" s="15"/>
    </row>
    <row r="380" spans="1:4" ht="18">
      <c r="A380" s="15" t="s">
        <v>408</v>
      </c>
      <c r="B380" s="21">
        <v>7100886</v>
      </c>
      <c r="C380" s="22">
        <v>7.5</v>
      </c>
      <c r="D380" s="15"/>
    </row>
    <row r="381" spans="1:4" ht="18">
      <c r="A381" s="15" t="s">
        <v>409</v>
      </c>
      <c r="B381" s="21">
        <v>126851210</v>
      </c>
      <c r="C381" s="22">
        <v>10.55555534362793</v>
      </c>
      <c r="D381" s="15"/>
    </row>
    <row r="382" spans="1:4" ht="18">
      <c r="A382" s="15" t="s">
        <v>410</v>
      </c>
      <c r="B382" s="21">
        <v>136635</v>
      </c>
      <c r="C382" s="22">
        <v>7.5</v>
      </c>
      <c r="D382" s="15"/>
    </row>
    <row r="383" spans="1:4" ht="18">
      <c r="A383" s="15" t="s">
        <v>411</v>
      </c>
      <c r="B383" s="21">
        <v>162306</v>
      </c>
      <c r="C383" s="22">
        <v>7.5</v>
      </c>
      <c r="D383" s="15"/>
    </row>
    <row r="384" spans="1:4" ht="18">
      <c r="A384" s="15" t="s">
        <v>412</v>
      </c>
      <c r="B384" s="21">
        <v>381657</v>
      </c>
      <c r="C384" s="22">
        <v>2.5</v>
      </c>
      <c r="D384" s="15"/>
    </row>
    <row r="385" spans="1:4" ht="18">
      <c r="A385" s="15" t="s">
        <v>413</v>
      </c>
      <c r="B385" s="21">
        <v>55150</v>
      </c>
      <c r="C385" s="22">
        <v>0.46875</v>
      </c>
      <c r="D385" s="15"/>
    </row>
    <row r="386" spans="1:4" ht="18">
      <c r="A386" s="15" t="s">
        <v>414</v>
      </c>
      <c r="B386" s="21">
        <v>4015950</v>
      </c>
      <c r="C386" s="22">
        <v>7.5</v>
      </c>
      <c r="D386" s="15"/>
    </row>
    <row r="387" spans="1:4" ht="18">
      <c r="A387" s="15" t="s">
        <v>415</v>
      </c>
      <c r="B387" s="21">
        <v>107596</v>
      </c>
      <c r="C387" s="22">
        <v>1.875</v>
      </c>
      <c r="D387" s="15"/>
    </row>
    <row r="388" spans="1:4" ht="18">
      <c r="A388" s="15" t="s">
        <v>416</v>
      </c>
      <c r="B388" s="21">
        <v>10467243</v>
      </c>
      <c r="C388" s="22">
        <v>2</v>
      </c>
      <c r="D388" s="15"/>
    </row>
    <row r="389" spans="1:4" ht="18">
      <c r="A389" s="15" t="s">
        <v>417</v>
      </c>
      <c r="B389" s="21">
        <v>1110872</v>
      </c>
      <c r="C389" s="22">
        <v>2.1428570747375488</v>
      </c>
      <c r="D389" s="15"/>
    </row>
    <row r="390" spans="1:4" ht="18">
      <c r="A390" s="15" t="s">
        <v>418</v>
      </c>
      <c r="B390" s="21">
        <v>34076746</v>
      </c>
      <c r="C390" s="22">
        <v>2.7941176891326904</v>
      </c>
      <c r="D390" s="15"/>
    </row>
    <row r="391" spans="1:4" ht="18">
      <c r="A391" s="15" t="s">
        <v>419</v>
      </c>
      <c r="B391" s="21">
        <v>657590</v>
      </c>
      <c r="C391" s="22">
        <v>7.5</v>
      </c>
      <c r="D391" s="15"/>
    </row>
    <row r="392" spans="1:4" ht="18">
      <c r="A392" s="15" t="s">
        <v>420</v>
      </c>
      <c r="B392" s="21">
        <v>53897331</v>
      </c>
      <c r="C392" s="22">
        <v>25</v>
      </c>
      <c r="D392" s="15"/>
    </row>
    <row r="393" spans="1:4" ht="18">
      <c r="A393" s="15" t="s">
        <v>421</v>
      </c>
      <c r="B393" s="21">
        <v>3218194</v>
      </c>
      <c r="C393" s="22">
        <v>25</v>
      </c>
      <c r="D393" s="15"/>
    </row>
    <row r="394" spans="1:4" ht="18">
      <c r="A394" s="15" t="s">
        <v>422</v>
      </c>
      <c r="B394" s="21">
        <v>41353358</v>
      </c>
      <c r="C394" s="22">
        <v>25</v>
      </c>
      <c r="D394" s="15"/>
    </row>
    <row r="395" spans="1:4" ht="18">
      <c r="A395" s="15" t="s">
        <v>423</v>
      </c>
      <c r="B395" s="21">
        <v>4198231</v>
      </c>
      <c r="C395" s="22">
        <v>7.5</v>
      </c>
      <c r="D395" s="15"/>
    </row>
    <row r="396" spans="1:4" ht="18">
      <c r="A396" s="15" t="s">
        <v>424</v>
      </c>
      <c r="B396" s="21">
        <v>4598702</v>
      </c>
      <c r="C396" s="22">
        <v>7.5</v>
      </c>
      <c r="D396" s="15"/>
    </row>
    <row r="397" spans="1:4" ht="18">
      <c r="A397" s="15" t="s">
        <v>425</v>
      </c>
      <c r="B397" s="21">
        <v>34775</v>
      </c>
      <c r="C397" s="22">
        <v>7.5</v>
      </c>
      <c r="D397" s="15"/>
    </row>
    <row r="398" spans="1:4" ht="18">
      <c r="A398" s="15" t="s">
        <v>426</v>
      </c>
      <c r="B398" s="21">
        <v>912547</v>
      </c>
      <c r="C398" s="22">
        <v>7.5</v>
      </c>
      <c r="D398" s="15"/>
    </row>
    <row r="399" spans="1:4" ht="18">
      <c r="A399" s="15" t="s">
        <v>427</v>
      </c>
      <c r="B399" s="21">
        <v>18880</v>
      </c>
      <c r="C399" s="22">
        <v>7.5</v>
      </c>
      <c r="D399" s="15"/>
    </row>
    <row r="400" spans="1:4" ht="18">
      <c r="A400" s="15" t="s">
        <v>428</v>
      </c>
      <c r="B400" s="21">
        <v>773416</v>
      </c>
      <c r="C400" s="22">
        <v>7.5</v>
      </c>
      <c r="D400" s="15"/>
    </row>
    <row r="401" spans="1:4" ht="18">
      <c r="A401" s="15" t="s">
        <v>429</v>
      </c>
      <c r="B401" s="21">
        <v>11101452</v>
      </c>
      <c r="C401" s="22">
        <v>7.5</v>
      </c>
      <c r="D401" s="15"/>
    </row>
    <row r="402" spans="1:4" ht="18">
      <c r="A402" s="15" t="s">
        <v>430</v>
      </c>
      <c r="B402" s="21">
        <v>679412</v>
      </c>
      <c r="C402" s="22">
        <v>7.5</v>
      </c>
      <c r="D402" s="15"/>
    </row>
    <row r="403" spans="1:4" ht="18">
      <c r="A403" s="15" t="s">
        <v>431</v>
      </c>
      <c r="B403" s="21">
        <v>5053854</v>
      </c>
      <c r="C403" s="22">
        <v>7.5</v>
      </c>
      <c r="D403" s="15"/>
    </row>
    <row r="404" spans="1:4" ht="18">
      <c r="A404" s="15" t="s">
        <v>432</v>
      </c>
      <c r="B404" s="21">
        <v>60678625</v>
      </c>
      <c r="C404" s="22">
        <v>16.25</v>
      </c>
      <c r="D404" s="15"/>
    </row>
    <row r="405" spans="1:4" ht="18">
      <c r="A405" s="15" t="s">
        <v>433</v>
      </c>
      <c r="B405" s="21">
        <v>116813</v>
      </c>
      <c r="C405" s="22">
        <v>25</v>
      </c>
      <c r="D405" s="15"/>
    </row>
    <row r="406" spans="1:4" ht="18">
      <c r="A406" s="15" t="s">
        <v>434</v>
      </c>
      <c r="B406" s="21">
        <v>15157252</v>
      </c>
      <c r="C406" s="22">
        <v>18.75</v>
      </c>
      <c r="D406" s="15"/>
    </row>
    <row r="407" spans="1:4" ht="18">
      <c r="A407" s="15" t="s">
        <v>435</v>
      </c>
      <c r="B407" s="21">
        <v>115469</v>
      </c>
      <c r="C407" s="22">
        <v>25</v>
      </c>
      <c r="D407" s="15"/>
    </row>
    <row r="408" spans="1:4" ht="18">
      <c r="A408" s="15" t="s">
        <v>436</v>
      </c>
      <c r="B408" s="21">
        <v>3453692</v>
      </c>
      <c r="C408" s="22">
        <v>25</v>
      </c>
      <c r="D408" s="15"/>
    </row>
    <row r="409" spans="1:4" ht="18">
      <c r="A409" s="15" t="s">
        <v>437</v>
      </c>
      <c r="B409" s="21">
        <v>1841153</v>
      </c>
      <c r="C409" s="22">
        <v>25</v>
      </c>
      <c r="D409" s="15"/>
    </row>
    <row r="410" spans="1:4" ht="18">
      <c r="A410" s="15" t="s">
        <v>438</v>
      </c>
      <c r="B410" s="21">
        <v>174154</v>
      </c>
      <c r="C410" s="22">
        <v>16.25</v>
      </c>
      <c r="D410" s="15"/>
    </row>
    <row r="411" spans="1:4" ht="18">
      <c r="A411" s="15" t="s">
        <v>439</v>
      </c>
      <c r="B411" s="21">
        <v>7292923</v>
      </c>
      <c r="C411" s="22">
        <v>16.666666030883789</v>
      </c>
      <c r="D411" s="15"/>
    </row>
    <row r="412" spans="1:4" ht="18">
      <c r="A412" s="15" t="s">
        <v>440</v>
      </c>
      <c r="B412" s="21">
        <v>5763</v>
      </c>
      <c r="C412" s="22">
        <v>7.5</v>
      </c>
      <c r="D412" s="15"/>
    </row>
    <row r="413" spans="1:4" ht="18">
      <c r="A413" s="15" t="s">
        <v>441</v>
      </c>
      <c r="B413" s="21">
        <v>4563894</v>
      </c>
      <c r="C413" s="22">
        <v>25</v>
      </c>
      <c r="D413" s="15"/>
    </row>
    <row r="414" spans="1:4" ht="18">
      <c r="A414" s="15" t="s">
        <v>442</v>
      </c>
      <c r="B414" s="21">
        <v>3607550</v>
      </c>
      <c r="C414" s="22">
        <v>25</v>
      </c>
      <c r="D414" s="15"/>
    </row>
    <row r="415" spans="1:4" ht="18">
      <c r="A415" s="15" t="s">
        <v>443</v>
      </c>
      <c r="B415" s="21">
        <v>2748087</v>
      </c>
      <c r="C415" s="22">
        <v>25</v>
      </c>
      <c r="D415" s="15"/>
    </row>
    <row r="416" spans="1:4" ht="18">
      <c r="A416" s="15" t="s">
        <v>444</v>
      </c>
      <c r="B416" s="21">
        <v>2942872</v>
      </c>
      <c r="C416" s="22">
        <v>25</v>
      </c>
      <c r="D416" s="15"/>
    </row>
    <row r="417" spans="1:4" ht="18">
      <c r="A417" s="15" t="s">
        <v>445</v>
      </c>
      <c r="B417" s="21">
        <v>381274</v>
      </c>
      <c r="C417" s="22">
        <v>25</v>
      </c>
      <c r="D417" s="15"/>
    </row>
    <row r="418" spans="1:4" ht="18">
      <c r="A418" s="15" t="s">
        <v>446</v>
      </c>
      <c r="B418" s="21">
        <v>11460</v>
      </c>
      <c r="C418" s="22">
        <v>8.75</v>
      </c>
      <c r="D418" s="15"/>
    </row>
    <row r="419" spans="1:4" ht="18">
      <c r="A419" s="15" t="s">
        <v>447</v>
      </c>
      <c r="B419" s="21">
        <v>4169758</v>
      </c>
      <c r="C419" s="22">
        <v>25</v>
      </c>
      <c r="D419" s="15"/>
    </row>
    <row r="420" spans="1:4" ht="18">
      <c r="A420" s="15" t="s">
        <v>448</v>
      </c>
      <c r="B420" s="21">
        <v>14422380</v>
      </c>
      <c r="C420" s="22">
        <v>25</v>
      </c>
      <c r="D420" s="15"/>
    </row>
    <row r="421" spans="1:4" ht="18">
      <c r="A421" s="15" t="s">
        <v>449</v>
      </c>
      <c r="B421" s="21">
        <v>138545335</v>
      </c>
      <c r="C421" s="22">
        <v>25</v>
      </c>
      <c r="D421" s="15"/>
    </row>
    <row r="422" spans="1:4" ht="18">
      <c r="A422" s="15" t="s">
        <v>450</v>
      </c>
      <c r="B422" s="21">
        <v>1952058</v>
      </c>
      <c r="C422" s="22">
        <v>25</v>
      </c>
      <c r="D422" s="15"/>
    </row>
    <row r="423" spans="1:4" ht="18">
      <c r="A423" s="15" t="s">
        <v>451</v>
      </c>
      <c r="B423" s="21">
        <v>2610</v>
      </c>
      <c r="C423" s="22">
        <v>19.166666030883789</v>
      </c>
      <c r="D423" s="15"/>
    </row>
    <row r="424" spans="1:4" ht="18">
      <c r="A424" s="15" t="s">
        <v>452</v>
      </c>
      <c r="B424" s="21">
        <v>1987439</v>
      </c>
      <c r="C424" s="22">
        <v>21.875</v>
      </c>
      <c r="D424" s="15"/>
    </row>
    <row r="425" spans="1:4" ht="18">
      <c r="A425" s="15" t="s">
        <v>453</v>
      </c>
      <c r="B425" s="21">
        <v>3081270</v>
      </c>
      <c r="C425" s="22">
        <v>21.111110687255859</v>
      </c>
      <c r="D425" s="15"/>
    </row>
    <row r="426" spans="1:4" ht="18">
      <c r="A426" s="15" t="s">
        <v>454</v>
      </c>
      <c r="B426" s="21">
        <v>17017516</v>
      </c>
      <c r="C426" s="22">
        <v>25</v>
      </c>
      <c r="D426" s="15"/>
    </row>
    <row r="427" spans="1:4" ht="18">
      <c r="A427" s="15" t="s">
        <v>455</v>
      </c>
      <c r="B427" s="21">
        <v>1937644</v>
      </c>
      <c r="C427" s="22">
        <v>25</v>
      </c>
      <c r="D427" s="15"/>
    </row>
    <row r="428" spans="1:4" ht="18">
      <c r="A428" s="15" t="s">
        <v>456</v>
      </c>
      <c r="B428" s="21">
        <v>201245401</v>
      </c>
      <c r="C428" s="22">
        <v>18.125</v>
      </c>
      <c r="D428" s="15"/>
    </row>
    <row r="429" spans="1:4" ht="18">
      <c r="A429" s="15" t="s">
        <v>457</v>
      </c>
      <c r="B429" s="21">
        <v>19797096</v>
      </c>
      <c r="C429" s="22">
        <v>25</v>
      </c>
      <c r="D429" s="15"/>
    </row>
    <row r="430" spans="1:4" ht="18">
      <c r="A430" s="15" t="s">
        <v>458</v>
      </c>
      <c r="B430" s="21">
        <v>1221469</v>
      </c>
      <c r="C430" s="22">
        <v>25</v>
      </c>
      <c r="D430" s="15"/>
    </row>
    <row r="431" spans="1:4" ht="18">
      <c r="A431" s="15" t="s">
        <v>459</v>
      </c>
      <c r="B431" s="21">
        <v>401642</v>
      </c>
      <c r="C431" s="22">
        <v>25</v>
      </c>
      <c r="D431" s="15"/>
    </row>
    <row r="432" spans="1:4" ht="18">
      <c r="A432" s="15" t="s">
        <v>460</v>
      </c>
      <c r="B432" s="21">
        <v>52558379</v>
      </c>
      <c r="C432" s="22">
        <v>25</v>
      </c>
      <c r="D432" s="15"/>
    </row>
    <row r="433" spans="1:4" ht="18">
      <c r="A433" s="15" t="s">
        <v>461</v>
      </c>
      <c r="B433" s="21">
        <v>37588</v>
      </c>
      <c r="C433" s="22">
        <v>25</v>
      </c>
      <c r="D433" s="15"/>
    </row>
    <row r="434" spans="1:4" ht="18">
      <c r="A434" s="15" t="s">
        <v>462</v>
      </c>
      <c r="B434" s="21">
        <v>28642518</v>
      </c>
      <c r="C434" s="22">
        <v>25</v>
      </c>
      <c r="D434" s="15"/>
    </row>
    <row r="435" spans="1:4" ht="18">
      <c r="A435" s="15" t="s">
        <v>463</v>
      </c>
      <c r="B435" s="21">
        <v>118902659</v>
      </c>
      <c r="C435" s="22">
        <v>21.136363983154297</v>
      </c>
      <c r="D435" s="15"/>
    </row>
    <row r="436" spans="1:4" ht="18">
      <c r="A436" s="15" t="s">
        <v>464</v>
      </c>
      <c r="B436" s="21">
        <v>18660</v>
      </c>
      <c r="C436" s="22">
        <v>25</v>
      </c>
      <c r="D436" s="15"/>
    </row>
    <row r="437" spans="1:4" ht="18">
      <c r="A437" s="15" t="s">
        <v>465</v>
      </c>
      <c r="B437" s="21">
        <v>4590</v>
      </c>
      <c r="C437" s="22">
        <v>18.75</v>
      </c>
      <c r="D437" s="15"/>
    </row>
    <row r="438" spans="1:4" ht="18">
      <c r="A438" s="15" t="s">
        <v>466</v>
      </c>
      <c r="B438" s="21">
        <v>67394351</v>
      </c>
      <c r="C438" s="22">
        <v>25</v>
      </c>
      <c r="D438" s="15"/>
    </row>
    <row r="439" spans="1:4" ht="18">
      <c r="A439" s="15" t="s">
        <v>467</v>
      </c>
      <c r="B439" s="21">
        <v>28816002</v>
      </c>
      <c r="C439" s="22">
        <v>18.75</v>
      </c>
      <c r="D439" s="15"/>
    </row>
    <row r="440" spans="1:4" ht="18">
      <c r="A440" s="15" t="s">
        <v>468</v>
      </c>
      <c r="B440" s="21">
        <v>248427</v>
      </c>
      <c r="C440" s="22">
        <v>16.25</v>
      </c>
      <c r="D440" s="15"/>
    </row>
    <row r="441" spans="1:4" ht="18">
      <c r="A441" s="15" t="s">
        <v>469</v>
      </c>
      <c r="B441" s="21">
        <v>2310935</v>
      </c>
      <c r="C441" s="22">
        <v>7.5</v>
      </c>
      <c r="D441" s="15"/>
    </row>
    <row r="442" spans="1:4" ht="18">
      <c r="A442" s="15" t="s">
        <v>470</v>
      </c>
      <c r="B442" s="21">
        <v>447129</v>
      </c>
      <c r="C442" s="22">
        <v>4.5</v>
      </c>
      <c r="D442" s="15"/>
    </row>
    <row r="443" spans="1:4" ht="18">
      <c r="A443" s="15" t="s">
        <v>471</v>
      </c>
      <c r="B443" s="21">
        <v>50377328</v>
      </c>
      <c r="C443" s="22">
        <v>6.25</v>
      </c>
      <c r="D443" s="15"/>
    </row>
    <row r="444" spans="1:4" ht="18">
      <c r="A444" s="15" t="s">
        <v>472</v>
      </c>
      <c r="B444" s="21">
        <v>81627</v>
      </c>
      <c r="C444" s="22">
        <v>7.5</v>
      </c>
      <c r="D444" s="15"/>
    </row>
    <row r="445" spans="1:4" ht="18">
      <c r="A445" s="15" t="s">
        <v>473</v>
      </c>
      <c r="B445" s="21">
        <v>11041713</v>
      </c>
      <c r="C445" s="22">
        <v>7.5</v>
      </c>
      <c r="D445" s="15"/>
    </row>
    <row r="446" spans="1:4" ht="18">
      <c r="A446" s="15" t="s">
        <v>474</v>
      </c>
      <c r="B446" s="21">
        <v>25143941</v>
      </c>
      <c r="C446" s="22">
        <v>7.5</v>
      </c>
      <c r="D446" s="15"/>
    </row>
    <row r="447" spans="1:4" ht="18">
      <c r="A447" s="15" t="s">
        <v>475</v>
      </c>
      <c r="B447" s="21">
        <v>1445523</v>
      </c>
      <c r="C447" s="22">
        <v>7.5</v>
      </c>
      <c r="D447" s="15"/>
    </row>
    <row r="448" spans="1:4" ht="18">
      <c r="A448" s="15" t="s">
        <v>476</v>
      </c>
      <c r="B448" s="21">
        <v>38418672</v>
      </c>
      <c r="C448" s="22">
        <v>25</v>
      </c>
      <c r="D448" s="15"/>
    </row>
    <row r="449" spans="1:4" ht="18">
      <c r="A449" s="15" t="s">
        <v>477</v>
      </c>
      <c r="B449" s="21">
        <v>3690</v>
      </c>
      <c r="C449" s="22">
        <v>7.5</v>
      </c>
      <c r="D449" s="15"/>
    </row>
    <row r="450" spans="1:4" ht="18">
      <c r="A450" s="15" t="s">
        <v>478</v>
      </c>
      <c r="B450" s="21">
        <v>374485</v>
      </c>
      <c r="C450" s="22">
        <v>7.5</v>
      </c>
      <c r="D450" s="15"/>
    </row>
    <row r="451" spans="1:4" ht="18">
      <c r="A451" s="15" t="s">
        <v>479</v>
      </c>
      <c r="B451" s="21">
        <v>110103410</v>
      </c>
      <c r="C451" s="22">
        <v>10.416666984558105</v>
      </c>
      <c r="D451" s="15"/>
    </row>
    <row r="452" spans="1:4" ht="18">
      <c r="A452" s="15" t="s">
        <v>480</v>
      </c>
      <c r="B452" s="21">
        <v>40710164</v>
      </c>
      <c r="C452" s="22">
        <v>7.5</v>
      </c>
      <c r="D452" s="15"/>
    </row>
    <row r="453" spans="1:4" ht="18">
      <c r="A453" s="15" t="s">
        <v>481</v>
      </c>
      <c r="B453" s="21">
        <v>32311</v>
      </c>
      <c r="C453" s="22">
        <v>0</v>
      </c>
      <c r="D453" s="15"/>
    </row>
    <row r="454" spans="1:4" ht="18">
      <c r="A454" s="15" t="s">
        <v>482</v>
      </c>
      <c r="B454" s="21">
        <v>1836820</v>
      </c>
      <c r="C454" s="22">
        <v>1.5</v>
      </c>
      <c r="D454" s="15"/>
    </row>
    <row r="455" spans="1:4" ht="18">
      <c r="A455" s="15" t="s">
        <v>483</v>
      </c>
      <c r="B455" s="21">
        <v>6570017</v>
      </c>
      <c r="C455" s="22">
        <v>25</v>
      </c>
      <c r="D455" s="15"/>
    </row>
    <row r="456" spans="1:4" ht="18">
      <c r="A456" s="15" t="s">
        <v>484</v>
      </c>
      <c r="B456" s="21">
        <v>333591297</v>
      </c>
      <c r="C456" s="22">
        <v>3.3870968818664551</v>
      </c>
      <c r="D456" s="15"/>
    </row>
    <row r="457" spans="1:4" ht="18">
      <c r="A457" s="15" t="s">
        <v>485</v>
      </c>
      <c r="B457" s="21">
        <v>230207</v>
      </c>
      <c r="C457" s="22">
        <v>25</v>
      </c>
      <c r="D457" s="15"/>
    </row>
    <row r="458" spans="1:4" ht="18">
      <c r="A458" s="15" t="s">
        <v>486</v>
      </c>
      <c r="B458" s="21">
        <v>275367</v>
      </c>
      <c r="C458" s="22">
        <v>25</v>
      </c>
      <c r="D458" s="15"/>
    </row>
    <row r="459" spans="1:4" ht="18">
      <c r="A459" s="15" t="s">
        <v>487</v>
      </c>
      <c r="B459" s="21">
        <v>5709048</v>
      </c>
      <c r="C459" s="22">
        <v>25</v>
      </c>
      <c r="D459" s="15"/>
    </row>
    <row r="460" spans="1:4" ht="18">
      <c r="A460" s="15" t="s">
        <v>488</v>
      </c>
      <c r="B460" s="21">
        <v>51408</v>
      </c>
      <c r="C460" s="22">
        <v>0</v>
      </c>
      <c r="D460" s="15"/>
    </row>
    <row r="461" spans="1:4" ht="18">
      <c r="A461" s="15" t="s">
        <v>489</v>
      </c>
      <c r="B461" s="21">
        <v>11840345</v>
      </c>
      <c r="C461" s="22">
        <v>16.5625</v>
      </c>
      <c r="D461" s="15"/>
    </row>
    <row r="462" spans="1:4" ht="18">
      <c r="A462" s="15" t="s">
        <v>490</v>
      </c>
      <c r="B462" s="21">
        <v>4015970</v>
      </c>
      <c r="C462" s="22">
        <v>25</v>
      </c>
      <c r="D462" s="15"/>
    </row>
    <row r="463" spans="1:4" ht="18">
      <c r="A463" s="15" t="s">
        <v>491</v>
      </c>
      <c r="B463" s="21">
        <v>0</v>
      </c>
      <c r="C463" s="22">
        <v>25</v>
      </c>
      <c r="D463" s="15"/>
    </row>
    <row r="464" spans="1:4" ht="18">
      <c r="A464" s="15" t="s">
        <v>492</v>
      </c>
      <c r="B464" s="21">
        <v>147397</v>
      </c>
      <c r="C464" s="22">
        <v>25</v>
      </c>
      <c r="D464" s="15"/>
    </row>
    <row r="465" spans="1:4" ht="18">
      <c r="A465" s="15" t="s">
        <v>493</v>
      </c>
      <c r="B465" s="21">
        <v>4499</v>
      </c>
      <c r="C465" s="22">
        <v>0</v>
      </c>
      <c r="D465" s="15"/>
    </row>
    <row r="466" spans="1:4" ht="18">
      <c r="A466" s="15" t="s">
        <v>494</v>
      </c>
      <c r="B466" s="21">
        <v>696552</v>
      </c>
      <c r="C466" s="22">
        <v>12.5</v>
      </c>
      <c r="D466" s="15"/>
    </row>
    <row r="467" spans="1:4" ht="18">
      <c r="A467" s="15" t="s">
        <v>495</v>
      </c>
      <c r="B467" s="21">
        <v>5211562</v>
      </c>
      <c r="C467" s="22">
        <v>2.5</v>
      </c>
      <c r="D467" s="15"/>
    </row>
    <row r="468" spans="1:4" ht="18">
      <c r="A468" s="15" t="s">
        <v>496</v>
      </c>
      <c r="B468" s="21">
        <v>842523</v>
      </c>
      <c r="C468" s="22">
        <v>7.5</v>
      </c>
      <c r="D468" s="15"/>
    </row>
    <row r="469" spans="1:4" ht="18">
      <c r="A469" s="15" t="s">
        <v>497</v>
      </c>
      <c r="B469" s="21">
        <v>0</v>
      </c>
      <c r="C469" s="22">
        <v>3.75</v>
      </c>
      <c r="D469" s="15"/>
    </row>
    <row r="470" spans="1:4" ht="18">
      <c r="A470" s="15" t="s">
        <v>498</v>
      </c>
      <c r="B470" s="21">
        <v>0</v>
      </c>
      <c r="C470" s="22">
        <v>7.5</v>
      </c>
      <c r="D470" s="15"/>
    </row>
    <row r="471" spans="1:4" ht="18">
      <c r="A471" s="15" t="s">
        <v>499</v>
      </c>
      <c r="B471" s="21">
        <v>334856</v>
      </c>
      <c r="C471" s="22">
        <v>5</v>
      </c>
      <c r="D471" s="15"/>
    </row>
    <row r="472" spans="1:4" ht="18">
      <c r="A472" s="15" t="s">
        <v>500</v>
      </c>
      <c r="B472" s="21">
        <v>582202</v>
      </c>
      <c r="C472" s="22">
        <v>7.5</v>
      </c>
      <c r="D472" s="15"/>
    </row>
    <row r="473" spans="1:4" ht="18">
      <c r="A473" s="15" t="s">
        <v>501</v>
      </c>
      <c r="B473" s="21">
        <v>47649459</v>
      </c>
      <c r="C473" s="22">
        <v>2.34375</v>
      </c>
      <c r="D473" s="15"/>
    </row>
    <row r="474" spans="1:4" ht="18">
      <c r="A474" s="15" t="s">
        <v>502</v>
      </c>
      <c r="B474" s="21">
        <v>4739302</v>
      </c>
      <c r="C474" s="22">
        <v>25</v>
      </c>
      <c r="D474" s="15"/>
    </row>
    <row r="475" spans="1:4" ht="18">
      <c r="A475" s="15" t="s">
        <v>503</v>
      </c>
      <c r="B475" s="21">
        <v>6200</v>
      </c>
      <c r="C475" s="22">
        <v>25</v>
      </c>
      <c r="D475" s="15"/>
    </row>
    <row r="476" spans="1:4" ht="18">
      <c r="A476" s="15" t="s">
        <v>504</v>
      </c>
      <c r="B476" s="21">
        <v>125928</v>
      </c>
      <c r="C476" s="22">
        <v>25</v>
      </c>
      <c r="D476" s="15"/>
    </row>
    <row r="477" spans="1:4" ht="18">
      <c r="A477" s="15" t="s">
        <v>505</v>
      </c>
      <c r="B477" s="21">
        <v>61133</v>
      </c>
      <c r="C477" s="22">
        <v>25</v>
      </c>
      <c r="D477" s="15"/>
    </row>
    <row r="478" spans="1:4" ht="18">
      <c r="A478" s="15" t="s">
        <v>506</v>
      </c>
      <c r="B478" s="21">
        <v>29025</v>
      </c>
      <c r="C478" s="22">
        <v>25</v>
      </c>
      <c r="D478" s="15"/>
    </row>
    <row r="479" spans="1:4" ht="18">
      <c r="A479" s="15" t="s">
        <v>507</v>
      </c>
      <c r="B479" s="21">
        <v>3875</v>
      </c>
      <c r="C479" s="22">
        <v>25</v>
      </c>
      <c r="D479" s="15"/>
    </row>
    <row r="480" spans="1:4" ht="18">
      <c r="A480" s="15" t="s">
        <v>508</v>
      </c>
      <c r="B480" s="21">
        <v>1907413</v>
      </c>
      <c r="C480" s="22">
        <v>25</v>
      </c>
      <c r="D480" s="15"/>
    </row>
    <row r="481" spans="1:4" ht="18">
      <c r="A481" s="15" t="s">
        <v>509</v>
      </c>
      <c r="B481" s="21">
        <v>1438136</v>
      </c>
      <c r="C481" s="22">
        <v>25</v>
      </c>
      <c r="D481" s="15"/>
    </row>
    <row r="482" spans="1:4" ht="18">
      <c r="A482" s="15" t="s">
        <v>510</v>
      </c>
      <c r="B482" s="21">
        <v>63109</v>
      </c>
      <c r="C482" s="22">
        <v>12.5</v>
      </c>
      <c r="D482" s="15"/>
    </row>
    <row r="483" spans="1:4" ht="18">
      <c r="A483" s="15" t="s">
        <v>511</v>
      </c>
      <c r="B483" s="21">
        <v>132017931</v>
      </c>
      <c r="C483" s="22">
        <v>25</v>
      </c>
      <c r="D483" s="15"/>
    </row>
    <row r="484" spans="1:4" ht="18">
      <c r="A484" s="15" t="s">
        <v>512</v>
      </c>
      <c r="B484" s="21">
        <v>63951834</v>
      </c>
      <c r="C484" s="22">
        <v>10.714285850524902</v>
      </c>
      <c r="D484" s="15"/>
    </row>
    <row r="485" spans="1:4" ht="18">
      <c r="A485" s="15" t="s">
        <v>513</v>
      </c>
      <c r="B485" s="21">
        <v>253753</v>
      </c>
      <c r="C485" s="22">
        <v>25</v>
      </c>
      <c r="D485" s="15"/>
    </row>
    <row r="486" spans="1:4" ht="18">
      <c r="A486" s="15" t="s">
        <v>514</v>
      </c>
      <c r="B486" s="21">
        <v>559405</v>
      </c>
      <c r="C486" s="22">
        <v>25</v>
      </c>
      <c r="D486" s="15"/>
    </row>
    <row r="487" spans="1:4" ht="18">
      <c r="A487" s="15" t="s">
        <v>515</v>
      </c>
      <c r="B487" s="21">
        <v>26304</v>
      </c>
      <c r="C487" s="22">
        <v>25</v>
      </c>
      <c r="D487" s="15"/>
    </row>
    <row r="488" spans="1:4" ht="18">
      <c r="A488" s="15" t="s">
        <v>516</v>
      </c>
      <c r="B488" s="21">
        <v>6075529</v>
      </c>
      <c r="C488" s="22">
        <v>25</v>
      </c>
      <c r="D488" s="15"/>
    </row>
    <row r="489" spans="1:4" ht="18">
      <c r="A489" s="15" t="s">
        <v>517</v>
      </c>
      <c r="B489" s="21">
        <v>10234</v>
      </c>
      <c r="C489" s="22">
        <v>25</v>
      </c>
      <c r="D489" s="15"/>
    </row>
    <row r="490" spans="1:4" ht="18">
      <c r="A490" s="15" t="s">
        <v>518</v>
      </c>
      <c r="B490" s="21">
        <v>728832</v>
      </c>
      <c r="C490" s="22">
        <v>25</v>
      </c>
      <c r="D490" s="15"/>
    </row>
    <row r="491" spans="1:4" ht="18">
      <c r="A491" s="15" t="s">
        <v>519</v>
      </c>
      <c r="B491" s="21">
        <v>108573718</v>
      </c>
      <c r="C491" s="22">
        <v>0</v>
      </c>
      <c r="D491" s="15"/>
    </row>
    <row r="492" spans="1:4" ht="18">
      <c r="A492" s="15" t="s">
        <v>520</v>
      </c>
      <c r="B492" s="21">
        <v>1470894</v>
      </c>
      <c r="C492" s="22">
        <v>0</v>
      </c>
      <c r="D492" s="15"/>
    </row>
    <row r="493" spans="1:4" ht="18">
      <c r="A493" s="15" t="s">
        <v>521</v>
      </c>
      <c r="B493" s="21">
        <v>584579</v>
      </c>
      <c r="C493" s="22">
        <v>25</v>
      </c>
      <c r="D493" s="15"/>
    </row>
    <row r="494" spans="1:4" ht="18">
      <c r="A494" s="15" t="s">
        <v>522</v>
      </c>
      <c r="B494" s="21">
        <v>192426</v>
      </c>
      <c r="C494" s="22">
        <v>25</v>
      </c>
      <c r="D494" s="15"/>
    </row>
    <row r="495" spans="1:4" ht="18">
      <c r="A495" s="15" t="s">
        <v>523</v>
      </c>
      <c r="B495" s="21">
        <v>1834464</v>
      </c>
      <c r="C495" s="22">
        <v>25</v>
      </c>
      <c r="D495" s="15"/>
    </row>
    <row r="496" spans="1:4" ht="18">
      <c r="A496" s="15" t="s">
        <v>524</v>
      </c>
      <c r="B496" s="21">
        <v>2763574</v>
      </c>
      <c r="C496" s="22">
        <v>25</v>
      </c>
      <c r="D496" s="15"/>
    </row>
    <row r="497" spans="1:4" ht="18">
      <c r="A497" s="15" t="s">
        <v>525</v>
      </c>
      <c r="B497" s="21">
        <v>238253</v>
      </c>
      <c r="C497" s="22">
        <v>25</v>
      </c>
      <c r="D497" s="15"/>
    </row>
    <row r="498" spans="1:4" ht="18">
      <c r="A498" s="15" t="s">
        <v>526</v>
      </c>
      <c r="B498" s="21">
        <v>1105815</v>
      </c>
      <c r="C498" s="22">
        <v>25</v>
      </c>
      <c r="D498" s="15"/>
    </row>
    <row r="499" spans="1:4" ht="18">
      <c r="A499" s="15" t="s">
        <v>527</v>
      </c>
      <c r="B499" s="21">
        <v>381875</v>
      </c>
      <c r="C499" s="22">
        <v>0</v>
      </c>
      <c r="D499" s="15"/>
    </row>
    <row r="500" spans="1:4" ht="18">
      <c r="A500" s="15" t="s">
        <v>528</v>
      </c>
      <c r="B500" s="21">
        <v>190262</v>
      </c>
      <c r="C500" s="22">
        <v>25</v>
      </c>
      <c r="D500" s="15"/>
    </row>
    <row r="501" spans="1:4" ht="18">
      <c r="A501" s="15" t="s">
        <v>529</v>
      </c>
      <c r="B501" s="21">
        <v>1454548</v>
      </c>
      <c r="C501" s="22">
        <v>25</v>
      </c>
      <c r="D501" s="15"/>
    </row>
    <row r="502" spans="1:4" ht="18">
      <c r="A502" s="15" t="s">
        <v>530</v>
      </c>
      <c r="B502" s="21">
        <v>2222</v>
      </c>
      <c r="C502" s="22">
        <v>25</v>
      </c>
      <c r="D502" s="15"/>
    </row>
    <row r="503" spans="1:4" ht="18">
      <c r="A503" s="15" t="s">
        <v>531</v>
      </c>
      <c r="B503" s="21">
        <v>1386724</v>
      </c>
      <c r="C503" s="22">
        <v>25</v>
      </c>
      <c r="D503" s="15"/>
    </row>
    <row r="504" spans="1:4" ht="18">
      <c r="A504" s="15" t="s">
        <v>532</v>
      </c>
      <c r="B504" s="21">
        <v>7509</v>
      </c>
      <c r="C504" s="22">
        <v>25</v>
      </c>
      <c r="D504" s="15"/>
    </row>
    <row r="505" spans="1:4" ht="18">
      <c r="A505" s="15" t="s">
        <v>533</v>
      </c>
      <c r="B505" s="21">
        <v>33299261</v>
      </c>
      <c r="C505" s="22">
        <v>0</v>
      </c>
      <c r="D505" s="15"/>
    </row>
    <row r="506" spans="1:4" ht="18">
      <c r="A506" s="15" t="s">
        <v>534</v>
      </c>
      <c r="B506" s="21">
        <v>148053</v>
      </c>
      <c r="C506" s="22">
        <v>25</v>
      </c>
      <c r="D506" s="15"/>
    </row>
    <row r="507" spans="1:4" ht="18">
      <c r="A507" s="15" t="s">
        <v>535</v>
      </c>
      <c r="B507" s="21">
        <v>456673</v>
      </c>
      <c r="C507" s="22">
        <v>25</v>
      </c>
      <c r="D507" s="15"/>
    </row>
    <row r="508" spans="1:4" ht="18">
      <c r="A508" s="15" t="s">
        <v>536</v>
      </c>
      <c r="B508" s="21">
        <v>2590176</v>
      </c>
      <c r="C508" s="22">
        <v>25</v>
      </c>
      <c r="D508" s="15"/>
    </row>
    <row r="509" spans="1:4" ht="18">
      <c r="A509" s="15" t="s">
        <v>537</v>
      </c>
      <c r="B509" s="21">
        <v>138290</v>
      </c>
      <c r="C509" s="22">
        <v>25</v>
      </c>
      <c r="D509" s="15"/>
    </row>
    <row r="510" spans="1:4" ht="18">
      <c r="A510" s="15" t="s">
        <v>538</v>
      </c>
      <c r="B510" s="21">
        <v>106146</v>
      </c>
      <c r="C510" s="22">
        <v>25</v>
      </c>
      <c r="D510" s="15"/>
    </row>
    <row r="511" spans="1:4" ht="18">
      <c r="A511" s="15" t="s">
        <v>539</v>
      </c>
      <c r="B511" s="21">
        <v>201309</v>
      </c>
      <c r="C511" s="22">
        <v>25</v>
      </c>
      <c r="D511" s="15"/>
    </row>
    <row r="512" spans="1:4" ht="18">
      <c r="A512" s="15" t="s">
        <v>540</v>
      </c>
      <c r="B512" s="21">
        <v>217855</v>
      </c>
      <c r="C512" s="22">
        <v>25</v>
      </c>
      <c r="D512" s="15"/>
    </row>
    <row r="513" spans="1:4" ht="18">
      <c r="A513" s="15" t="s">
        <v>541</v>
      </c>
      <c r="B513" s="21">
        <v>260970</v>
      </c>
      <c r="C513" s="22">
        <v>25</v>
      </c>
      <c r="D513" s="15"/>
    </row>
    <row r="514" spans="1:4" ht="18">
      <c r="A514" s="15" t="s">
        <v>542</v>
      </c>
      <c r="B514" s="21">
        <v>232570</v>
      </c>
      <c r="C514" s="22">
        <v>25</v>
      </c>
      <c r="D514" s="15"/>
    </row>
    <row r="515" spans="1:4" ht="18">
      <c r="A515" s="15" t="s">
        <v>543</v>
      </c>
      <c r="B515" s="21">
        <v>1531831</v>
      </c>
      <c r="C515" s="22">
        <v>25</v>
      </c>
      <c r="D515" s="15"/>
    </row>
    <row r="516" spans="1:4" ht="18">
      <c r="A516" s="15" t="s">
        <v>544</v>
      </c>
      <c r="B516" s="21">
        <v>372542</v>
      </c>
      <c r="C516" s="22">
        <v>25</v>
      </c>
      <c r="D516" s="15"/>
    </row>
    <row r="517" spans="1:4" ht="18">
      <c r="A517" s="15" t="s">
        <v>545</v>
      </c>
      <c r="B517" s="21">
        <v>2830283</v>
      </c>
      <c r="C517" s="22">
        <v>25</v>
      </c>
      <c r="D517" s="15"/>
    </row>
    <row r="518" spans="1:4" ht="18">
      <c r="A518" s="15" t="s">
        <v>546</v>
      </c>
      <c r="B518" s="21">
        <v>10092</v>
      </c>
      <c r="C518" s="22">
        <v>25</v>
      </c>
      <c r="D518" s="15"/>
    </row>
    <row r="519" spans="1:4" ht="18">
      <c r="A519" s="15" t="s">
        <v>547</v>
      </c>
      <c r="B519" s="21">
        <v>29290</v>
      </c>
      <c r="C519" s="22">
        <v>25</v>
      </c>
      <c r="D519" s="15"/>
    </row>
    <row r="520" spans="1:4" ht="18">
      <c r="A520" s="15" t="s">
        <v>548</v>
      </c>
      <c r="B520" s="21">
        <v>335398</v>
      </c>
      <c r="C520" s="22">
        <v>25</v>
      </c>
      <c r="D520" s="15"/>
    </row>
    <row r="521" spans="1:4" ht="18">
      <c r="A521" s="15" t="s">
        <v>549</v>
      </c>
      <c r="B521" s="21">
        <v>56343</v>
      </c>
      <c r="C521" s="22">
        <v>25</v>
      </c>
      <c r="D521" s="15"/>
    </row>
    <row r="522" spans="1:4" ht="18">
      <c r="A522" s="15" t="s">
        <v>550</v>
      </c>
      <c r="B522" s="21">
        <v>282258</v>
      </c>
      <c r="C522" s="22">
        <v>25</v>
      </c>
      <c r="D522" s="15"/>
    </row>
    <row r="523" spans="1:4" ht="18">
      <c r="A523" s="15" t="s">
        <v>551</v>
      </c>
      <c r="B523" s="21">
        <v>803959</v>
      </c>
      <c r="C523" s="22">
        <v>0</v>
      </c>
      <c r="D523" s="15"/>
    </row>
    <row r="524" spans="1:4" ht="18">
      <c r="A524" s="15" t="s">
        <v>552</v>
      </c>
      <c r="B524" s="21">
        <v>105940239</v>
      </c>
      <c r="C524" s="22">
        <v>0</v>
      </c>
      <c r="D524" s="15"/>
    </row>
    <row r="525" spans="1:4" ht="18">
      <c r="A525" s="15" t="s">
        <v>553</v>
      </c>
      <c r="B525" s="21">
        <v>90818</v>
      </c>
      <c r="C525" s="22">
        <v>25</v>
      </c>
      <c r="D525" s="15"/>
    </row>
    <row r="526" spans="1:4" ht="18">
      <c r="A526" s="15" t="s">
        <v>554</v>
      </c>
      <c r="B526" s="21">
        <v>474912</v>
      </c>
      <c r="C526" s="22">
        <v>25</v>
      </c>
      <c r="D526" s="15"/>
    </row>
    <row r="527" spans="1:4" ht="18">
      <c r="A527" s="15" t="s">
        <v>555</v>
      </c>
      <c r="B527" s="21">
        <v>46111</v>
      </c>
      <c r="C527" s="22">
        <v>25</v>
      </c>
      <c r="D527" s="15"/>
    </row>
    <row r="528" spans="1:4" ht="18">
      <c r="A528" s="15" t="s">
        <v>556</v>
      </c>
      <c r="B528" s="21">
        <v>76039</v>
      </c>
      <c r="C528" s="22">
        <v>25</v>
      </c>
      <c r="D528" s="15"/>
    </row>
    <row r="529" spans="1:4" ht="18">
      <c r="A529" s="15" t="s">
        <v>557</v>
      </c>
      <c r="B529" s="21">
        <v>61219</v>
      </c>
      <c r="C529" s="22">
        <v>25</v>
      </c>
      <c r="D529" s="15"/>
    </row>
    <row r="530" spans="1:4" ht="18">
      <c r="A530" s="15" t="s">
        <v>558</v>
      </c>
      <c r="B530" s="21">
        <v>31200</v>
      </c>
      <c r="C530" s="22">
        <v>25</v>
      </c>
      <c r="D530" s="15"/>
    </row>
    <row r="531" spans="1:4" ht="18">
      <c r="A531" s="15" t="s">
        <v>559</v>
      </c>
      <c r="B531" s="21">
        <v>5880</v>
      </c>
      <c r="C531" s="22">
        <v>25</v>
      </c>
      <c r="D531" s="15"/>
    </row>
    <row r="532" spans="1:4" ht="18">
      <c r="A532" s="15" t="s">
        <v>560</v>
      </c>
      <c r="B532" s="21">
        <v>7597</v>
      </c>
      <c r="C532" s="22">
        <v>25</v>
      </c>
      <c r="D532" s="15"/>
    </row>
    <row r="533" spans="1:4" ht="18">
      <c r="A533" s="15" t="s">
        <v>561</v>
      </c>
      <c r="B533" s="21">
        <v>492563</v>
      </c>
      <c r="C533" s="22">
        <v>25</v>
      </c>
      <c r="D533" s="15"/>
    </row>
    <row r="534" spans="1:4" ht="18">
      <c r="A534" s="15" t="s">
        <v>562</v>
      </c>
      <c r="B534" s="21">
        <v>210000</v>
      </c>
      <c r="C534" s="22">
        <v>25</v>
      </c>
      <c r="D534" s="15"/>
    </row>
    <row r="535" spans="1:4" ht="18">
      <c r="A535" s="15" t="s">
        <v>563</v>
      </c>
      <c r="B535" s="21">
        <v>288844</v>
      </c>
      <c r="C535" s="22">
        <v>25</v>
      </c>
      <c r="D535" s="15"/>
    </row>
    <row r="536" spans="1:4" ht="18">
      <c r="A536" s="15" t="s">
        <v>564</v>
      </c>
      <c r="B536" s="21">
        <v>2664017</v>
      </c>
      <c r="C536" s="22">
        <v>25</v>
      </c>
      <c r="D536" s="15"/>
    </row>
    <row r="537" spans="1:4" ht="18">
      <c r="A537" s="15" t="s">
        <v>565</v>
      </c>
      <c r="B537" s="21">
        <v>7092607</v>
      </c>
      <c r="C537" s="22">
        <v>0</v>
      </c>
      <c r="D537" s="15"/>
    </row>
    <row r="538" spans="1:4" ht="18">
      <c r="A538" s="15" t="s">
        <v>566</v>
      </c>
      <c r="B538" s="21">
        <v>5172705</v>
      </c>
      <c r="C538" s="22">
        <v>0</v>
      </c>
      <c r="D538" s="15"/>
    </row>
    <row r="539" spans="1:4" ht="18">
      <c r="A539" s="15" t="s">
        <v>567</v>
      </c>
      <c r="B539" s="21">
        <v>3787390</v>
      </c>
      <c r="C539" s="22">
        <v>0</v>
      </c>
      <c r="D539" s="15"/>
    </row>
    <row r="540" spans="1:4" ht="18">
      <c r="A540" s="15" t="s">
        <v>568</v>
      </c>
      <c r="B540" s="21">
        <v>14384825</v>
      </c>
      <c r="C540" s="22">
        <v>0</v>
      </c>
      <c r="D540" s="15"/>
    </row>
    <row r="541" spans="1:4" ht="18">
      <c r="A541" s="15" t="s">
        <v>569</v>
      </c>
      <c r="B541" s="21">
        <v>3900</v>
      </c>
      <c r="C541" s="22">
        <v>25</v>
      </c>
      <c r="D541" s="15"/>
    </row>
    <row r="542" spans="1:4" ht="18">
      <c r="A542" s="15" t="s">
        <v>570</v>
      </c>
      <c r="B542" s="21">
        <v>373302</v>
      </c>
      <c r="C542" s="22">
        <v>25</v>
      </c>
      <c r="D542" s="15"/>
    </row>
    <row r="543" spans="1:4" ht="18">
      <c r="A543" s="15" t="s">
        <v>571</v>
      </c>
      <c r="B543" s="21">
        <v>204674</v>
      </c>
      <c r="C543" s="22">
        <v>25</v>
      </c>
      <c r="D543" s="15"/>
    </row>
    <row r="544" spans="1:4" ht="18">
      <c r="A544" s="15" t="s">
        <v>572</v>
      </c>
      <c r="B544" s="21">
        <v>18176085</v>
      </c>
      <c r="C544" s="22">
        <v>16.666666030883789</v>
      </c>
      <c r="D544" s="15"/>
    </row>
    <row r="545" spans="1:4" ht="18">
      <c r="A545" s="15" t="s">
        <v>573</v>
      </c>
      <c r="B545" s="21">
        <v>15936</v>
      </c>
      <c r="C545" s="22">
        <v>25</v>
      </c>
      <c r="D545" s="15"/>
    </row>
    <row r="546" spans="1:4" ht="18">
      <c r="A546" s="15" t="s">
        <v>574</v>
      </c>
      <c r="B546" s="21">
        <v>13437</v>
      </c>
      <c r="C546" s="22">
        <v>25</v>
      </c>
      <c r="D546" s="15"/>
    </row>
    <row r="547" spans="1:4" ht="18">
      <c r="A547" s="15" t="s">
        <v>575</v>
      </c>
      <c r="B547" s="21">
        <v>20832</v>
      </c>
      <c r="C547" s="22">
        <v>0</v>
      </c>
      <c r="D547" s="15"/>
    </row>
    <row r="548" spans="1:4" ht="18">
      <c r="A548" s="15" t="s">
        <v>576</v>
      </c>
      <c r="B548" s="21">
        <v>2861</v>
      </c>
      <c r="C548" s="22">
        <v>25</v>
      </c>
      <c r="D548" s="15"/>
    </row>
    <row r="549" spans="1:4" ht="18">
      <c r="A549" s="15" t="s">
        <v>577</v>
      </c>
      <c r="B549" s="21">
        <v>151300</v>
      </c>
      <c r="C549" s="22">
        <v>0</v>
      </c>
      <c r="D549" s="15"/>
    </row>
    <row r="550" spans="1:4" ht="18">
      <c r="A550" s="15" t="s">
        <v>578</v>
      </c>
      <c r="B550" s="21">
        <v>28426937</v>
      </c>
      <c r="C550" s="22">
        <v>0</v>
      </c>
      <c r="D550" s="15"/>
    </row>
    <row r="551" spans="1:4" ht="18">
      <c r="A551" s="15" t="s">
        <v>579</v>
      </c>
      <c r="B551" s="21">
        <v>7600</v>
      </c>
      <c r="C551" s="22">
        <v>0</v>
      </c>
      <c r="D551" s="15"/>
    </row>
    <row r="552" spans="1:4" ht="18">
      <c r="A552" s="15" t="s">
        <v>580</v>
      </c>
      <c r="B552" s="21">
        <v>13530</v>
      </c>
      <c r="C552" s="22">
        <v>0</v>
      </c>
      <c r="D552" s="15"/>
    </row>
    <row r="553" spans="1:4" ht="18">
      <c r="A553" s="15" t="s">
        <v>581</v>
      </c>
      <c r="B553" s="21">
        <v>3097020</v>
      </c>
      <c r="C553" s="22">
        <v>0</v>
      </c>
      <c r="D553" s="15"/>
    </row>
    <row r="554" spans="1:4" ht="18">
      <c r="A554" s="15" t="s">
        <v>582</v>
      </c>
      <c r="B554" s="21">
        <v>2720</v>
      </c>
      <c r="C554" s="22">
        <v>0</v>
      </c>
      <c r="D554" s="15"/>
    </row>
    <row r="555" spans="1:4" ht="18">
      <c r="A555" s="15" t="s">
        <v>583</v>
      </c>
      <c r="B555" s="21">
        <v>2445</v>
      </c>
      <c r="C555" s="22">
        <v>25</v>
      </c>
      <c r="D555" s="15"/>
    </row>
    <row r="556" spans="1:4" ht="18">
      <c r="A556" s="15" t="s">
        <v>584</v>
      </c>
      <c r="B556" s="21">
        <v>53717</v>
      </c>
      <c r="C556" s="22">
        <v>25</v>
      </c>
      <c r="D556" s="15"/>
    </row>
    <row r="557" spans="1:4" ht="18">
      <c r="A557" s="15" t="s">
        <v>585</v>
      </c>
      <c r="B557" s="21">
        <v>173067</v>
      </c>
      <c r="C557" s="22">
        <v>25</v>
      </c>
      <c r="D557" s="15"/>
    </row>
    <row r="558" spans="1:4" ht="18">
      <c r="A558" s="15" t="s">
        <v>586</v>
      </c>
      <c r="B558" s="21">
        <v>12725</v>
      </c>
      <c r="C558" s="22">
        <v>0</v>
      </c>
      <c r="D558" s="15"/>
    </row>
    <row r="559" spans="1:4" ht="18">
      <c r="A559" s="15" t="s">
        <v>587</v>
      </c>
      <c r="B559" s="21">
        <v>2699</v>
      </c>
      <c r="C559" s="22">
        <v>25</v>
      </c>
      <c r="D559" s="15"/>
    </row>
    <row r="560" spans="1:4" ht="18">
      <c r="A560" s="15" t="s">
        <v>588</v>
      </c>
      <c r="B560" s="21">
        <v>19460911</v>
      </c>
      <c r="C560" s="22">
        <v>25</v>
      </c>
      <c r="D560" s="15"/>
    </row>
    <row r="561" spans="1:4" ht="18">
      <c r="A561" s="15" t="s">
        <v>589</v>
      </c>
      <c r="B561" s="21">
        <v>16788</v>
      </c>
      <c r="C561" s="22">
        <v>0</v>
      </c>
      <c r="D561" s="15"/>
    </row>
    <row r="562" spans="1:4" ht="18">
      <c r="A562" s="15" t="s">
        <v>590</v>
      </c>
      <c r="B562" s="21">
        <v>442836</v>
      </c>
      <c r="C562" s="22">
        <v>25</v>
      </c>
      <c r="D562" s="15"/>
    </row>
    <row r="563" spans="1:4" ht="18">
      <c r="A563" s="15" t="s">
        <v>591</v>
      </c>
      <c r="B563" s="21">
        <v>4958254</v>
      </c>
      <c r="C563" s="22">
        <v>25</v>
      </c>
      <c r="D563" s="15"/>
    </row>
    <row r="564" spans="1:4" ht="18">
      <c r="A564" s="15" t="s">
        <v>592</v>
      </c>
      <c r="B564" s="21">
        <v>18027386</v>
      </c>
      <c r="C564" s="22">
        <v>25</v>
      </c>
      <c r="D564" s="15"/>
    </row>
    <row r="565" spans="1:4" ht="18">
      <c r="A565" s="15" t="s">
        <v>593</v>
      </c>
      <c r="B565" s="21">
        <v>45652</v>
      </c>
      <c r="C565" s="22">
        <v>25</v>
      </c>
      <c r="D565" s="15"/>
    </row>
    <row r="566" spans="1:4" ht="18">
      <c r="A566" s="15" t="s">
        <v>594</v>
      </c>
      <c r="B566" s="21">
        <v>10174</v>
      </c>
      <c r="C566" s="22">
        <v>25</v>
      </c>
      <c r="D566" s="15"/>
    </row>
    <row r="567" spans="1:4" ht="18">
      <c r="A567" s="15" t="s">
        <v>595</v>
      </c>
      <c r="B567" s="21">
        <v>19787</v>
      </c>
      <c r="C567" s="22">
        <v>25</v>
      </c>
      <c r="D567" s="15"/>
    </row>
    <row r="568" spans="1:4" ht="18">
      <c r="A568" s="15" t="s">
        <v>596</v>
      </c>
      <c r="B568" s="21">
        <v>244280</v>
      </c>
      <c r="C568" s="22">
        <v>0</v>
      </c>
      <c r="D568" s="15"/>
    </row>
    <row r="569" spans="1:4" ht="18">
      <c r="A569" s="15" t="s">
        <v>597</v>
      </c>
      <c r="B569" s="21">
        <v>398200</v>
      </c>
      <c r="C569" s="22">
        <v>25</v>
      </c>
      <c r="D569" s="15"/>
    </row>
    <row r="570" spans="1:4" ht="18">
      <c r="A570" s="15" t="s">
        <v>598</v>
      </c>
      <c r="B570" s="21">
        <v>991108</v>
      </c>
      <c r="C570" s="22">
        <v>21.5</v>
      </c>
      <c r="D570" s="15"/>
    </row>
    <row r="571" spans="1:4" ht="18">
      <c r="A571" s="15" t="s">
        <v>599</v>
      </c>
      <c r="B571" s="21">
        <v>804342</v>
      </c>
      <c r="C571" s="22">
        <v>25</v>
      </c>
      <c r="D571" s="15"/>
    </row>
    <row r="572" spans="1:4" ht="18">
      <c r="A572" s="15" t="s">
        <v>600</v>
      </c>
      <c r="B572" s="21">
        <v>2116404</v>
      </c>
      <c r="C572" s="22">
        <v>25</v>
      </c>
      <c r="D572" s="15"/>
    </row>
    <row r="573" spans="1:4" ht="18">
      <c r="A573" s="15" t="s">
        <v>601</v>
      </c>
      <c r="B573" s="21">
        <v>124534638</v>
      </c>
      <c r="C573" s="22">
        <v>25</v>
      </c>
      <c r="D573" s="15"/>
    </row>
    <row r="574" spans="1:4" ht="18">
      <c r="A574" s="15" t="s">
        <v>602</v>
      </c>
      <c r="B574" s="21">
        <v>1342296</v>
      </c>
      <c r="C574" s="22">
        <v>25</v>
      </c>
      <c r="D574" s="15"/>
    </row>
    <row r="575" spans="1:4" ht="18">
      <c r="A575" s="15" t="s">
        <v>603</v>
      </c>
      <c r="B575" s="21">
        <v>34592</v>
      </c>
      <c r="C575" s="22">
        <v>1.6666666269302368</v>
      </c>
      <c r="D575" s="15"/>
    </row>
    <row r="576" spans="1:4" ht="18">
      <c r="A576" s="15" t="s">
        <v>604</v>
      </c>
      <c r="B576" s="21">
        <v>22730</v>
      </c>
      <c r="C576" s="22">
        <v>25</v>
      </c>
      <c r="D576" s="15"/>
    </row>
    <row r="577" spans="1:4" ht="18">
      <c r="A577" s="15" t="s">
        <v>605</v>
      </c>
      <c r="B577" s="21">
        <v>323989</v>
      </c>
      <c r="C577" s="22">
        <v>25</v>
      </c>
      <c r="D577" s="15"/>
    </row>
    <row r="578" spans="1:4" ht="18">
      <c r="A578" s="15" t="s">
        <v>606</v>
      </c>
      <c r="B578" s="21">
        <v>286498</v>
      </c>
      <c r="C578" s="22">
        <v>25</v>
      </c>
      <c r="D578" s="15"/>
    </row>
    <row r="579" spans="1:4" ht="18">
      <c r="A579" s="15" t="s">
        <v>607</v>
      </c>
      <c r="B579" s="21">
        <v>359327</v>
      </c>
      <c r="C579" s="22">
        <v>25</v>
      </c>
      <c r="D579" s="15"/>
    </row>
    <row r="580" spans="1:4" ht="18">
      <c r="A580" s="15" t="s">
        <v>608</v>
      </c>
      <c r="B580" s="21">
        <v>59950</v>
      </c>
      <c r="C580" s="22">
        <v>25</v>
      </c>
      <c r="D580" s="15"/>
    </row>
    <row r="581" spans="1:4" ht="18">
      <c r="A581" s="15" t="s">
        <v>609</v>
      </c>
      <c r="B581" s="21">
        <v>114550</v>
      </c>
      <c r="C581" s="22">
        <v>25</v>
      </c>
      <c r="D581" s="15"/>
    </row>
    <row r="582" spans="1:4" ht="18">
      <c r="A582" s="15" t="s">
        <v>610</v>
      </c>
      <c r="B582" s="21">
        <v>33543</v>
      </c>
      <c r="C582" s="22">
        <v>25</v>
      </c>
      <c r="D582" s="15"/>
    </row>
    <row r="583" spans="1:4" ht="18">
      <c r="A583" s="15" t="s">
        <v>611</v>
      </c>
      <c r="B583" s="21">
        <v>66819761</v>
      </c>
      <c r="C583" s="22">
        <v>7.5</v>
      </c>
      <c r="D583" s="15"/>
    </row>
    <row r="584" spans="1:4" ht="18">
      <c r="A584" s="15" t="s">
        <v>612</v>
      </c>
      <c r="B584" s="21">
        <v>2727225</v>
      </c>
      <c r="C584" s="22">
        <v>25</v>
      </c>
      <c r="D584" s="15"/>
    </row>
    <row r="585" spans="1:4" ht="18">
      <c r="A585" s="15" t="s">
        <v>613</v>
      </c>
      <c r="B585" s="21">
        <v>6650</v>
      </c>
      <c r="C585" s="22">
        <v>25</v>
      </c>
      <c r="D585" s="15"/>
    </row>
    <row r="586" spans="1:4" ht="18">
      <c r="A586" s="15" t="s">
        <v>614</v>
      </c>
      <c r="B586" s="21">
        <v>391196</v>
      </c>
      <c r="C586" s="22">
        <v>25</v>
      </c>
      <c r="D586" s="15"/>
    </row>
    <row r="587" spans="1:4" ht="18">
      <c r="A587" s="15" t="s">
        <v>615</v>
      </c>
      <c r="B587" s="21">
        <v>33588</v>
      </c>
      <c r="C587" s="22">
        <v>25</v>
      </c>
      <c r="D587" s="15"/>
    </row>
    <row r="588" spans="1:4" ht="18">
      <c r="A588" s="15" t="s">
        <v>616</v>
      </c>
      <c r="B588" s="21">
        <v>301623</v>
      </c>
      <c r="C588" s="22">
        <v>25</v>
      </c>
      <c r="D588" s="15"/>
    </row>
    <row r="589" spans="1:4" ht="18">
      <c r="A589" s="15" t="s">
        <v>617</v>
      </c>
      <c r="B589" s="21">
        <v>23731</v>
      </c>
      <c r="C589" s="22">
        <v>25</v>
      </c>
      <c r="D589" s="15"/>
    </row>
    <row r="590" spans="1:4" ht="18">
      <c r="A590" s="15" t="s">
        <v>618</v>
      </c>
      <c r="B590" s="21">
        <v>472431</v>
      </c>
      <c r="C590" s="22">
        <v>25</v>
      </c>
      <c r="D590" s="15"/>
    </row>
    <row r="591" spans="1:4" ht="18">
      <c r="A591" s="15" t="s">
        <v>619</v>
      </c>
      <c r="B591" s="21">
        <v>319678</v>
      </c>
      <c r="C591" s="22">
        <v>25</v>
      </c>
      <c r="D591" s="15"/>
    </row>
    <row r="592" spans="1:4" ht="18">
      <c r="A592" s="15" t="s">
        <v>620</v>
      </c>
      <c r="B592" s="21">
        <v>18010528</v>
      </c>
      <c r="C592" s="22">
        <v>25</v>
      </c>
      <c r="D592" s="15"/>
    </row>
    <row r="593" spans="1:4" ht="18">
      <c r="A593" s="15" t="s">
        <v>621</v>
      </c>
      <c r="B593" s="21">
        <v>12500</v>
      </c>
      <c r="C593" s="22">
        <v>25</v>
      </c>
      <c r="D593" s="15"/>
    </row>
    <row r="594" spans="1:4" ht="18">
      <c r="A594" s="15" t="s">
        <v>622</v>
      </c>
      <c r="B594" s="21">
        <v>11119</v>
      </c>
      <c r="C594" s="22">
        <v>25</v>
      </c>
      <c r="D594" s="15"/>
    </row>
    <row r="595" spans="1:4" ht="18">
      <c r="A595" s="15" t="s">
        <v>623</v>
      </c>
      <c r="B595" s="21">
        <v>15409313</v>
      </c>
      <c r="C595" s="22">
        <v>25</v>
      </c>
      <c r="D595" s="15"/>
    </row>
    <row r="596" spans="1:4" ht="18">
      <c r="A596" s="15" t="s">
        <v>624</v>
      </c>
      <c r="B596" s="21">
        <v>122903</v>
      </c>
      <c r="C596" s="22">
        <v>25</v>
      </c>
      <c r="D596" s="15"/>
    </row>
    <row r="597" spans="1:4" ht="18">
      <c r="A597" s="15" t="s">
        <v>625</v>
      </c>
      <c r="B597" s="21">
        <v>30207</v>
      </c>
      <c r="C597" s="22">
        <v>25</v>
      </c>
      <c r="D597" s="15"/>
    </row>
    <row r="598" spans="1:4" ht="18">
      <c r="A598" s="15" t="s">
        <v>626</v>
      </c>
      <c r="B598" s="21">
        <v>380736</v>
      </c>
      <c r="C598" s="22">
        <v>25</v>
      </c>
      <c r="D598" s="15"/>
    </row>
    <row r="599" spans="1:4" ht="18">
      <c r="A599" s="15" t="s">
        <v>627</v>
      </c>
      <c r="B599" s="21">
        <v>17642941</v>
      </c>
      <c r="C599" s="22">
        <v>25</v>
      </c>
      <c r="D599" s="15"/>
    </row>
    <row r="600" spans="1:4" ht="18">
      <c r="A600" s="15" t="s">
        <v>628</v>
      </c>
      <c r="B600" s="21">
        <v>228234</v>
      </c>
      <c r="C600" s="22">
        <v>0</v>
      </c>
      <c r="D600" s="15"/>
    </row>
    <row r="601" spans="1:4" ht="18">
      <c r="A601" s="15" t="s">
        <v>629</v>
      </c>
      <c r="B601" s="21">
        <v>1117478</v>
      </c>
      <c r="C601" s="22">
        <v>25</v>
      </c>
      <c r="D601" s="15"/>
    </row>
    <row r="602" spans="1:4" ht="18">
      <c r="A602" s="15" t="s">
        <v>630</v>
      </c>
      <c r="B602" s="21">
        <v>9800</v>
      </c>
      <c r="C602" s="22">
        <v>25</v>
      </c>
      <c r="D602" s="15"/>
    </row>
    <row r="603" spans="1:4" ht="18">
      <c r="A603" s="15" t="s">
        <v>631</v>
      </c>
      <c r="B603" s="21">
        <v>11602295</v>
      </c>
      <c r="C603" s="22">
        <v>25</v>
      </c>
      <c r="D603" s="15"/>
    </row>
    <row r="604" spans="1:4" ht="18">
      <c r="A604" s="15" t="s">
        <v>632</v>
      </c>
      <c r="B604" s="21">
        <v>12589468</v>
      </c>
      <c r="C604" s="22">
        <v>25</v>
      </c>
      <c r="D604" s="15"/>
    </row>
    <row r="605" spans="1:4" ht="18">
      <c r="A605" s="15" t="s">
        <v>633</v>
      </c>
      <c r="B605" s="21">
        <v>21143122</v>
      </c>
      <c r="C605" s="22">
        <v>25</v>
      </c>
      <c r="D605" s="15"/>
    </row>
    <row r="606" spans="1:4" ht="18">
      <c r="A606" s="15" t="s">
        <v>634</v>
      </c>
      <c r="B606" s="21">
        <v>21723076</v>
      </c>
      <c r="C606" s="22">
        <v>0</v>
      </c>
      <c r="D606" s="15"/>
    </row>
    <row r="607" spans="1:4" ht="18">
      <c r="A607" s="15" t="s">
        <v>635</v>
      </c>
      <c r="B607" s="21">
        <v>17412</v>
      </c>
      <c r="C607" s="22">
        <v>25</v>
      </c>
      <c r="D607" s="15"/>
    </row>
    <row r="608" spans="1:4" ht="18">
      <c r="A608" s="15" t="s">
        <v>636</v>
      </c>
      <c r="B608" s="21">
        <v>1344016</v>
      </c>
      <c r="C608" s="22">
        <v>25</v>
      </c>
      <c r="D608" s="15"/>
    </row>
    <row r="609" spans="1:4" ht="18">
      <c r="A609" s="15" t="s">
        <v>637</v>
      </c>
      <c r="B609" s="21">
        <v>115080</v>
      </c>
      <c r="C609" s="22">
        <v>25</v>
      </c>
      <c r="D609" s="15"/>
    </row>
    <row r="610" spans="1:4" ht="18">
      <c r="A610" s="15" t="s">
        <v>638</v>
      </c>
      <c r="B610" s="21">
        <v>4090352</v>
      </c>
      <c r="C610" s="22">
        <v>25</v>
      </c>
      <c r="D610" s="15"/>
    </row>
    <row r="611" spans="1:4" ht="18">
      <c r="A611" s="15" t="s">
        <v>639</v>
      </c>
      <c r="B611" s="21">
        <v>21451498</v>
      </c>
      <c r="C611" s="22">
        <v>25</v>
      </c>
      <c r="D611" s="15"/>
    </row>
    <row r="612" spans="1:4" ht="18">
      <c r="A612" s="15" t="s">
        <v>640</v>
      </c>
      <c r="B612" s="21">
        <v>298470</v>
      </c>
      <c r="C612" s="22">
        <v>25</v>
      </c>
      <c r="D612" s="15"/>
    </row>
    <row r="613" spans="1:4" ht="18">
      <c r="A613" s="15" t="s">
        <v>641</v>
      </c>
      <c r="B613" s="21">
        <v>1737078</v>
      </c>
      <c r="C613" s="22">
        <v>25</v>
      </c>
      <c r="D613" s="15"/>
    </row>
    <row r="614" spans="1:4" ht="18">
      <c r="A614" s="15" t="s">
        <v>642</v>
      </c>
      <c r="B614" s="21">
        <v>18855312</v>
      </c>
      <c r="C614" s="22">
        <v>19.166666030883789</v>
      </c>
      <c r="D614" s="15"/>
    </row>
    <row r="615" spans="1:4" ht="18">
      <c r="A615" s="15" t="s">
        <v>643</v>
      </c>
      <c r="B615" s="21">
        <v>1477663</v>
      </c>
      <c r="C615" s="22">
        <v>25</v>
      </c>
      <c r="D615" s="15"/>
    </row>
    <row r="616" spans="1:4" ht="18">
      <c r="A616" s="15" t="s">
        <v>644</v>
      </c>
      <c r="B616" s="21">
        <v>162334645</v>
      </c>
      <c r="C616" s="22">
        <v>25</v>
      </c>
      <c r="D616" s="15"/>
    </row>
    <row r="617" spans="1:4" ht="18">
      <c r="A617" s="15" t="s">
        <v>645</v>
      </c>
      <c r="B617" s="21">
        <v>17685788</v>
      </c>
      <c r="C617" s="22">
        <v>25</v>
      </c>
      <c r="D617" s="15"/>
    </row>
    <row r="618" spans="1:4" ht="18">
      <c r="A618" s="15" t="s">
        <v>646</v>
      </c>
      <c r="B618" s="21">
        <v>367567</v>
      </c>
      <c r="C618" s="22">
        <v>25</v>
      </c>
      <c r="D618" s="15"/>
    </row>
    <row r="619" spans="1:4" ht="18">
      <c r="A619" s="15" t="s">
        <v>647</v>
      </c>
      <c r="B619" s="21">
        <v>3237</v>
      </c>
      <c r="C619" s="22">
        <v>25</v>
      </c>
      <c r="D619" s="15"/>
    </row>
    <row r="620" spans="1:4" ht="18">
      <c r="A620" s="15" t="s">
        <v>648</v>
      </c>
      <c r="B620" s="21">
        <v>9227478</v>
      </c>
      <c r="C620" s="22">
        <v>25</v>
      </c>
      <c r="D620" s="15"/>
    </row>
    <row r="621" spans="1:4" ht="18">
      <c r="A621" s="15" t="s">
        <v>649</v>
      </c>
      <c r="B621" s="21">
        <v>58000</v>
      </c>
      <c r="C621" s="22">
        <v>25</v>
      </c>
      <c r="D621" s="15"/>
    </row>
    <row r="622" spans="1:4" ht="18">
      <c r="A622" s="15" t="s">
        <v>650</v>
      </c>
      <c r="B622" s="21">
        <v>8160</v>
      </c>
      <c r="C622" s="22">
        <v>25</v>
      </c>
      <c r="D622" s="15"/>
    </row>
    <row r="623" spans="1:4" ht="18">
      <c r="A623" s="15" t="s">
        <v>651</v>
      </c>
      <c r="B623" s="21">
        <v>41600</v>
      </c>
      <c r="C623" s="22">
        <v>25</v>
      </c>
      <c r="D623" s="15"/>
    </row>
    <row r="624" spans="1:4" ht="18">
      <c r="A624" s="15" t="s">
        <v>652</v>
      </c>
      <c r="B624" s="21">
        <v>1191290</v>
      </c>
      <c r="C624" s="22">
        <v>25</v>
      </c>
      <c r="D624" s="15"/>
    </row>
    <row r="625" spans="1:4" ht="18">
      <c r="A625" s="15" t="s">
        <v>653</v>
      </c>
      <c r="B625" s="21">
        <v>61000</v>
      </c>
      <c r="C625" s="22">
        <v>25</v>
      </c>
      <c r="D625" s="15"/>
    </row>
    <row r="626" spans="1:4" ht="18">
      <c r="A626" s="15" t="s">
        <v>654</v>
      </c>
      <c r="B626" s="21">
        <v>952417</v>
      </c>
      <c r="C626" s="22">
        <v>25</v>
      </c>
      <c r="D626" s="15"/>
    </row>
    <row r="627" spans="1:4" ht="18">
      <c r="A627" s="15" t="s">
        <v>655</v>
      </c>
      <c r="B627" s="21">
        <v>1609612</v>
      </c>
      <c r="C627" s="22">
        <v>25</v>
      </c>
      <c r="D627" s="15"/>
    </row>
    <row r="628" spans="1:4" ht="18">
      <c r="A628" s="15" t="s">
        <v>656</v>
      </c>
      <c r="B628" s="21">
        <v>285877</v>
      </c>
      <c r="C628" s="22">
        <v>25</v>
      </c>
      <c r="D628" s="15"/>
    </row>
    <row r="629" spans="1:4" ht="18">
      <c r="A629" s="15" t="s">
        <v>657</v>
      </c>
      <c r="B629" s="21">
        <v>3539084</v>
      </c>
      <c r="C629" s="22">
        <v>12.5</v>
      </c>
      <c r="D629" s="15"/>
    </row>
    <row r="630" spans="1:4" ht="18">
      <c r="A630" s="15" t="s">
        <v>658</v>
      </c>
      <c r="B630" s="21">
        <v>557682</v>
      </c>
      <c r="C630" s="22">
        <v>25</v>
      </c>
      <c r="D630" s="15"/>
    </row>
    <row r="631" spans="1:4" ht="18">
      <c r="A631" s="15" t="s">
        <v>659</v>
      </c>
      <c r="B631" s="21">
        <v>53898347</v>
      </c>
      <c r="C631" s="22">
        <v>7.5</v>
      </c>
      <c r="D631" s="15"/>
    </row>
    <row r="632" spans="1:4" ht="18">
      <c r="A632" s="15" t="s">
        <v>660</v>
      </c>
      <c r="B632" s="21">
        <v>41050729</v>
      </c>
      <c r="C632" s="22">
        <v>0</v>
      </c>
      <c r="D632" s="15"/>
    </row>
    <row r="633" spans="1:4" ht="18">
      <c r="A633" s="15" t="s">
        <v>661</v>
      </c>
      <c r="B633" s="21">
        <v>10826090</v>
      </c>
      <c r="C633" s="22">
        <v>25</v>
      </c>
      <c r="D633" s="15"/>
    </row>
    <row r="634" spans="1:4" ht="18">
      <c r="A634" s="15" t="s">
        <v>662</v>
      </c>
      <c r="B634" s="21">
        <v>194574</v>
      </c>
      <c r="C634" s="22">
        <v>25</v>
      </c>
      <c r="D634" s="15"/>
    </row>
    <row r="635" spans="1:4" ht="18">
      <c r="A635" s="15" t="s">
        <v>663</v>
      </c>
      <c r="B635" s="21">
        <v>5641676</v>
      </c>
      <c r="C635" s="22">
        <v>25</v>
      </c>
      <c r="D635" s="15"/>
    </row>
    <row r="636" spans="1:4" ht="18">
      <c r="A636" s="15" t="s">
        <v>664</v>
      </c>
      <c r="B636" s="21">
        <v>84050</v>
      </c>
      <c r="C636" s="22">
        <v>25</v>
      </c>
      <c r="D636" s="15"/>
    </row>
    <row r="637" spans="1:4" ht="18">
      <c r="A637" s="15" t="s">
        <v>665</v>
      </c>
      <c r="B637" s="21">
        <v>504689</v>
      </c>
      <c r="C637" s="22">
        <v>25</v>
      </c>
      <c r="D637" s="15"/>
    </row>
    <row r="638" spans="1:4" ht="18">
      <c r="A638" s="15" t="s">
        <v>666</v>
      </c>
      <c r="B638" s="21">
        <v>65823735</v>
      </c>
      <c r="C638" s="22">
        <v>25</v>
      </c>
      <c r="D638" s="15"/>
    </row>
    <row r="639" spans="1:4" ht="18">
      <c r="A639" s="15" t="s">
        <v>667</v>
      </c>
      <c r="B639" s="21">
        <v>1092451</v>
      </c>
      <c r="C639" s="22">
        <v>25</v>
      </c>
      <c r="D639" s="15"/>
    </row>
    <row r="640" spans="1:4" ht="18">
      <c r="A640" s="15" t="s">
        <v>668</v>
      </c>
      <c r="B640" s="21">
        <v>22097618</v>
      </c>
      <c r="C640" s="22">
        <v>25</v>
      </c>
      <c r="D640" s="15"/>
    </row>
    <row r="641" spans="1:4" ht="18">
      <c r="A641" s="15" t="s">
        <v>669</v>
      </c>
      <c r="B641" s="21">
        <v>695801</v>
      </c>
      <c r="C641" s="22">
        <v>25</v>
      </c>
      <c r="D641" s="15"/>
    </row>
    <row r="642" spans="1:4" ht="18">
      <c r="A642" s="15" t="s">
        <v>670</v>
      </c>
      <c r="B642" s="21">
        <v>1203992</v>
      </c>
      <c r="C642" s="22">
        <v>25</v>
      </c>
      <c r="D642" s="15"/>
    </row>
    <row r="643" spans="1:4" ht="18">
      <c r="A643" s="15" t="s">
        <v>671</v>
      </c>
      <c r="B643" s="21">
        <v>108721</v>
      </c>
      <c r="C643" s="22">
        <v>25</v>
      </c>
      <c r="D643" s="15"/>
    </row>
    <row r="644" spans="1:4" ht="18">
      <c r="A644" s="15" t="s">
        <v>672</v>
      </c>
      <c r="B644" s="21">
        <v>46502002</v>
      </c>
      <c r="C644" s="22">
        <v>25</v>
      </c>
      <c r="D644" s="15"/>
    </row>
    <row r="645" spans="1:4" ht="18">
      <c r="A645" s="15" t="s">
        <v>673</v>
      </c>
      <c r="B645" s="21">
        <v>134249</v>
      </c>
      <c r="C645" s="22">
        <v>25</v>
      </c>
      <c r="D645" s="15"/>
    </row>
    <row r="646" spans="1:4" ht="18">
      <c r="A646" s="15" t="s">
        <v>674</v>
      </c>
      <c r="B646" s="21">
        <v>10870336</v>
      </c>
      <c r="C646" s="22">
        <v>25</v>
      </c>
      <c r="D646" s="15"/>
    </row>
    <row r="647" spans="1:4" ht="18">
      <c r="A647" s="15" t="s">
        <v>675</v>
      </c>
      <c r="B647" s="21">
        <v>139226</v>
      </c>
      <c r="C647" s="22">
        <v>0</v>
      </c>
      <c r="D647" s="15"/>
    </row>
    <row r="648" spans="1:4" ht="18">
      <c r="A648" s="15" t="s">
        <v>676</v>
      </c>
      <c r="B648" s="21">
        <v>101977707</v>
      </c>
      <c r="C648" s="22">
        <v>0</v>
      </c>
      <c r="D648" s="15"/>
    </row>
    <row r="649" spans="1:4" ht="18">
      <c r="A649" s="15" t="s">
        <v>677</v>
      </c>
      <c r="B649" s="21">
        <v>13761843</v>
      </c>
      <c r="C649" s="22">
        <v>16.666666030883789</v>
      </c>
      <c r="D649" s="15"/>
    </row>
    <row r="650" spans="1:4" ht="18">
      <c r="A650" s="15" t="s">
        <v>678</v>
      </c>
      <c r="B650" s="21">
        <v>581393</v>
      </c>
      <c r="C650" s="22">
        <v>25</v>
      </c>
      <c r="D650" s="15"/>
    </row>
    <row r="651" spans="1:4" ht="18">
      <c r="A651" s="15" t="s">
        <v>679</v>
      </c>
      <c r="B651" s="21">
        <v>14574168</v>
      </c>
      <c r="C651" s="22">
        <v>25</v>
      </c>
      <c r="D651" s="15"/>
    </row>
    <row r="652" spans="1:4" ht="18">
      <c r="A652" s="15" t="s">
        <v>680</v>
      </c>
      <c r="B652" s="21">
        <v>115182</v>
      </c>
      <c r="C652" s="22">
        <v>25</v>
      </c>
      <c r="D652" s="15"/>
    </row>
    <row r="653" spans="1:4" ht="18">
      <c r="A653" s="15" t="s">
        <v>681</v>
      </c>
      <c r="B653" s="21">
        <v>48286253</v>
      </c>
      <c r="C653" s="22">
        <v>12.5</v>
      </c>
      <c r="D653" s="15"/>
    </row>
    <row r="654" spans="1:4" ht="18">
      <c r="A654" s="15" t="s">
        <v>682</v>
      </c>
      <c r="B654" s="21">
        <v>3789797</v>
      </c>
      <c r="C654" s="22">
        <v>25</v>
      </c>
      <c r="D654" s="15"/>
    </row>
    <row r="655" spans="1:4" ht="18">
      <c r="A655" s="15" t="s">
        <v>683</v>
      </c>
      <c r="B655" s="21">
        <v>14453164</v>
      </c>
      <c r="C655" s="22">
        <v>25</v>
      </c>
      <c r="D655" s="15"/>
    </row>
    <row r="656" spans="1:4" ht="18">
      <c r="A656" s="15" t="s">
        <v>684</v>
      </c>
      <c r="B656" s="21">
        <v>826419</v>
      </c>
      <c r="C656" s="22">
        <v>25</v>
      </c>
      <c r="D656" s="15"/>
    </row>
    <row r="657" spans="1:4" ht="18">
      <c r="A657" s="15" t="s">
        <v>685</v>
      </c>
      <c r="B657" s="21">
        <v>62985</v>
      </c>
      <c r="C657" s="22">
        <v>25</v>
      </c>
      <c r="D657" s="15"/>
    </row>
    <row r="658" spans="1:4" ht="18">
      <c r="A658" s="15" t="s">
        <v>686</v>
      </c>
      <c r="B658" s="21">
        <v>15681</v>
      </c>
      <c r="C658" s="22">
        <v>25</v>
      </c>
      <c r="D658" s="15"/>
    </row>
    <row r="659" spans="1:4" ht="18">
      <c r="A659" s="15" t="s">
        <v>687</v>
      </c>
      <c r="B659" s="21">
        <v>7022676</v>
      </c>
      <c r="C659" s="22">
        <v>17.5</v>
      </c>
      <c r="D659" s="15"/>
    </row>
    <row r="660" spans="1:4" ht="18">
      <c r="A660" s="15" t="s">
        <v>688</v>
      </c>
      <c r="B660" s="21">
        <v>5850658</v>
      </c>
      <c r="C660" s="22">
        <v>25</v>
      </c>
      <c r="D660" s="15"/>
    </row>
    <row r="661" spans="1:4" ht="18">
      <c r="A661" s="15" t="s">
        <v>689</v>
      </c>
      <c r="B661" s="21">
        <v>26104055</v>
      </c>
      <c r="C661" s="22">
        <v>12.5</v>
      </c>
      <c r="D661" s="15"/>
    </row>
    <row r="662" spans="1:4" ht="18">
      <c r="A662" s="15" t="s">
        <v>690</v>
      </c>
      <c r="B662" s="21">
        <v>2419460</v>
      </c>
      <c r="C662" s="22">
        <v>25</v>
      </c>
      <c r="D662" s="15"/>
    </row>
    <row r="663" spans="1:4" ht="18">
      <c r="A663" s="15" t="s">
        <v>691</v>
      </c>
      <c r="B663" s="21">
        <v>455341</v>
      </c>
      <c r="C663" s="22">
        <v>25</v>
      </c>
      <c r="D663" s="15"/>
    </row>
    <row r="664" spans="1:4" ht="18">
      <c r="A664" s="15" t="s">
        <v>692</v>
      </c>
      <c r="B664" s="21">
        <v>11312</v>
      </c>
      <c r="C664" s="22">
        <v>25</v>
      </c>
      <c r="D664" s="15"/>
    </row>
    <row r="665" spans="1:4" ht="18">
      <c r="A665" s="15" t="s">
        <v>693</v>
      </c>
      <c r="B665" s="21">
        <v>4102878</v>
      </c>
      <c r="C665" s="22">
        <v>25</v>
      </c>
      <c r="D665" s="15"/>
    </row>
    <row r="666" spans="1:4" ht="18">
      <c r="A666" s="15" t="s">
        <v>694</v>
      </c>
      <c r="B666" s="21">
        <v>32000</v>
      </c>
      <c r="C666" s="22">
        <v>25</v>
      </c>
      <c r="D666" s="15"/>
    </row>
    <row r="667" spans="1:4" ht="18">
      <c r="A667" s="15" t="s">
        <v>695</v>
      </c>
      <c r="B667" s="21">
        <v>126100</v>
      </c>
      <c r="C667" s="22">
        <v>25</v>
      </c>
      <c r="D667" s="15"/>
    </row>
    <row r="668" spans="1:4" ht="18">
      <c r="A668" s="15" t="s">
        <v>696</v>
      </c>
      <c r="B668" s="21">
        <v>692514</v>
      </c>
      <c r="C668" s="22">
        <v>18.75</v>
      </c>
      <c r="D668" s="15"/>
    </row>
    <row r="669" spans="1:4" ht="18">
      <c r="A669" s="15" t="s">
        <v>697</v>
      </c>
      <c r="B669" s="21">
        <v>1153968</v>
      </c>
      <c r="C669" s="22">
        <v>25</v>
      </c>
      <c r="D669" s="15"/>
    </row>
    <row r="670" spans="1:4" ht="18">
      <c r="A670" s="15" t="s">
        <v>698</v>
      </c>
      <c r="B670" s="21">
        <v>2618100</v>
      </c>
      <c r="C670" s="22">
        <v>25</v>
      </c>
      <c r="D670" s="15"/>
    </row>
    <row r="671" spans="1:4" ht="18">
      <c r="A671" s="15" t="s">
        <v>699</v>
      </c>
      <c r="B671" s="21">
        <v>961447</v>
      </c>
      <c r="C671" s="22">
        <v>25</v>
      </c>
      <c r="D671" s="15"/>
    </row>
    <row r="672" spans="1:4" ht="18">
      <c r="A672" s="15" t="s">
        <v>700</v>
      </c>
      <c r="B672" s="21">
        <v>25764</v>
      </c>
      <c r="C672" s="22">
        <v>25</v>
      </c>
      <c r="D672" s="15"/>
    </row>
    <row r="673" spans="1:4" ht="18">
      <c r="A673" s="15" t="s">
        <v>701</v>
      </c>
      <c r="B673" s="21">
        <v>1548363</v>
      </c>
      <c r="C673" s="22">
        <v>25</v>
      </c>
      <c r="D673" s="15"/>
    </row>
    <row r="674" spans="1:4" ht="18">
      <c r="A674" s="15" t="s">
        <v>702</v>
      </c>
      <c r="B674" s="21">
        <v>56322</v>
      </c>
      <c r="C674" s="22">
        <v>25</v>
      </c>
      <c r="D674" s="15"/>
    </row>
    <row r="675" spans="1:4" ht="18">
      <c r="A675" s="15" t="s">
        <v>703</v>
      </c>
      <c r="B675" s="21">
        <v>1389388</v>
      </c>
      <c r="C675" s="22">
        <v>25</v>
      </c>
      <c r="D675" s="15"/>
    </row>
    <row r="676" spans="1:4" ht="18">
      <c r="A676" s="15" t="s">
        <v>704</v>
      </c>
      <c r="B676" s="21">
        <v>290329</v>
      </c>
      <c r="C676" s="22">
        <v>25</v>
      </c>
      <c r="D676" s="15"/>
    </row>
    <row r="677" spans="1:4" ht="18">
      <c r="A677" s="15" t="s">
        <v>705</v>
      </c>
      <c r="B677" s="21">
        <v>211200</v>
      </c>
      <c r="C677" s="22">
        <v>25</v>
      </c>
      <c r="D677" s="15"/>
    </row>
    <row r="678" spans="1:4" ht="18">
      <c r="A678" s="15" t="s">
        <v>706</v>
      </c>
      <c r="B678" s="21">
        <v>3457554</v>
      </c>
      <c r="C678" s="22">
        <v>25</v>
      </c>
      <c r="D678" s="15"/>
    </row>
    <row r="679" spans="1:4" ht="18">
      <c r="A679" s="15" t="s">
        <v>707</v>
      </c>
      <c r="B679" s="21">
        <v>191244</v>
      </c>
      <c r="C679" s="22">
        <v>25</v>
      </c>
      <c r="D679" s="15"/>
    </row>
    <row r="680" spans="1:4" ht="18">
      <c r="A680" s="15" t="s">
        <v>708</v>
      </c>
      <c r="B680" s="21">
        <v>97593</v>
      </c>
      <c r="C680" s="22">
        <v>25</v>
      </c>
      <c r="D680" s="15"/>
    </row>
    <row r="681" spans="1:4" ht="18">
      <c r="A681" s="15" t="s">
        <v>709</v>
      </c>
      <c r="B681" s="21">
        <v>2383786</v>
      </c>
      <c r="C681" s="22">
        <v>25</v>
      </c>
      <c r="D681" s="15"/>
    </row>
    <row r="682" spans="1:4" ht="18">
      <c r="A682" s="15" t="s">
        <v>710</v>
      </c>
      <c r="B682" s="21">
        <v>24435977</v>
      </c>
      <c r="C682" s="22">
        <v>25</v>
      </c>
      <c r="D682" s="15"/>
    </row>
    <row r="683" spans="1:4" ht="18">
      <c r="A683" s="15" t="s">
        <v>711</v>
      </c>
      <c r="B683" s="21">
        <v>107911</v>
      </c>
      <c r="C683" s="22">
        <v>25</v>
      </c>
      <c r="D683" s="15"/>
    </row>
    <row r="684" spans="1:4" ht="18">
      <c r="A684" s="15" t="s">
        <v>712</v>
      </c>
      <c r="B684" s="21">
        <v>510710</v>
      </c>
      <c r="C684" s="22">
        <v>25</v>
      </c>
      <c r="D684" s="15"/>
    </row>
    <row r="685" spans="1:4" ht="18">
      <c r="A685" s="15" t="s">
        <v>713</v>
      </c>
      <c r="B685" s="21">
        <v>2449049</v>
      </c>
      <c r="C685" s="22">
        <v>25</v>
      </c>
      <c r="D685" s="15"/>
    </row>
    <row r="686" spans="1:4" ht="18">
      <c r="A686" s="15" t="s">
        <v>714</v>
      </c>
      <c r="B686" s="21">
        <v>197642</v>
      </c>
      <c r="C686" s="22">
        <v>25</v>
      </c>
      <c r="D686" s="15"/>
    </row>
    <row r="687" spans="1:4" ht="18">
      <c r="A687" s="15" t="s">
        <v>715</v>
      </c>
      <c r="B687" s="21">
        <v>2305928</v>
      </c>
      <c r="C687" s="22">
        <v>25</v>
      </c>
      <c r="D687" s="15"/>
    </row>
    <row r="688" spans="1:4" ht="18">
      <c r="A688" s="15" t="s">
        <v>716</v>
      </c>
      <c r="B688" s="21">
        <v>19452109</v>
      </c>
      <c r="C688" s="22">
        <v>25</v>
      </c>
      <c r="D688" s="15"/>
    </row>
    <row r="689" spans="1:4" ht="18">
      <c r="A689" s="15" t="s">
        <v>717</v>
      </c>
      <c r="B689" s="21">
        <v>7081521</v>
      </c>
      <c r="C689" s="22">
        <v>25</v>
      </c>
      <c r="D689" s="15"/>
    </row>
    <row r="690" spans="1:4" ht="18">
      <c r="A690" s="15" t="s">
        <v>718</v>
      </c>
      <c r="B690" s="21">
        <v>2688596</v>
      </c>
      <c r="C690" s="22">
        <v>25</v>
      </c>
      <c r="D690" s="15"/>
    </row>
    <row r="691" spans="1:4" ht="18">
      <c r="A691" s="15" t="s">
        <v>719</v>
      </c>
      <c r="B691" s="21">
        <v>5826727</v>
      </c>
      <c r="C691" s="22">
        <v>25</v>
      </c>
      <c r="D691" s="15"/>
    </row>
    <row r="692" spans="1:4" ht="18">
      <c r="A692" s="15" t="s">
        <v>720</v>
      </c>
      <c r="B692" s="21">
        <v>14022078</v>
      </c>
      <c r="C692" s="22">
        <v>25</v>
      </c>
      <c r="D692" s="15"/>
    </row>
    <row r="693" spans="1:4" ht="18">
      <c r="A693" s="15" t="s">
        <v>721</v>
      </c>
      <c r="B693" s="21">
        <v>3883315</v>
      </c>
      <c r="C693" s="22">
        <v>25</v>
      </c>
      <c r="D693" s="15"/>
    </row>
    <row r="694" spans="1:4" ht="18">
      <c r="A694" s="15" t="s">
        <v>722</v>
      </c>
      <c r="B694" s="21">
        <v>8782115</v>
      </c>
      <c r="C694" s="22">
        <v>25</v>
      </c>
      <c r="D694" s="15"/>
    </row>
    <row r="695" spans="1:4" ht="18">
      <c r="A695" s="15" t="s">
        <v>723</v>
      </c>
      <c r="B695" s="21">
        <v>12348306</v>
      </c>
      <c r="C695" s="22">
        <v>25</v>
      </c>
      <c r="D695" s="15"/>
    </row>
    <row r="696" spans="1:4" ht="18">
      <c r="A696" s="15" t="s">
        <v>724</v>
      </c>
      <c r="B696" s="21">
        <v>244985</v>
      </c>
      <c r="C696" s="22">
        <v>25</v>
      </c>
      <c r="D696" s="15"/>
    </row>
    <row r="697" spans="1:4" ht="18">
      <c r="A697" s="15" t="s">
        <v>725</v>
      </c>
      <c r="B697" s="21">
        <v>468576</v>
      </c>
      <c r="C697" s="22">
        <v>25</v>
      </c>
      <c r="D697" s="15"/>
    </row>
    <row r="698" spans="1:4" ht="18">
      <c r="A698" s="15" t="s">
        <v>726</v>
      </c>
      <c r="B698" s="21">
        <v>809889</v>
      </c>
      <c r="C698" s="22">
        <v>25</v>
      </c>
      <c r="D698" s="15"/>
    </row>
    <row r="699" spans="1:4" ht="18">
      <c r="A699" s="15" t="s">
        <v>727</v>
      </c>
      <c r="B699" s="21">
        <v>466184</v>
      </c>
      <c r="C699" s="22">
        <v>25</v>
      </c>
      <c r="D699" s="15"/>
    </row>
    <row r="700" spans="1:4" ht="18">
      <c r="A700" s="15" t="s">
        <v>728</v>
      </c>
      <c r="B700" s="21">
        <v>740957</v>
      </c>
      <c r="C700" s="22">
        <v>25</v>
      </c>
      <c r="D700" s="15"/>
    </row>
    <row r="701" spans="1:4" ht="18">
      <c r="A701" s="15" t="s">
        <v>729</v>
      </c>
      <c r="B701" s="21">
        <v>5130</v>
      </c>
      <c r="C701" s="22">
        <v>25</v>
      </c>
      <c r="D701" s="15"/>
    </row>
    <row r="702" spans="1:4" ht="18">
      <c r="A702" s="15" t="s">
        <v>730</v>
      </c>
      <c r="B702" s="21">
        <v>18780090</v>
      </c>
      <c r="C702" s="22">
        <v>25</v>
      </c>
      <c r="D702" s="15"/>
    </row>
    <row r="703" spans="1:4" ht="18">
      <c r="A703" s="15" t="s">
        <v>731</v>
      </c>
      <c r="B703" s="21">
        <v>727560</v>
      </c>
      <c r="C703" s="22">
        <v>25</v>
      </c>
      <c r="D703" s="15"/>
    </row>
    <row r="704" spans="1:4" ht="18">
      <c r="A704" s="15" t="s">
        <v>732</v>
      </c>
      <c r="B704" s="21">
        <v>41084</v>
      </c>
      <c r="C704" s="22">
        <v>7.5</v>
      </c>
      <c r="D704" s="15"/>
    </row>
    <row r="705" spans="1:4" ht="18">
      <c r="A705" s="15" t="s">
        <v>733</v>
      </c>
      <c r="B705" s="21">
        <v>1787413</v>
      </c>
      <c r="C705" s="22">
        <v>25</v>
      </c>
      <c r="D705" s="15"/>
    </row>
    <row r="706" spans="1:4" ht="18">
      <c r="A706" s="15" t="s">
        <v>734</v>
      </c>
      <c r="B706" s="21">
        <v>1578617</v>
      </c>
      <c r="C706" s="22">
        <v>25</v>
      </c>
      <c r="D706" s="15"/>
    </row>
    <row r="707" spans="1:4" ht="18">
      <c r="A707" s="15" t="s">
        <v>735</v>
      </c>
      <c r="B707" s="21">
        <v>236165</v>
      </c>
      <c r="C707" s="22">
        <v>25</v>
      </c>
      <c r="D707" s="15"/>
    </row>
    <row r="708" spans="1:4" ht="18">
      <c r="A708" s="15" t="s">
        <v>736</v>
      </c>
      <c r="B708" s="21">
        <v>767549</v>
      </c>
      <c r="C708" s="22">
        <v>25</v>
      </c>
      <c r="D708" s="15"/>
    </row>
    <row r="709" spans="1:4" ht="18">
      <c r="A709" s="15" t="s">
        <v>737</v>
      </c>
      <c r="B709" s="21">
        <v>145126</v>
      </c>
      <c r="C709" s="22">
        <v>25</v>
      </c>
      <c r="D709" s="15"/>
    </row>
    <row r="710" spans="1:4" ht="18">
      <c r="A710" s="15" t="s">
        <v>738</v>
      </c>
      <c r="B710" s="21">
        <v>2026744</v>
      </c>
      <c r="C710" s="22">
        <v>25</v>
      </c>
      <c r="D710" s="15"/>
    </row>
    <row r="711" spans="1:4" ht="18">
      <c r="A711" s="15" t="s">
        <v>739</v>
      </c>
      <c r="B711" s="21">
        <v>3290203</v>
      </c>
      <c r="C711" s="22">
        <v>25</v>
      </c>
      <c r="D711" s="15"/>
    </row>
    <row r="712" spans="1:4" ht="18">
      <c r="A712" s="15" t="s">
        <v>740</v>
      </c>
      <c r="B712" s="21">
        <v>4050</v>
      </c>
      <c r="C712" s="22">
        <v>25</v>
      </c>
      <c r="D712" s="15"/>
    </row>
    <row r="713" spans="1:4" ht="18">
      <c r="A713" s="15" t="s">
        <v>741</v>
      </c>
      <c r="B713" s="21">
        <v>191886</v>
      </c>
      <c r="C713" s="22">
        <v>25</v>
      </c>
      <c r="D713" s="15"/>
    </row>
    <row r="714" spans="1:4" ht="18">
      <c r="A714" s="15" t="s">
        <v>742</v>
      </c>
      <c r="B714" s="21">
        <v>7724284</v>
      </c>
      <c r="C714" s="22">
        <v>25</v>
      </c>
      <c r="D714" s="15"/>
    </row>
    <row r="715" spans="1:4" ht="18">
      <c r="A715" s="15" t="s">
        <v>743</v>
      </c>
      <c r="B715" s="21">
        <v>7594682</v>
      </c>
      <c r="C715" s="22">
        <v>0</v>
      </c>
      <c r="D715" s="15"/>
    </row>
    <row r="716" spans="1:4" ht="18">
      <c r="A716" s="15" t="s">
        <v>744</v>
      </c>
      <c r="B716" s="21">
        <v>33449433</v>
      </c>
      <c r="C716" s="22">
        <v>0</v>
      </c>
      <c r="D716" s="15"/>
    </row>
    <row r="717" spans="1:4" ht="18">
      <c r="A717" s="15" t="s">
        <v>745</v>
      </c>
      <c r="B717" s="21">
        <v>4100173</v>
      </c>
      <c r="C717" s="22">
        <v>25</v>
      </c>
      <c r="D717" s="15"/>
    </row>
    <row r="718" spans="1:4" ht="18">
      <c r="A718" s="15" t="s">
        <v>746</v>
      </c>
      <c r="B718" s="21">
        <v>20870212</v>
      </c>
      <c r="C718" s="22">
        <v>25</v>
      </c>
      <c r="D718" s="15"/>
    </row>
    <row r="719" spans="1:4" ht="18">
      <c r="A719" s="15" t="s">
        <v>747</v>
      </c>
      <c r="B719" s="21">
        <v>17576655</v>
      </c>
      <c r="C719" s="22">
        <v>25</v>
      </c>
      <c r="D719" s="15"/>
    </row>
    <row r="720" spans="1:4" ht="18">
      <c r="A720" s="15" t="s">
        <v>748</v>
      </c>
      <c r="B720" s="21">
        <v>111161</v>
      </c>
      <c r="C720" s="22">
        <v>25</v>
      </c>
      <c r="D720" s="15"/>
    </row>
    <row r="721" spans="1:4" ht="18">
      <c r="A721" s="15" t="s">
        <v>749</v>
      </c>
      <c r="B721" s="21">
        <v>15824</v>
      </c>
      <c r="C721" s="22">
        <v>25</v>
      </c>
      <c r="D721" s="15"/>
    </row>
    <row r="722" spans="1:4" ht="18">
      <c r="A722" s="15" t="s">
        <v>750</v>
      </c>
      <c r="B722" s="21">
        <v>26048</v>
      </c>
      <c r="C722" s="22">
        <v>25</v>
      </c>
      <c r="D722" s="15"/>
    </row>
    <row r="723" spans="1:4" ht="18">
      <c r="A723" s="15" t="s">
        <v>751</v>
      </c>
      <c r="B723" s="21">
        <v>5760</v>
      </c>
      <c r="C723" s="22">
        <v>25</v>
      </c>
      <c r="D723" s="15"/>
    </row>
    <row r="724" spans="1:4" ht="18">
      <c r="A724" s="15" t="s">
        <v>752</v>
      </c>
      <c r="B724" s="21">
        <v>3521192</v>
      </c>
      <c r="C724" s="22">
        <v>25</v>
      </c>
      <c r="D724" s="15"/>
    </row>
    <row r="725" spans="1:4" ht="18">
      <c r="A725" s="15" t="s">
        <v>753</v>
      </c>
      <c r="B725" s="21">
        <v>314549942</v>
      </c>
      <c r="C725" s="22">
        <v>7.5</v>
      </c>
      <c r="D725" s="15"/>
    </row>
    <row r="726" spans="1:4" ht="18">
      <c r="A726" s="15" t="s">
        <v>754</v>
      </c>
      <c r="B726" s="21">
        <v>7688</v>
      </c>
      <c r="C726" s="22">
        <v>0</v>
      </c>
      <c r="D726" s="15"/>
    </row>
    <row r="727" spans="1:4" ht="18">
      <c r="A727" s="15" t="s">
        <v>755</v>
      </c>
      <c r="B727" s="21">
        <v>5965398</v>
      </c>
      <c r="C727" s="22">
        <v>25</v>
      </c>
      <c r="D727" s="15"/>
    </row>
    <row r="728" spans="1:4" ht="18">
      <c r="A728" s="15" t="s">
        <v>756</v>
      </c>
      <c r="B728" s="21">
        <v>2574643</v>
      </c>
      <c r="C728" s="22">
        <v>0</v>
      </c>
      <c r="D728" s="15"/>
    </row>
    <row r="729" spans="1:4" ht="18">
      <c r="A729" s="15" t="s">
        <v>757</v>
      </c>
      <c r="B729" s="21">
        <v>106236349</v>
      </c>
      <c r="C729" s="22">
        <v>0</v>
      </c>
      <c r="D729" s="15"/>
    </row>
    <row r="730" spans="1:4" ht="18">
      <c r="A730" s="15" t="s">
        <v>758</v>
      </c>
      <c r="B730" s="21">
        <v>189840</v>
      </c>
      <c r="C730" s="22">
        <v>25</v>
      </c>
      <c r="D730" s="15"/>
    </row>
    <row r="731" spans="1:4" ht="18">
      <c r="A731" s="15" t="s">
        <v>759</v>
      </c>
      <c r="B731" s="21">
        <v>98052142</v>
      </c>
      <c r="C731" s="22">
        <v>0</v>
      </c>
      <c r="D731" s="15"/>
    </row>
    <row r="732" spans="1:4" ht="18">
      <c r="A732" s="15" t="s">
        <v>760</v>
      </c>
      <c r="B732" s="21">
        <v>55455567</v>
      </c>
      <c r="C732" s="22">
        <v>18.75</v>
      </c>
      <c r="D732" s="15"/>
    </row>
    <row r="733" spans="1:4" ht="18">
      <c r="A733" s="15" t="s">
        <v>761</v>
      </c>
      <c r="B733" s="21">
        <v>9326678</v>
      </c>
      <c r="C733" s="22">
        <v>25</v>
      </c>
      <c r="D733" s="15"/>
    </row>
    <row r="734" spans="1:4" ht="18">
      <c r="A734" s="15" t="s">
        <v>762</v>
      </c>
      <c r="B734" s="21">
        <v>2023</v>
      </c>
      <c r="C734" s="22">
        <v>25</v>
      </c>
      <c r="D734" s="15"/>
    </row>
    <row r="735" spans="1:4" ht="18">
      <c r="A735" s="15" t="s">
        <v>763</v>
      </c>
      <c r="B735" s="21">
        <v>146500</v>
      </c>
      <c r="C735" s="22">
        <v>25</v>
      </c>
      <c r="D735" s="15"/>
    </row>
    <row r="736" spans="1:4" ht="18">
      <c r="A736" s="15" t="s">
        <v>764</v>
      </c>
      <c r="B736" s="21">
        <v>3358811</v>
      </c>
      <c r="C736" s="22">
        <v>25</v>
      </c>
      <c r="D736" s="15"/>
    </row>
    <row r="737" spans="1:4" ht="18">
      <c r="A737" s="15" t="s">
        <v>765</v>
      </c>
      <c r="B737" s="21">
        <v>1207859</v>
      </c>
      <c r="C737" s="22">
        <v>25</v>
      </c>
      <c r="D737" s="15"/>
    </row>
    <row r="738" spans="1:4" ht="18">
      <c r="A738" s="15" t="s">
        <v>766</v>
      </c>
      <c r="B738" s="21">
        <v>85665</v>
      </c>
      <c r="C738" s="22">
        <v>25</v>
      </c>
      <c r="D738" s="15"/>
    </row>
    <row r="739" spans="1:4" ht="18">
      <c r="A739" s="15" t="s">
        <v>767</v>
      </c>
      <c r="B739" s="21">
        <v>53636</v>
      </c>
      <c r="C739" s="22">
        <v>25</v>
      </c>
      <c r="D739" s="15"/>
    </row>
    <row r="740" spans="1:4" ht="18">
      <c r="A740" s="15" t="s">
        <v>768</v>
      </c>
      <c r="B740" s="21">
        <v>29078</v>
      </c>
      <c r="C740" s="22">
        <v>25</v>
      </c>
      <c r="D740" s="15"/>
    </row>
    <row r="741" spans="1:4" ht="18">
      <c r="A741" s="15" t="s">
        <v>769</v>
      </c>
      <c r="B741" s="21">
        <v>4386030</v>
      </c>
      <c r="C741" s="22">
        <v>25</v>
      </c>
      <c r="D741" s="15"/>
    </row>
    <row r="742" spans="1:4" ht="18">
      <c r="A742" s="15" t="s">
        <v>770</v>
      </c>
      <c r="B742" s="21">
        <v>3696635</v>
      </c>
      <c r="C742" s="22">
        <v>25</v>
      </c>
      <c r="D742" s="15"/>
    </row>
    <row r="743" spans="1:4" ht="18">
      <c r="A743" s="15" t="s">
        <v>771</v>
      </c>
      <c r="B743" s="21">
        <v>178670</v>
      </c>
      <c r="C743" s="22">
        <v>25</v>
      </c>
      <c r="D743" s="15"/>
    </row>
    <row r="744" spans="1:4" ht="18">
      <c r="A744" s="15" t="s">
        <v>772</v>
      </c>
      <c r="B744" s="21">
        <v>1596013</v>
      </c>
      <c r="C744" s="22">
        <v>25</v>
      </c>
      <c r="D744" s="15"/>
    </row>
    <row r="745" spans="1:4" ht="18">
      <c r="A745" s="15" t="s">
        <v>773</v>
      </c>
      <c r="B745" s="21">
        <v>169902</v>
      </c>
      <c r="C745" s="22">
        <v>25</v>
      </c>
      <c r="D745" s="15"/>
    </row>
    <row r="746" spans="1:4" ht="18">
      <c r="A746" s="15" t="s">
        <v>774</v>
      </c>
      <c r="B746" s="21">
        <v>1216514</v>
      </c>
      <c r="C746" s="22">
        <v>25</v>
      </c>
      <c r="D746" s="15"/>
    </row>
    <row r="747" spans="1:4" ht="18">
      <c r="A747" s="15" t="s">
        <v>775</v>
      </c>
      <c r="B747" s="21">
        <v>5020</v>
      </c>
      <c r="C747" s="22">
        <v>25</v>
      </c>
      <c r="D747" s="15"/>
    </row>
    <row r="748" spans="1:4" ht="18">
      <c r="A748" s="15" t="s">
        <v>776</v>
      </c>
      <c r="B748" s="21">
        <v>2778</v>
      </c>
      <c r="C748" s="22">
        <v>25</v>
      </c>
      <c r="D748" s="15"/>
    </row>
    <row r="749" spans="1:4" ht="18">
      <c r="A749" s="15" t="s">
        <v>777</v>
      </c>
      <c r="B749" s="21">
        <v>457683</v>
      </c>
      <c r="C749" s="22">
        <v>25</v>
      </c>
      <c r="D749" s="15"/>
    </row>
    <row r="750" spans="1:4" ht="18">
      <c r="A750" s="15" t="s">
        <v>778</v>
      </c>
      <c r="B750" s="21">
        <v>110199</v>
      </c>
      <c r="C750" s="22">
        <v>25</v>
      </c>
      <c r="D750" s="15"/>
    </row>
    <row r="751" spans="1:4" ht="18">
      <c r="A751" s="15" t="s">
        <v>779</v>
      </c>
      <c r="B751" s="21">
        <v>7650</v>
      </c>
      <c r="C751" s="22">
        <v>25</v>
      </c>
      <c r="D751" s="15"/>
    </row>
    <row r="752" spans="1:4" ht="18">
      <c r="A752" s="15" t="s">
        <v>780</v>
      </c>
      <c r="B752" s="21">
        <v>8798638</v>
      </c>
      <c r="C752" s="22">
        <v>25</v>
      </c>
      <c r="D752" s="15"/>
    </row>
    <row r="753" spans="1:4" ht="18">
      <c r="A753" s="15" t="s">
        <v>781</v>
      </c>
      <c r="B753" s="21">
        <v>2176855</v>
      </c>
      <c r="C753" s="22">
        <v>25</v>
      </c>
      <c r="D753" s="15"/>
    </row>
    <row r="754" spans="1:4" ht="18">
      <c r="A754" s="15" t="s">
        <v>782</v>
      </c>
      <c r="B754" s="21">
        <v>400151</v>
      </c>
      <c r="C754" s="22">
        <v>25</v>
      </c>
      <c r="D754" s="15"/>
    </row>
    <row r="755" spans="1:4" ht="18">
      <c r="A755" s="15" t="s">
        <v>783</v>
      </c>
      <c r="B755" s="21">
        <v>535309</v>
      </c>
      <c r="C755" s="22">
        <v>25</v>
      </c>
      <c r="D755" s="15"/>
    </row>
    <row r="756" spans="1:4" ht="18">
      <c r="A756" s="15" t="s">
        <v>784</v>
      </c>
      <c r="B756" s="21">
        <v>1097143</v>
      </c>
      <c r="C756" s="22">
        <v>25</v>
      </c>
      <c r="D756" s="15"/>
    </row>
    <row r="757" spans="1:4" ht="18">
      <c r="A757" s="15" t="s">
        <v>785</v>
      </c>
      <c r="B757" s="21">
        <v>35763</v>
      </c>
      <c r="C757" s="22">
        <v>0</v>
      </c>
      <c r="D757" s="15"/>
    </row>
    <row r="758" spans="1:4" ht="18">
      <c r="A758" s="15" t="s">
        <v>786</v>
      </c>
      <c r="B758" s="21">
        <v>246164</v>
      </c>
      <c r="C758" s="22">
        <v>25</v>
      </c>
      <c r="D758" s="15"/>
    </row>
    <row r="759" spans="1:4" ht="18">
      <c r="A759" s="15" t="s">
        <v>787</v>
      </c>
      <c r="B759" s="21">
        <v>15900</v>
      </c>
      <c r="C759" s="22">
        <v>25</v>
      </c>
      <c r="D759" s="15"/>
    </row>
    <row r="760" spans="1:4" ht="18">
      <c r="A760" s="15" t="s">
        <v>788</v>
      </c>
      <c r="B760" s="21">
        <v>37044269</v>
      </c>
      <c r="C760" s="22">
        <v>25</v>
      </c>
      <c r="D760" s="15"/>
    </row>
    <row r="761" spans="1:4" ht="18">
      <c r="A761" s="15" t="s">
        <v>789</v>
      </c>
      <c r="B761" s="21">
        <v>452820</v>
      </c>
      <c r="C761" s="22">
        <v>12.5</v>
      </c>
      <c r="D761" s="15"/>
    </row>
    <row r="762" spans="1:4" ht="18">
      <c r="A762" s="15" t="s">
        <v>790</v>
      </c>
      <c r="B762" s="21">
        <v>2126865</v>
      </c>
      <c r="C762" s="22">
        <v>0</v>
      </c>
      <c r="D762" s="15"/>
    </row>
    <row r="763" spans="1:4" ht="18">
      <c r="A763" s="15" t="s">
        <v>791</v>
      </c>
      <c r="B763" s="21">
        <v>3748623</v>
      </c>
      <c r="C763" s="22">
        <v>0</v>
      </c>
      <c r="D763" s="15"/>
    </row>
    <row r="764" spans="1:4" ht="18">
      <c r="A764" s="15" t="s">
        <v>792</v>
      </c>
      <c r="B764" s="21">
        <v>47773583</v>
      </c>
      <c r="C764" s="22">
        <v>0</v>
      </c>
      <c r="D764" s="15"/>
    </row>
    <row r="765" spans="1:4" ht="18">
      <c r="A765" s="15" t="s">
        <v>793</v>
      </c>
      <c r="B765" s="21">
        <v>22571857</v>
      </c>
      <c r="C765" s="22">
        <v>0</v>
      </c>
      <c r="D765" s="15"/>
    </row>
    <row r="766" spans="1:4" ht="18">
      <c r="A766" s="15" t="s">
        <v>794</v>
      </c>
      <c r="B766" s="21">
        <v>2075496</v>
      </c>
      <c r="C766" s="22">
        <v>0</v>
      </c>
      <c r="D766" s="15"/>
    </row>
    <row r="767" spans="1:4" ht="18">
      <c r="A767" s="15" t="s">
        <v>795</v>
      </c>
      <c r="B767" s="21">
        <v>5887961</v>
      </c>
      <c r="C767" s="22">
        <v>0</v>
      </c>
      <c r="D767" s="15"/>
    </row>
    <row r="768" spans="1:4" ht="18">
      <c r="A768" s="15" t="s">
        <v>796</v>
      </c>
      <c r="B768" s="21">
        <v>26248305</v>
      </c>
      <c r="C768" s="22">
        <v>0</v>
      </c>
      <c r="D768" s="15"/>
    </row>
    <row r="769" spans="1:4" ht="18">
      <c r="A769" s="15" t="s">
        <v>797</v>
      </c>
      <c r="B769" s="21">
        <v>5034540</v>
      </c>
      <c r="C769" s="22">
        <v>0</v>
      </c>
      <c r="D769" s="15"/>
    </row>
    <row r="770" spans="1:4" ht="18">
      <c r="A770" s="15" t="s">
        <v>798</v>
      </c>
      <c r="B770" s="21">
        <v>38240692</v>
      </c>
      <c r="C770" s="22">
        <v>0</v>
      </c>
      <c r="D770" s="15"/>
    </row>
    <row r="771" spans="1:4" ht="18">
      <c r="A771" s="15" t="s">
        <v>799</v>
      </c>
      <c r="B771" s="21">
        <v>18157714</v>
      </c>
      <c r="C771" s="22">
        <v>0</v>
      </c>
      <c r="D771" s="15"/>
    </row>
    <row r="772" spans="1:4" ht="18">
      <c r="A772" s="15" t="s">
        <v>800</v>
      </c>
      <c r="B772" s="21">
        <v>194102</v>
      </c>
      <c r="C772" s="22">
        <v>0</v>
      </c>
      <c r="D772" s="15"/>
    </row>
    <row r="773" spans="1:4" ht="18">
      <c r="A773" s="15" t="s">
        <v>801</v>
      </c>
      <c r="B773" s="21">
        <v>2095617</v>
      </c>
      <c r="C773" s="22">
        <v>0</v>
      </c>
      <c r="D773" s="15"/>
    </row>
    <row r="774" spans="1:4" ht="18">
      <c r="A774" s="15" t="s">
        <v>802</v>
      </c>
      <c r="B774" s="21">
        <v>1239300</v>
      </c>
      <c r="C774" s="22">
        <v>25</v>
      </c>
      <c r="D774" s="15"/>
    </row>
    <row r="775" spans="1:4" ht="18">
      <c r="A775" s="15" t="s">
        <v>803</v>
      </c>
      <c r="B775" s="21">
        <v>4975457</v>
      </c>
      <c r="C775" s="22">
        <v>25</v>
      </c>
      <c r="D775" s="15"/>
    </row>
    <row r="776" spans="1:4" ht="18">
      <c r="A776" s="15" t="s">
        <v>804</v>
      </c>
      <c r="B776" s="21">
        <v>4227007</v>
      </c>
      <c r="C776" s="22">
        <v>25</v>
      </c>
      <c r="D776" s="15"/>
    </row>
    <row r="777" spans="1:4" ht="18">
      <c r="A777" s="15" t="s">
        <v>805</v>
      </c>
      <c r="B777" s="21">
        <v>13218743</v>
      </c>
      <c r="C777" s="22">
        <v>0</v>
      </c>
      <c r="D777" s="15"/>
    </row>
    <row r="778" spans="1:4" ht="18">
      <c r="A778" s="15" t="s">
        <v>806</v>
      </c>
      <c r="B778" s="21">
        <v>465917</v>
      </c>
      <c r="C778" s="22">
        <v>25</v>
      </c>
      <c r="D778" s="15"/>
    </row>
    <row r="779" spans="1:4" ht="18">
      <c r="A779" s="15" t="s">
        <v>807</v>
      </c>
      <c r="B779" s="21">
        <v>22922202</v>
      </c>
      <c r="C779" s="22">
        <v>16.25</v>
      </c>
      <c r="D779" s="15"/>
    </row>
    <row r="780" spans="1:4" ht="18">
      <c r="A780" s="15" t="s">
        <v>808</v>
      </c>
      <c r="B780" s="21">
        <v>4730246</v>
      </c>
      <c r="C780" s="22">
        <v>16.5625</v>
      </c>
      <c r="D780" s="15"/>
    </row>
    <row r="781" spans="1:4" ht="18">
      <c r="A781" s="15" t="s">
        <v>809</v>
      </c>
      <c r="B781" s="21">
        <v>703100</v>
      </c>
      <c r="C781" s="22">
        <v>25</v>
      </c>
      <c r="D781" s="15"/>
    </row>
    <row r="782" spans="1:4" ht="18">
      <c r="A782" s="15" t="s">
        <v>810</v>
      </c>
      <c r="B782" s="21">
        <v>74726158</v>
      </c>
      <c r="C782" s="22">
        <v>14.722222328186035</v>
      </c>
      <c r="D782" s="15"/>
    </row>
    <row r="783" spans="1:4" ht="18">
      <c r="A783" s="15" t="s">
        <v>811</v>
      </c>
      <c r="B783" s="21">
        <v>3431924</v>
      </c>
      <c r="C783" s="22">
        <v>25</v>
      </c>
      <c r="D783" s="15"/>
    </row>
    <row r="784" spans="1:4" ht="18">
      <c r="A784" s="15" t="s">
        <v>812</v>
      </c>
      <c r="B784" s="21">
        <v>1871457</v>
      </c>
      <c r="C784" s="22">
        <v>25</v>
      </c>
      <c r="D784" s="15"/>
    </row>
    <row r="785" spans="1:4" ht="18">
      <c r="A785" s="15" t="s">
        <v>813</v>
      </c>
      <c r="B785" s="21">
        <v>82800</v>
      </c>
      <c r="C785" s="22">
        <v>25</v>
      </c>
      <c r="D785" s="15"/>
    </row>
    <row r="786" spans="1:4" ht="18">
      <c r="A786" s="15" t="s">
        <v>814</v>
      </c>
      <c r="B786" s="21">
        <v>1841520</v>
      </c>
      <c r="C786" s="22">
        <v>25</v>
      </c>
      <c r="D786" s="15"/>
    </row>
    <row r="787" spans="1:4" ht="18">
      <c r="A787" s="15" t="s">
        <v>815</v>
      </c>
      <c r="B787" s="21">
        <v>100742</v>
      </c>
      <c r="C787" s="22">
        <v>25</v>
      </c>
      <c r="D787" s="15"/>
    </row>
    <row r="788" spans="1:4" ht="18">
      <c r="A788" s="15" t="s">
        <v>816</v>
      </c>
      <c r="B788" s="21">
        <v>2778280</v>
      </c>
      <c r="C788" s="22">
        <v>25</v>
      </c>
      <c r="D788" s="15"/>
    </row>
    <row r="789" spans="1:4" ht="18">
      <c r="A789" s="15" t="s">
        <v>817</v>
      </c>
      <c r="B789" s="21">
        <v>72791</v>
      </c>
      <c r="C789" s="22">
        <v>25</v>
      </c>
      <c r="D789" s="15"/>
    </row>
    <row r="790" spans="1:4" ht="18">
      <c r="A790" s="15" t="s">
        <v>818</v>
      </c>
      <c r="B790" s="21">
        <v>193295</v>
      </c>
      <c r="C790" s="22">
        <v>25</v>
      </c>
      <c r="D790" s="15"/>
    </row>
    <row r="791" spans="1:4" ht="18">
      <c r="A791" s="15" t="s">
        <v>819</v>
      </c>
      <c r="B791" s="21">
        <v>2631877</v>
      </c>
      <c r="C791" s="22">
        <v>25</v>
      </c>
      <c r="D791" s="15"/>
    </row>
    <row r="792" spans="1:4" ht="18">
      <c r="A792" s="15" t="s">
        <v>820</v>
      </c>
      <c r="B792" s="21">
        <v>229141</v>
      </c>
      <c r="C792" s="22">
        <v>25</v>
      </c>
      <c r="D792" s="15"/>
    </row>
    <row r="793" spans="1:4" ht="18">
      <c r="A793" s="15" t="s">
        <v>821</v>
      </c>
      <c r="B793" s="21">
        <v>5463191</v>
      </c>
      <c r="C793" s="22">
        <v>25</v>
      </c>
      <c r="D793" s="15"/>
    </row>
    <row r="794" spans="1:4" ht="18">
      <c r="A794" s="15" t="s">
        <v>822</v>
      </c>
      <c r="B794" s="21">
        <v>2025613</v>
      </c>
      <c r="C794" s="22">
        <v>25</v>
      </c>
      <c r="D794" s="15"/>
    </row>
    <row r="795" spans="1:4" ht="18">
      <c r="A795" s="15" t="s">
        <v>823</v>
      </c>
      <c r="B795" s="21">
        <v>6870883</v>
      </c>
      <c r="C795" s="22">
        <v>25</v>
      </c>
      <c r="D795" s="15"/>
    </row>
    <row r="796" spans="1:4" ht="18">
      <c r="A796" s="15" t="s">
        <v>824</v>
      </c>
      <c r="B796" s="21">
        <v>95396</v>
      </c>
      <c r="C796" s="22">
        <v>25</v>
      </c>
      <c r="D796" s="15"/>
    </row>
    <row r="797" spans="1:4" ht="18">
      <c r="A797" s="15" t="s">
        <v>825</v>
      </c>
      <c r="B797" s="21">
        <v>2930268</v>
      </c>
      <c r="C797" s="22">
        <v>25</v>
      </c>
      <c r="D797" s="15"/>
    </row>
    <row r="798" spans="1:4" ht="18">
      <c r="A798" s="15" t="s">
        <v>826</v>
      </c>
      <c r="B798" s="21">
        <v>6124623</v>
      </c>
      <c r="C798" s="22">
        <v>25</v>
      </c>
      <c r="D798" s="15"/>
    </row>
    <row r="799" spans="1:4" ht="18">
      <c r="A799" s="15" t="s">
        <v>827</v>
      </c>
      <c r="B799" s="21">
        <v>3017047</v>
      </c>
      <c r="C799" s="22">
        <v>25</v>
      </c>
      <c r="D799" s="15"/>
    </row>
    <row r="800" spans="1:4" ht="18">
      <c r="A800" s="15" t="s">
        <v>828</v>
      </c>
      <c r="B800" s="21">
        <v>2688153</v>
      </c>
      <c r="C800" s="22">
        <v>25</v>
      </c>
      <c r="D800" s="15"/>
    </row>
    <row r="801" spans="1:4" ht="18">
      <c r="A801" s="15" t="s">
        <v>829</v>
      </c>
      <c r="B801" s="21">
        <v>7837469</v>
      </c>
      <c r="C801" s="22">
        <v>7.5</v>
      </c>
      <c r="D801" s="15"/>
    </row>
    <row r="802" spans="1:4" ht="18">
      <c r="A802" s="15" t="s">
        <v>830</v>
      </c>
      <c r="B802" s="21">
        <v>6891127</v>
      </c>
      <c r="C802" s="22">
        <v>7.5</v>
      </c>
      <c r="D802" s="15"/>
    </row>
    <row r="803" spans="1:4" ht="18">
      <c r="A803" s="15" t="s">
        <v>831</v>
      </c>
      <c r="B803" s="21">
        <v>657601</v>
      </c>
      <c r="C803" s="22">
        <v>7.5</v>
      </c>
      <c r="D803" s="15"/>
    </row>
    <row r="804" spans="1:4" ht="18">
      <c r="A804" s="15" t="s">
        <v>832</v>
      </c>
      <c r="B804" s="21">
        <v>54716784</v>
      </c>
      <c r="C804" s="22">
        <v>25</v>
      </c>
      <c r="D804" s="15"/>
    </row>
    <row r="805" spans="1:4" ht="18">
      <c r="A805" s="15" t="s">
        <v>833</v>
      </c>
      <c r="B805" s="21">
        <v>8948820</v>
      </c>
      <c r="C805" s="22">
        <v>25</v>
      </c>
      <c r="D805" s="15"/>
    </row>
    <row r="806" spans="1:4" ht="18">
      <c r="A806" s="15" t="s">
        <v>834</v>
      </c>
      <c r="B806" s="21">
        <v>380801</v>
      </c>
      <c r="C806" s="22">
        <v>25</v>
      </c>
      <c r="D806" s="15"/>
    </row>
    <row r="807" spans="1:4" ht="18">
      <c r="A807" s="15" t="s">
        <v>835</v>
      </c>
      <c r="B807" s="21">
        <v>25139</v>
      </c>
      <c r="C807" s="22">
        <v>25</v>
      </c>
      <c r="D807" s="15"/>
    </row>
    <row r="808" spans="1:4" ht="18">
      <c r="A808" s="15" t="s">
        <v>836</v>
      </c>
      <c r="B808" s="21">
        <v>19342717</v>
      </c>
      <c r="C808" s="22">
        <v>25</v>
      </c>
      <c r="D808" s="15"/>
    </row>
    <row r="809" spans="1:4" ht="18">
      <c r="A809" s="15" t="s">
        <v>837</v>
      </c>
      <c r="B809" s="21">
        <v>8217365</v>
      </c>
      <c r="C809" s="22">
        <v>25</v>
      </c>
      <c r="D809" s="15"/>
    </row>
    <row r="810" spans="1:4" ht="18">
      <c r="A810" s="15" t="s">
        <v>838</v>
      </c>
      <c r="B810" s="21">
        <v>1778513</v>
      </c>
      <c r="C810" s="22">
        <v>25</v>
      </c>
      <c r="D810" s="15"/>
    </row>
    <row r="811" spans="1:4" ht="18">
      <c r="A811" s="15" t="s">
        <v>839</v>
      </c>
      <c r="B811" s="21">
        <v>6738584</v>
      </c>
      <c r="C811" s="22">
        <v>25</v>
      </c>
      <c r="D811" s="15"/>
    </row>
    <row r="812" spans="1:4" ht="18">
      <c r="A812" s="15" t="s">
        <v>840</v>
      </c>
      <c r="B812" s="21">
        <v>8247</v>
      </c>
      <c r="C812" s="22">
        <v>25</v>
      </c>
      <c r="D812" s="15"/>
    </row>
    <row r="813" spans="1:4" ht="18">
      <c r="A813" s="15" t="s">
        <v>841</v>
      </c>
      <c r="B813" s="21">
        <v>347627</v>
      </c>
      <c r="C813" s="22">
        <v>25</v>
      </c>
      <c r="D813" s="15"/>
    </row>
    <row r="814" spans="1:4" ht="18">
      <c r="A814" s="15" t="s">
        <v>842</v>
      </c>
      <c r="B814" s="21">
        <v>48965</v>
      </c>
      <c r="C814" s="22">
        <v>25</v>
      </c>
      <c r="D814" s="15"/>
    </row>
    <row r="815" spans="1:4" ht="18">
      <c r="A815" s="15" t="s">
        <v>843</v>
      </c>
      <c r="B815" s="21">
        <v>2760545</v>
      </c>
      <c r="C815" s="22">
        <v>25</v>
      </c>
      <c r="D815" s="15"/>
    </row>
    <row r="816" spans="1:4" ht="18">
      <c r="A816" s="15" t="s">
        <v>844</v>
      </c>
      <c r="B816" s="21">
        <v>12549924</v>
      </c>
      <c r="C816" s="22">
        <v>25</v>
      </c>
      <c r="D816" s="15"/>
    </row>
    <row r="817" spans="1:4" ht="18">
      <c r="A817" s="15" t="s">
        <v>845</v>
      </c>
      <c r="B817" s="21">
        <v>4879192</v>
      </c>
      <c r="C817" s="22">
        <v>25</v>
      </c>
      <c r="D817" s="15"/>
    </row>
    <row r="818" spans="1:4" ht="18">
      <c r="A818" s="15" t="s">
        <v>846</v>
      </c>
      <c r="B818" s="21">
        <v>139305</v>
      </c>
      <c r="C818" s="22">
        <v>25</v>
      </c>
      <c r="D818" s="15"/>
    </row>
    <row r="819" spans="1:4" ht="18">
      <c r="A819" s="15" t="s">
        <v>847</v>
      </c>
      <c r="B819" s="21">
        <v>631392</v>
      </c>
      <c r="C819" s="22">
        <v>25</v>
      </c>
      <c r="D819" s="15"/>
    </row>
    <row r="820" spans="1:4" ht="18">
      <c r="A820" s="15" t="s">
        <v>848</v>
      </c>
      <c r="B820" s="21">
        <v>8276148</v>
      </c>
      <c r="C820" s="22">
        <v>20</v>
      </c>
      <c r="D820" s="15"/>
    </row>
    <row r="821" spans="1:4" ht="18">
      <c r="A821" s="15" t="s">
        <v>849</v>
      </c>
      <c r="B821" s="21">
        <v>2203887</v>
      </c>
      <c r="C821" s="22">
        <v>21.428571701049805</v>
      </c>
      <c r="D821" s="15"/>
    </row>
    <row r="822" spans="1:4" ht="18">
      <c r="A822" s="15" t="s">
        <v>850</v>
      </c>
      <c r="B822" s="21">
        <v>2777003</v>
      </c>
      <c r="C822" s="22">
        <v>20.277778625488281</v>
      </c>
      <c r="D822" s="15"/>
    </row>
    <row r="823" spans="1:4" ht="18">
      <c r="A823" s="15" t="s">
        <v>851</v>
      </c>
      <c r="B823" s="21">
        <v>45980</v>
      </c>
      <c r="C823" s="22">
        <v>25</v>
      </c>
      <c r="D823" s="15"/>
    </row>
    <row r="824" spans="1:4" ht="18">
      <c r="A824" s="15" t="s">
        <v>852</v>
      </c>
      <c r="B824" s="21">
        <v>30665920</v>
      </c>
      <c r="C824" s="22">
        <v>25</v>
      </c>
      <c r="D824" s="15"/>
    </row>
    <row r="825" spans="1:4" ht="18">
      <c r="A825" s="15" t="s">
        <v>853</v>
      </c>
      <c r="B825" s="21">
        <v>3484536</v>
      </c>
      <c r="C825" s="22">
        <v>25</v>
      </c>
      <c r="D825" s="15"/>
    </row>
    <row r="826" spans="1:4" ht="18">
      <c r="A826" s="15" t="s">
        <v>854</v>
      </c>
      <c r="B826" s="21">
        <v>21863734</v>
      </c>
      <c r="C826" s="22">
        <v>12.5</v>
      </c>
      <c r="D826" s="15"/>
    </row>
    <row r="827" spans="1:4" ht="18">
      <c r="A827" s="15" t="s">
        <v>855</v>
      </c>
      <c r="B827" s="21">
        <v>354802</v>
      </c>
      <c r="C827" s="22">
        <v>25</v>
      </c>
      <c r="D827" s="15"/>
    </row>
    <row r="828" spans="1:4" ht="18">
      <c r="A828" s="15" t="s">
        <v>856</v>
      </c>
      <c r="B828" s="21">
        <v>293752</v>
      </c>
      <c r="C828" s="22">
        <v>25</v>
      </c>
      <c r="D828" s="15"/>
    </row>
    <row r="829" spans="1:4" ht="18">
      <c r="A829" s="15" t="s">
        <v>857</v>
      </c>
      <c r="B829" s="21">
        <v>199362</v>
      </c>
      <c r="C829" s="22">
        <v>25</v>
      </c>
      <c r="D829" s="15"/>
    </row>
    <row r="830" spans="1:4" ht="18">
      <c r="A830" s="15" t="s">
        <v>858</v>
      </c>
      <c r="B830" s="21">
        <v>6727481</v>
      </c>
      <c r="C830" s="22">
        <v>25</v>
      </c>
      <c r="D830" s="15"/>
    </row>
    <row r="831" spans="1:4" ht="18">
      <c r="A831" s="15" t="s">
        <v>859</v>
      </c>
      <c r="B831" s="21">
        <v>920699</v>
      </c>
      <c r="C831" s="22">
        <v>25</v>
      </c>
      <c r="D831" s="15"/>
    </row>
    <row r="832" spans="1:4" ht="18">
      <c r="A832" s="15" t="s">
        <v>860</v>
      </c>
      <c r="B832" s="21">
        <v>25220146</v>
      </c>
      <c r="C832" s="22">
        <v>25</v>
      </c>
      <c r="D832" s="15"/>
    </row>
    <row r="833" spans="1:4" ht="18">
      <c r="A833" s="15" t="s">
        <v>861</v>
      </c>
      <c r="B833" s="21">
        <v>108878</v>
      </c>
      <c r="C833" s="22">
        <v>25</v>
      </c>
      <c r="D833" s="15"/>
    </row>
    <row r="834" spans="1:4" ht="18">
      <c r="A834" s="15" t="s">
        <v>862</v>
      </c>
      <c r="B834" s="21">
        <v>946057</v>
      </c>
      <c r="C834" s="22">
        <v>25</v>
      </c>
      <c r="D834" s="15"/>
    </row>
    <row r="835" spans="1:4" ht="18">
      <c r="A835" s="15" t="s">
        <v>863</v>
      </c>
      <c r="B835" s="21">
        <v>28097269</v>
      </c>
      <c r="C835" s="22">
        <v>25</v>
      </c>
      <c r="D835" s="15"/>
    </row>
    <row r="836" spans="1:4" ht="18">
      <c r="A836" s="15" t="s">
        <v>864</v>
      </c>
      <c r="B836" s="21">
        <v>3699147</v>
      </c>
      <c r="C836" s="22">
        <v>25</v>
      </c>
      <c r="D836" s="15"/>
    </row>
    <row r="837" spans="1:4" ht="18">
      <c r="A837" s="15" t="s">
        <v>865</v>
      </c>
      <c r="B837" s="21">
        <v>608017</v>
      </c>
      <c r="C837" s="22">
        <v>25</v>
      </c>
      <c r="D837" s="15"/>
    </row>
    <row r="838" spans="1:4" ht="18">
      <c r="A838" s="15" t="s">
        <v>866</v>
      </c>
      <c r="B838" s="21">
        <v>26557661</v>
      </c>
      <c r="C838" s="22">
        <v>20.833333969116211</v>
      </c>
      <c r="D838" s="15"/>
    </row>
    <row r="839" spans="1:4" ht="18">
      <c r="A839" s="15" t="s">
        <v>867</v>
      </c>
      <c r="B839" s="21">
        <v>5641564</v>
      </c>
      <c r="C839" s="22">
        <v>25</v>
      </c>
      <c r="D839" s="15"/>
    </row>
    <row r="840" spans="1:4" ht="18">
      <c r="A840" s="15" t="s">
        <v>868</v>
      </c>
      <c r="B840" s="21">
        <v>12626534</v>
      </c>
      <c r="C840" s="22">
        <v>25</v>
      </c>
      <c r="D840" s="15"/>
    </row>
    <row r="841" spans="1:4" ht="18">
      <c r="A841" s="15" t="s">
        <v>869</v>
      </c>
      <c r="B841" s="21">
        <v>31425186</v>
      </c>
      <c r="C841" s="22">
        <v>7.5</v>
      </c>
      <c r="D841" s="15"/>
    </row>
    <row r="842" spans="1:4" ht="18">
      <c r="A842" s="15" t="s">
        <v>870</v>
      </c>
      <c r="B842" s="21">
        <v>7368784</v>
      </c>
      <c r="C842" s="22">
        <v>25</v>
      </c>
      <c r="D842" s="15"/>
    </row>
    <row r="843" spans="1:4" ht="18">
      <c r="A843" s="15" t="s">
        <v>871</v>
      </c>
      <c r="B843" s="21">
        <v>9930420</v>
      </c>
      <c r="C843" s="22">
        <v>25</v>
      </c>
      <c r="D843" s="15"/>
    </row>
    <row r="844" spans="1:4" ht="18">
      <c r="A844" s="15" t="s">
        <v>872</v>
      </c>
      <c r="B844" s="21">
        <v>95365</v>
      </c>
      <c r="C844" s="22">
        <v>25</v>
      </c>
      <c r="D844" s="15"/>
    </row>
    <row r="845" spans="1:4" ht="18">
      <c r="A845" s="15" t="s">
        <v>873</v>
      </c>
      <c r="B845" s="21">
        <v>104600</v>
      </c>
      <c r="C845" s="22">
        <v>25</v>
      </c>
      <c r="D845" s="15"/>
    </row>
    <row r="846" spans="1:4" ht="18">
      <c r="A846" s="15" t="s">
        <v>874</v>
      </c>
      <c r="B846" s="21">
        <v>1582924</v>
      </c>
      <c r="C846" s="22">
        <v>25</v>
      </c>
      <c r="D846" s="15"/>
    </row>
    <row r="847" spans="1:4" ht="18">
      <c r="A847" s="15" t="s">
        <v>875</v>
      </c>
      <c r="B847" s="21">
        <v>349349</v>
      </c>
      <c r="C847" s="22">
        <v>25</v>
      </c>
      <c r="D847" s="15"/>
    </row>
    <row r="848" spans="1:4" ht="18">
      <c r="A848" s="15" t="s">
        <v>876</v>
      </c>
      <c r="B848" s="21">
        <v>964536</v>
      </c>
      <c r="C848" s="22">
        <v>25</v>
      </c>
      <c r="D848" s="15"/>
    </row>
    <row r="849" spans="1:4" ht="18">
      <c r="A849" s="15" t="s">
        <v>877</v>
      </c>
      <c r="B849" s="21">
        <v>9564247</v>
      </c>
      <c r="C849" s="22">
        <v>25</v>
      </c>
      <c r="D849" s="15"/>
    </row>
    <row r="850" spans="1:4" ht="18">
      <c r="A850" s="15" t="s">
        <v>878</v>
      </c>
      <c r="B850" s="21">
        <v>13460</v>
      </c>
      <c r="C850" s="22">
        <v>25</v>
      </c>
      <c r="D850" s="15"/>
    </row>
    <row r="851" spans="1:4" ht="18">
      <c r="A851" s="15" t="s">
        <v>879</v>
      </c>
      <c r="B851" s="21">
        <v>7030917</v>
      </c>
      <c r="C851" s="22">
        <v>25</v>
      </c>
      <c r="D851" s="15"/>
    </row>
    <row r="852" spans="1:4" ht="18">
      <c r="A852" s="15" t="s">
        <v>880</v>
      </c>
      <c r="B852" s="21">
        <v>16892936</v>
      </c>
      <c r="C852" s="22">
        <v>25</v>
      </c>
      <c r="D852" s="15"/>
    </row>
    <row r="853" spans="1:4" ht="18">
      <c r="A853" s="15" t="s">
        <v>881</v>
      </c>
      <c r="B853" s="21">
        <v>2760</v>
      </c>
      <c r="C853" s="22">
        <v>25</v>
      </c>
      <c r="D853" s="15"/>
    </row>
    <row r="854" spans="1:4" ht="18">
      <c r="A854" s="15" t="s">
        <v>882</v>
      </c>
      <c r="B854" s="21">
        <v>12857932</v>
      </c>
      <c r="C854" s="22">
        <v>25</v>
      </c>
      <c r="D854" s="15"/>
    </row>
    <row r="855" spans="1:4" ht="18">
      <c r="A855" s="15" t="s">
        <v>883</v>
      </c>
      <c r="B855" s="21">
        <v>10727228</v>
      </c>
      <c r="C855" s="22">
        <v>25</v>
      </c>
      <c r="D855" s="15"/>
    </row>
    <row r="856" spans="1:4" ht="18">
      <c r="A856" s="15" t="s">
        <v>884</v>
      </c>
      <c r="B856" s="21">
        <v>33292048</v>
      </c>
      <c r="C856" s="22">
        <v>25</v>
      </c>
      <c r="D856" s="15"/>
    </row>
    <row r="857" spans="1:4" ht="18">
      <c r="A857" s="15" t="s">
        <v>885</v>
      </c>
      <c r="B857" s="21">
        <v>914215</v>
      </c>
      <c r="C857" s="22">
        <v>25</v>
      </c>
      <c r="D857" s="15"/>
    </row>
    <row r="858" spans="1:4" ht="18">
      <c r="A858" s="15" t="s">
        <v>886</v>
      </c>
      <c r="B858" s="21">
        <v>101434476</v>
      </c>
      <c r="C858" s="22">
        <v>0</v>
      </c>
      <c r="D858" s="15"/>
    </row>
    <row r="859" spans="1:4" ht="18">
      <c r="A859" s="15" t="s">
        <v>887</v>
      </c>
      <c r="B859" s="21">
        <v>15578885</v>
      </c>
      <c r="C859" s="22">
        <v>6.25</v>
      </c>
      <c r="D859" s="15"/>
    </row>
    <row r="860" spans="1:4" ht="18">
      <c r="A860" s="15" t="s">
        <v>888</v>
      </c>
      <c r="B860" s="21">
        <v>12459576</v>
      </c>
      <c r="C860" s="22">
        <v>20.625</v>
      </c>
      <c r="D860" s="15"/>
    </row>
    <row r="861" spans="1:4" ht="18">
      <c r="A861" s="15" t="s">
        <v>889</v>
      </c>
      <c r="B861" s="21">
        <v>1428316</v>
      </c>
      <c r="C861" s="22">
        <v>25</v>
      </c>
      <c r="D861" s="15"/>
    </row>
    <row r="862" spans="1:4" ht="18">
      <c r="A862" s="15" t="s">
        <v>890</v>
      </c>
      <c r="B862" s="21">
        <v>9716420</v>
      </c>
      <c r="C862" s="22">
        <v>25</v>
      </c>
      <c r="D862" s="15"/>
    </row>
    <row r="863" spans="1:4" ht="18">
      <c r="A863" s="15" t="s">
        <v>891</v>
      </c>
      <c r="B863" s="21">
        <v>1763190</v>
      </c>
      <c r="C863" s="22">
        <v>25</v>
      </c>
      <c r="D863" s="15"/>
    </row>
    <row r="864" spans="1:4" ht="18">
      <c r="A864" s="15" t="s">
        <v>892</v>
      </c>
      <c r="B864" s="21">
        <v>15249602</v>
      </c>
      <c r="C864" s="22">
        <v>25</v>
      </c>
      <c r="D864" s="15"/>
    </row>
    <row r="865" spans="1:4" ht="18">
      <c r="A865" s="15" t="s">
        <v>893</v>
      </c>
      <c r="B865" s="21">
        <v>8754</v>
      </c>
      <c r="C865" s="22">
        <v>25</v>
      </c>
      <c r="D865" s="15"/>
    </row>
    <row r="866" spans="1:4" ht="18">
      <c r="A866" s="15" t="s">
        <v>894</v>
      </c>
      <c r="B866" s="21">
        <v>6987243</v>
      </c>
      <c r="C866" s="22">
        <v>25</v>
      </c>
      <c r="D866" s="15"/>
    </row>
    <row r="867" spans="1:4" ht="18">
      <c r="A867" s="15" t="s">
        <v>895</v>
      </c>
      <c r="B867" s="21">
        <v>2210747</v>
      </c>
      <c r="C867" s="22">
        <v>25</v>
      </c>
      <c r="D867" s="15"/>
    </row>
    <row r="868" spans="1:4" ht="18">
      <c r="A868" s="15" t="s">
        <v>896</v>
      </c>
      <c r="B868" s="21">
        <v>146800</v>
      </c>
      <c r="C868" s="22">
        <v>25</v>
      </c>
      <c r="D868" s="15"/>
    </row>
    <row r="869" spans="1:4" ht="18">
      <c r="A869" s="15" t="s">
        <v>897</v>
      </c>
      <c r="B869" s="21">
        <v>2481590</v>
      </c>
      <c r="C869" s="22">
        <v>25</v>
      </c>
      <c r="D869" s="15"/>
    </row>
    <row r="870" spans="1:4" ht="18">
      <c r="A870" s="15" t="s">
        <v>898</v>
      </c>
      <c r="B870" s="21">
        <v>18819530</v>
      </c>
      <c r="C870" s="22">
        <v>22.727272033691406</v>
      </c>
      <c r="D870" s="15"/>
    </row>
    <row r="871" spans="1:4" ht="18">
      <c r="A871" s="15" t="s">
        <v>899</v>
      </c>
      <c r="B871" s="21">
        <v>4948419</v>
      </c>
      <c r="C871" s="22">
        <v>20.625</v>
      </c>
      <c r="D871" s="15"/>
    </row>
    <row r="872" spans="1:4" ht="18">
      <c r="A872" s="15" t="s">
        <v>900</v>
      </c>
      <c r="B872" s="21">
        <v>2923591</v>
      </c>
      <c r="C872" s="22">
        <v>25</v>
      </c>
      <c r="D872" s="15"/>
    </row>
    <row r="873" spans="1:4" ht="18">
      <c r="A873" s="15" t="s">
        <v>901</v>
      </c>
      <c r="B873" s="21">
        <v>10316339</v>
      </c>
      <c r="C873" s="22">
        <v>25</v>
      </c>
      <c r="D873" s="15"/>
    </row>
    <row r="874" spans="1:4" ht="18">
      <c r="A874" s="15" t="s">
        <v>902</v>
      </c>
      <c r="B874" s="21">
        <v>1082468</v>
      </c>
      <c r="C874" s="22">
        <v>25</v>
      </c>
      <c r="D874" s="15"/>
    </row>
    <row r="875" spans="1:4" ht="18">
      <c r="A875" s="15" t="s">
        <v>903</v>
      </c>
      <c r="B875" s="21">
        <v>16310174</v>
      </c>
      <c r="C875" s="22">
        <v>25</v>
      </c>
      <c r="D875" s="15"/>
    </row>
    <row r="876" spans="1:4" ht="18">
      <c r="A876" s="15" t="s">
        <v>904</v>
      </c>
      <c r="B876" s="21">
        <v>7687680</v>
      </c>
      <c r="C876" s="22">
        <v>25</v>
      </c>
      <c r="D876" s="15"/>
    </row>
    <row r="877" spans="1:4" ht="18">
      <c r="A877" s="15" t="s">
        <v>905</v>
      </c>
      <c r="B877" s="21">
        <v>10902323</v>
      </c>
      <c r="C877" s="22">
        <v>25</v>
      </c>
      <c r="D877" s="15"/>
    </row>
    <row r="878" spans="1:4" ht="18">
      <c r="A878" s="15" t="s">
        <v>906</v>
      </c>
      <c r="B878" s="21">
        <v>6916</v>
      </c>
      <c r="C878" s="22">
        <v>25</v>
      </c>
      <c r="D878" s="15"/>
    </row>
    <row r="879" spans="1:4" ht="18">
      <c r="A879" s="15" t="s">
        <v>907</v>
      </c>
      <c r="B879" s="21">
        <v>13003781</v>
      </c>
      <c r="C879" s="22">
        <v>25</v>
      </c>
      <c r="D879" s="15"/>
    </row>
    <row r="880" spans="1:4" ht="18">
      <c r="A880" s="15" t="s">
        <v>908</v>
      </c>
      <c r="B880" s="21">
        <v>244900</v>
      </c>
      <c r="C880" s="22">
        <v>25</v>
      </c>
      <c r="D880" s="15"/>
    </row>
    <row r="881" spans="1:4" ht="18">
      <c r="A881" s="15" t="s">
        <v>909</v>
      </c>
      <c r="B881" s="21">
        <v>86284</v>
      </c>
      <c r="C881" s="22">
        <v>25</v>
      </c>
      <c r="D881" s="15"/>
    </row>
    <row r="882" spans="1:4" ht="18">
      <c r="A882" s="15" t="s">
        <v>910</v>
      </c>
      <c r="B882" s="21">
        <v>74161829</v>
      </c>
      <c r="C882" s="22">
        <v>25</v>
      </c>
      <c r="D882" s="15"/>
    </row>
    <row r="883" spans="1:4" ht="18">
      <c r="A883" s="15" t="s">
        <v>911</v>
      </c>
      <c r="B883" s="21">
        <v>12489680</v>
      </c>
      <c r="C883" s="22">
        <v>25</v>
      </c>
      <c r="D883" s="15"/>
    </row>
    <row r="884" spans="1:4" ht="18">
      <c r="A884" s="15" t="s">
        <v>912</v>
      </c>
      <c r="B884" s="21">
        <v>15783860</v>
      </c>
      <c r="C884" s="22">
        <v>25</v>
      </c>
      <c r="D884" s="15"/>
    </row>
    <row r="885" spans="1:4" ht="18">
      <c r="A885" s="15" t="s">
        <v>913</v>
      </c>
      <c r="B885" s="21">
        <v>1289282</v>
      </c>
      <c r="C885" s="22">
        <v>25</v>
      </c>
      <c r="D885" s="15"/>
    </row>
    <row r="886" spans="1:4" ht="18">
      <c r="A886" s="15" t="s">
        <v>914</v>
      </c>
      <c r="B886" s="21">
        <v>356099</v>
      </c>
      <c r="C886" s="22">
        <v>14.375</v>
      </c>
      <c r="D886" s="15"/>
    </row>
    <row r="887" spans="1:4" ht="18">
      <c r="A887" s="15" t="s">
        <v>915</v>
      </c>
      <c r="B887" s="21">
        <v>30135385</v>
      </c>
      <c r="C887" s="22">
        <v>18.541666030883789</v>
      </c>
      <c r="D887" s="15"/>
    </row>
    <row r="888" spans="1:4" ht="18">
      <c r="A888" s="15" t="s">
        <v>916</v>
      </c>
      <c r="B888" s="21">
        <v>2321654</v>
      </c>
      <c r="C888" s="22">
        <v>25</v>
      </c>
      <c r="D888" s="15"/>
    </row>
    <row r="889" spans="1:4" ht="18">
      <c r="A889" s="15" t="s">
        <v>917</v>
      </c>
      <c r="B889" s="21">
        <v>696258</v>
      </c>
      <c r="C889" s="22">
        <v>25</v>
      </c>
      <c r="D889" s="15"/>
    </row>
    <row r="890" spans="1:4" ht="18">
      <c r="A890" s="15" t="s">
        <v>918</v>
      </c>
      <c r="B890" s="21">
        <v>12796039</v>
      </c>
      <c r="C890" s="22">
        <v>25</v>
      </c>
      <c r="D890" s="15"/>
    </row>
    <row r="891" spans="1:4" ht="18">
      <c r="A891" s="15" t="s">
        <v>919</v>
      </c>
      <c r="B891" s="21">
        <v>176200</v>
      </c>
      <c r="C891" s="22">
        <v>25</v>
      </c>
      <c r="D891" s="15"/>
    </row>
    <row r="892" spans="1:4" ht="18">
      <c r="A892" s="15" t="s">
        <v>920</v>
      </c>
      <c r="B892" s="21">
        <v>73768703</v>
      </c>
      <c r="C892" s="22">
        <v>20</v>
      </c>
      <c r="D892" s="15"/>
    </row>
    <row r="893" spans="1:4" ht="18">
      <c r="A893" s="15" t="s">
        <v>921</v>
      </c>
      <c r="B893" s="21">
        <v>7675135</v>
      </c>
      <c r="C893" s="22">
        <v>25</v>
      </c>
      <c r="D893" s="15"/>
    </row>
    <row r="894" spans="1:4" ht="18">
      <c r="A894" s="15" t="s">
        <v>922</v>
      </c>
      <c r="B894" s="21">
        <v>337969</v>
      </c>
      <c r="C894" s="22">
        <v>25</v>
      </c>
      <c r="D894" s="15"/>
    </row>
    <row r="895" spans="1:4" ht="18">
      <c r="A895" s="15" t="s">
        <v>923</v>
      </c>
      <c r="B895" s="21">
        <v>5836</v>
      </c>
      <c r="C895" s="22">
        <v>25</v>
      </c>
      <c r="D895" s="15"/>
    </row>
    <row r="896" spans="1:4" ht="18">
      <c r="A896" s="15" t="s">
        <v>924</v>
      </c>
      <c r="B896" s="21">
        <v>3000</v>
      </c>
      <c r="C896" s="22">
        <v>25</v>
      </c>
      <c r="D896" s="15"/>
    </row>
    <row r="897" spans="1:4" ht="18">
      <c r="A897" s="15" t="s">
        <v>925</v>
      </c>
      <c r="B897" s="21">
        <v>18475931</v>
      </c>
      <c r="C897" s="22">
        <v>18.75</v>
      </c>
      <c r="D897" s="15"/>
    </row>
    <row r="898" spans="1:4" ht="18">
      <c r="A898" s="15" t="s">
        <v>926</v>
      </c>
      <c r="B898" s="21">
        <v>6465930</v>
      </c>
      <c r="C898" s="22">
        <v>25</v>
      </c>
      <c r="D898" s="15"/>
    </row>
    <row r="899" spans="1:4" ht="18">
      <c r="A899" s="15" t="s">
        <v>927</v>
      </c>
      <c r="B899" s="21">
        <v>3545226</v>
      </c>
      <c r="C899" s="22">
        <v>25</v>
      </c>
      <c r="D899" s="15"/>
    </row>
    <row r="900" spans="1:4" ht="18">
      <c r="A900" s="15" t="s">
        <v>928</v>
      </c>
      <c r="B900" s="21">
        <v>104513</v>
      </c>
      <c r="C900" s="22">
        <v>25</v>
      </c>
      <c r="D900" s="15"/>
    </row>
    <row r="901" spans="1:4" ht="18">
      <c r="A901" s="15" t="s">
        <v>929</v>
      </c>
      <c r="B901" s="21">
        <v>13018670</v>
      </c>
      <c r="C901" s="22">
        <v>25</v>
      </c>
      <c r="D901" s="15"/>
    </row>
    <row r="902" spans="1:4" ht="18">
      <c r="A902" s="15" t="s">
        <v>930</v>
      </c>
      <c r="B902" s="21">
        <v>10984601</v>
      </c>
      <c r="C902" s="22">
        <v>25</v>
      </c>
      <c r="D902" s="15"/>
    </row>
    <row r="903" spans="1:4" ht="18">
      <c r="A903" s="15" t="s">
        <v>931</v>
      </c>
      <c r="B903" s="21">
        <v>4038376</v>
      </c>
      <c r="C903" s="22">
        <v>25</v>
      </c>
      <c r="D903" s="15"/>
    </row>
    <row r="904" spans="1:4" ht="18">
      <c r="A904" s="15" t="s">
        <v>932</v>
      </c>
      <c r="B904" s="21">
        <v>26007226</v>
      </c>
      <c r="C904" s="22">
        <v>20</v>
      </c>
      <c r="D904" s="15"/>
    </row>
    <row r="905" spans="1:4" ht="18">
      <c r="A905" s="15" t="s">
        <v>933</v>
      </c>
      <c r="B905" s="21">
        <v>2481429</v>
      </c>
      <c r="C905" s="22">
        <v>25</v>
      </c>
      <c r="D905" s="15"/>
    </row>
    <row r="906" spans="1:4" ht="18">
      <c r="A906" s="15" t="s">
        <v>934</v>
      </c>
      <c r="B906" s="21">
        <v>2090501</v>
      </c>
      <c r="C906" s="22">
        <v>0</v>
      </c>
      <c r="D906" s="15"/>
    </row>
    <row r="907" spans="1:4" ht="18">
      <c r="A907" s="15" t="s">
        <v>935</v>
      </c>
      <c r="B907" s="21">
        <v>22253785</v>
      </c>
      <c r="C907" s="22">
        <v>25</v>
      </c>
      <c r="D907" s="15"/>
    </row>
    <row r="908" spans="1:4" ht="18">
      <c r="A908" s="15" t="s">
        <v>936</v>
      </c>
      <c r="B908" s="21">
        <v>35280676</v>
      </c>
      <c r="C908" s="22">
        <v>22.5</v>
      </c>
      <c r="D908" s="15"/>
    </row>
    <row r="909" spans="1:4" ht="18">
      <c r="A909" s="15" t="s">
        <v>937</v>
      </c>
      <c r="B909" s="21">
        <v>4907196</v>
      </c>
      <c r="C909" s="22">
        <v>25</v>
      </c>
      <c r="D909" s="15"/>
    </row>
    <row r="910" spans="1:4" ht="18">
      <c r="A910" s="15" t="s">
        <v>938</v>
      </c>
      <c r="B910" s="21">
        <v>93546676</v>
      </c>
      <c r="C910" s="22">
        <v>8.25</v>
      </c>
      <c r="D910" s="15"/>
    </row>
    <row r="911" spans="1:4" ht="18">
      <c r="A911" s="15" t="s">
        <v>939</v>
      </c>
      <c r="B911" s="21">
        <v>729077</v>
      </c>
      <c r="C911" s="22">
        <v>25</v>
      </c>
      <c r="D911" s="15"/>
    </row>
    <row r="912" spans="1:4" ht="18">
      <c r="A912" s="15" t="s">
        <v>940</v>
      </c>
      <c r="B912" s="21">
        <v>83230528</v>
      </c>
      <c r="C912" s="22">
        <v>25</v>
      </c>
      <c r="D912" s="15"/>
    </row>
    <row r="913" spans="1:4" ht="18">
      <c r="A913" s="15" t="s">
        <v>941</v>
      </c>
      <c r="B913" s="21">
        <v>887825</v>
      </c>
      <c r="C913" s="22">
        <v>25</v>
      </c>
      <c r="D913" s="15"/>
    </row>
    <row r="914" spans="1:4" ht="18">
      <c r="A914" s="15" t="s">
        <v>942</v>
      </c>
      <c r="B914" s="21">
        <v>470090</v>
      </c>
      <c r="C914" s="22">
        <v>0</v>
      </c>
      <c r="D914" s="15"/>
    </row>
    <row r="915" spans="1:4" ht="18">
      <c r="A915" s="15" t="s">
        <v>943</v>
      </c>
      <c r="B915" s="21">
        <v>272864</v>
      </c>
      <c r="C915" s="22">
        <v>25</v>
      </c>
      <c r="D915" s="15"/>
    </row>
    <row r="916" spans="1:4" ht="18">
      <c r="A916" s="15" t="s">
        <v>944</v>
      </c>
      <c r="B916" s="21">
        <v>49660</v>
      </c>
      <c r="C916" s="22">
        <v>25</v>
      </c>
      <c r="D916" s="15"/>
    </row>
    <row r="917" spans="1:4" ht="18">
      <c r="A917" s="15" t="s">
        <v>945</v>
      </c>
      <c r="B917" s="21">
        <v>237289</v>
      </c>
      <c r="C917" s="22">
        <v>25</v>
      </c>
      <c r="D917" s="15"/>
    </row>
    <row r="918" spans="1:4" ht="18">
      <c r="A918" s="15" t="s">
        <v>946</v>
      </c>
      <c r="B918" s="21">
        <v>44270315</v>
      </c>
      <c r="C918" s="22">
        <v>19.166666030883789</v>
      </c>
      <c r="D918" s="15"/>
    </row>
    <row r="919" spans="1:4" ht="18">
      <c r="A919" s="15" t="s">
        <v>947</v>
      </c>
      <c r="B919" s="21">
        <v>306408</v>
      </c>
      <c r="C919" s="22">
        <v>25</v>
      </c>
      <c r="D919" s="15"/>
    </row>
    <row r="920" spans="1:4" ht="18">
      <c r="A920" s="15" t="s">
        <v>948</v>
      </c>
      <c r="B920" s="21">
        <v>9288</v>
      </c>
      <c r="C920" s="22">
        <v>7.5</v>
      </c>
      <c r="D920" s="15"/>
    </row>
    <row r="921" spans="1:4" ht="18">
      <c r="A921" s="15" t="s">
        <v>949</v>
      </c>
      <c r="B921" s="21">
        <v>52970097</v>
      </c>
      <c r="C921" s="22">
        <v>25</v>
      </c>
      <c r="D921" s="15"/>
    </row>
    <row r="922" spans="1:4" ht="18">
      <c r="A922" s="15" t="s">
        <v>950</v>
      </c>
      <c r="B922" s="21">
        <v>388527</v>
      </c>
      <c r="C922" s="22">
        <v>25</v>
      </c>
      <c r="D922" s="15"/>
    </row>
    <row r="923" spans="1:4" ht="18">
      <c r="A923" s="15" t="s">
        <v>951</v>
      </c>
      <c r="B923" s="21">
        <v>7940</v>
      </c>
      <c r="C923" s="22">
        <v>25</v>
      </c>
      <c r="D923" s="15"/>
    </row>
    <row r="924" spans="1:4" ht="18">
      <c r="A924" s="15" t="s">
        <v>952</v>
      </c>
      <c r="B924" s="21">
        <v>4036184</v>
      </c>
      <c r="C924" s="22">
        <v>25</v>
      </c>
      <c r="D924" s="15"/>
    </row>
    <row r="925" spans="1:4" ht="18">
      <c r="A925" s="15" t="s">
        <v>953</v>
      </c>
      <c r="B925" s="21">
        <v>10220198</v>
      </c>
      <c r="C925" s="22">
        <v>25</v>
      </c>
      <c r="D925" s="15"/>
    </row>
    <row r="926" spans="1:4" ht="18">
      <c r="A926" s="15" t="s">
        <v>954</v>
      </c>
      <c r="B926" s="21">
        <v>104690</v>
      </c>
      <c r="C926" s="22">
        <v>25</v>
      </c>
      <c r="D926" s="15"/>
    </row>
    <row r="927" spans="1:4" ht="18">
      <c r="A927" s="15" t="s">
        <v>955</v>
      </c>
      <c r="B927" s="21">
        <v>14098614</v>
      </c>
      <c r="C927" s="22">
        <v>17.25</v>
      </c>
      <c r="D927" s="15"/>
    </row>
    <row r="928" spans="1:4" ht="18">
      <c r="A928" s="15" t="s">
        <v>956</v>
      </c>
      <c r="B928" s="21">
        <v>2120289</v>
      </c>
      <c r="C928" s="22">
        <v>25</v>
      </c>
      <c r="D928" s="15"/>
    </row>
    <row r="929" spans="1:4" ht="18">
      <c r="A929" s="15" t="s">
        <v>957</v>
      </c>
      <c r="B929" s="21">
        <v>1492569</v>
      </c>
      <c r="C929" s="22">
        <v>25</v>
      </c>
      <c r="D929" s="15"/>
    </row>
    <row r="930" spans="1:4" ht="18">
      <c r="A930" s="15" t="s">
        <v>958</v>
      </c>
      <c r="B930" s="21">
        <v>194865</v>
      </c>
      <c r="C930" s="22">
        <v>21.5</v>
      </c>
      <c r="D930" s="15"/>
    </row>
    <row r="931" spans="1:4" ht="18">
      <c r="A931" s="15" t="s">
        <v>959</v>
      </c>
      <c r="B931" s="21">
        <v>24570684</v>
      </c>
      <c r="C931" s="22">
        <v>13.75</v>
      </c>
      <c r="D931" s="15"/>
    </row>
    <row r="932" spans="1:4" ht="18">
      <c r="A932" s="15" t="s">
        <v>960</v>
      </c>
      <c r="B932" s="21">
        <v>45635892</v>
      </c>
      <c r="C932" s="22">
        <v>20.625</v>
      </c>
      <c r="D932" s="15"/>
    </row>
    <row r="933" spans="1:4" ht="18">
      <c r="A933" s="15" t="s">
        <v>961</v>
      </c>
      <c r="B933" s="21">
        <v>17205292</v>
      </c>
      <c r="C933" s="22">
        <v>25</v>
      </c>
      <c r="D933" s="15"/>
    </row>
    <row r="934" spans="1:4" ht="18">
      <c r="A934" s="15" t="s">
        <v>962</v>
      </c>
      <c r="B934" s="21">
        <v>5967598</v>
      </c>
      <c r="C934" s="22">
        <v>25</v>
      </c>
      <c r="D934" s="15"/>
    </row>
    <row r="935" spans="1:4" ht="18">
      <c r="A935" s="15" t="s">
        <v>963</v>
      </c>
      <c r="B935" s="21">
        <v>2600</v>
      </c>
      <c r="C935" s="22">
        <v>25</v>
      </c>
      <c r="D935" s="15"/>
    </row>
    <row r="936" spans="1:4" ht="18">
      <c r="A936" s="15" t="s">
        <v>964</v>
      </c>
      <c r="B936" s="21">
        <v>43862862</v>
      </c>
      <c r="C936" s="22">
        <v>0</v>
      </c>
      <c r="D936" s="15"/>
    </row>
    <row r="937" spans="1:4" ht="18">
      <c r="A937" s="15" t="s">
        <v>965</v>
      </c>
      <c r="B937" s="21">
        <v>473252</v>
      </c>
      <c r="C937" s="22">
        <v>20.625</v>
      </c>
      <c r="D937" s="15"/>
    </row>
    <row r="938" spans="1:4" ht="18">
      <c r="A938" s="15" t="s">
        <v>966</v>
      </c>
      <c r="B938" s="21">
        <v>23093237</v>
      </c>
      <c r="C938" s="22">
        <v>20.833333969116211</v>
      </c>
      <c r="D938" s="15"/>
    </row>
    <row r="939" spans="1:4" ht="18">
      <c r="A939" s="15" t="s">
        <v>967</v>
      </c>
      <c r="B939" s="21">
        <v>5400</v>
      </c>
      <c r="C939" s="22">
        <v>0</v>
      </c>
      <c r="D939" s="15"/>
    </row>
    <row r="940" spans="1:4" ht="18">
      <c r="A940" s="15" t="s">
        <v>968</v>
      </c>
      <c r="B940" s="21">
        <v>2730801</v>
      </c>
      <c r="C940" s="22">
        <v>20</v>
      </c>
      <c r="D940" s="15"/>
    </row>
    <row r="941" spans="1:4" ht="18">
      <c r="A941" s="15" t="s">
        <v>969</v>
      </c>
      <c r="B941" s="21">
        <v>70166587</v>
      </c>
      <c r="C941" s="22">
        <v>0</v>
      </c>
      <c r="D941" s="15"/>
    </row>
    <row r="942" spans="1:4" ht="18">
      <c r="A942" s="15" t="s">
        <v>970</v>
      </c>
      <c r="B942" s="21">
        <v>1664475</v>
      </c>
      <c r="C942" s="22">
        <v>25</v>
      </c>
      <c r="D942" s="15"/>
    </row>
    <row r="943" spans="1:4" ht="18">
      <c r="A943" s="15" t="s">
        <v>971</v>
      </c>
      <c r="B943" s="21">
        <v>24519</v>
      </c>
      <c r="C943" s="22">
        <v>25</v>
      </c>
      <c r="D943" s="15"/>
    </row>
    <row r="944" spans="1:4" ht="18">
      <c r="A944" s="15" t="s">
        <v>972</v>
      </c>
      <c r="B944" s="21">
        <v>135603103</v>
      </c>
      <c r="C944" s="22">
        <v>22.5</v>
      </c>
      <c r="D944" s="15"/>
    </row>
    <row r="945" spans="1:4" ht="18">
      <c r="A945" s="15" t="s">
        <v>973</v>
      </c>
      <c r="B945" s="21">
        <v>63202406</v>
      </c>
      <c r="C945" s="22">
        <v>0</v>
      </c>
      <c r="D945" s="15"/>
    </row>
    <row r="946" spans="1:4" ht="18">
      <c r="A946" s="15" t="s">
        <v>974</v>
      </c>
      <c r="B946" s="21">
        <v>6130185</v>
      </c>
      <c r="C946" s="22">
        <v>25</v>
      </c>
      <c r="D946" s="15"/>
    </row>
    <row r="947" spans="1:4" ht="18">
      <c r="A947" s="15" t="s">
        <v>975</v>
      </c>
      <c r="B947" s="21">
        <v>7722062</v>
      </c>
      <c r="C947" s="22">
        <v>25</v>
      </c>
      <c r="D947" s="15"/>
    </row>
    <row r="948" spans="1:4" ht="18">
      <c r="A948" s="15" t="s">
        <v>976</v>
      </c>
      <c r="B948" s="21">
        <v>23375</v>
      </c>
      <c r="C948" s="22">
        <v>0</v>
      </c>
      <c r="D948" s="15"/>
    </row>
    <row r="949" spans="1:4" ht="18">
      <c r="A949" s="15" t="s">
        <v>977</v>
      </c>
      <c r="B949" s="21">
        <v>14924687</v>
      </c>
      <c r="C949" s="22">
        <v>25</v>
      </c>
      <c r="D949" s="15"/>
    </row>
    <row r="950" spans="1:4" ht="18">
      <c r="A950" s="15" t="s">
        <v>978</v>
      </c>
      <c r="B950" s="21">
        <v>115391753</v>
      </c>
      <c r="C950" s="22">
        <v>25</v>
      </c>
      <c r="D950" s="15"/>
    </row>
    <row r="951" spans="1:4" ht="18">
      <c r="A951" s="15" t="s">
        <v>979</v>
      </c>
      <c r="B951" s="21">
        <v>2136224</v>
      </c>
      <c r="C951" s="22">
        <v>21.428571701049805</v>
      </c>
      <c r="D951" s="15"/>
    </row>
    <row r="952" spans="1:4" ht="18">
      <c r="A952" s="15" t="s">
        <v>980</v>
      </c>
      <c r="B952" s="21">
        <v>221422105</v>
      </c>
      <c r="C952" s="22">
        <v>15</v>
      </c>
      <c r="D952" s="15"/>
    </row>
    <row r="953" spans="1:4" ht="18">
      <c r="A953" s="15" t="s">
        <v>981</v>
      </c>
      <c r="B953" s="21">
        <v>3515767</v>
      </c>
      <c r="C953" s="22">
        <v>25</v>
      </c>
      <c r="D953" s="15"/>
    </row>
    <row r="954" spans="1:4" ht="18">
      <c r="A954" s="15" t="s">
        <v>982</v>
      </c>
      <c r="B954" s="21">
        <v>102193</v>
      </c>
      <c r="C954" s="22">
        <v>0</v>
      </c>
      <c r="D954" s="15"/>
    </row>
    <row r="955" spans="1:4" ht="18">
      <c r="A955" s="15" t="s">
        <v>983</v>
      </c>
      <c r="B955" s="21">
        <v>11125501</v>
      </c>
      <c r="C955" s="22">
        <v>20</v>
      </c>
      <c r="D955" s="15"/>
    </row>
    <row r="956" spans="1:4" ht="18">
      <c r="A956" s="15" t="s">
        <v>984</v>
      </c>
      <c r="B956" s="21">
        <v>70823242</v>
      </c>
      <c r="C956" s="22">
        <v>22.083333969116211</v>
      </c>
      <c r="D956" s="15"/>
    </row>
    <row r="957" spans="1:4" ht="18">
      <c r="A957" s="15" t="s">
        <v>985</v>
      </c>
      <c r="B957" s="21">
        <v>12862441</v>
      </c>
      <c r="C957" s="22">
        <v>25</v>
      </c>
      <c r="D957" s="15"/>
    </row>
    <row r="958" spans="1:4" ht="18">
      <c r="A958" s="15" t="s">
        <v>986</v>
      </c>
      <c r="B958" s="21">
        <v>19450</v>
      </c>
      <c r="C958" s="22">
        <v>0</v>
      </c>
      <c r="D958" s="15"/>
    </row>
    <row r="959" spans="1:4" ht="18">
      <c r="A959" s="15" t="s">
        <v>987</v>
      </c>
      <c r="B959" s="21">
        <v>89009238</v>
      </c>
      <c r="C959" s="22">
        <v>18.166666030883789</v>
      </c>
      <c r="D959" s="15"/>
    </row>
    <row r="960" spans="1:4" ht="18">
      <c r="A960" s="15" t="s">
        <v>988</v>
      </c>
      <c r="B960" s="21">
        <v>5705201</v>
      </c>
      <c r="C960" s="22">
        <v>25</v>
      </c>
      <c r="D960" s="15"/>
    </row>
    <row r="961" spans="1:4" ht="18">
      <c r="A961" s="15" t="s">
        <v>989</v>
      </c>
      <c r="B961" s="21">
        <v>21303403</v>
      </c>
      <c r="C961" s="22">
        <v>15</v>
      </c>
      <c r="D961" s="15"/>
    </row>
    <row r="962" spans="1:4" ht="18">
      <c r="A962" s="15" t="s">
        <v>990</v>
      </c>
      <c r="B962" s="21">
        <v>34004148</v>
      </c>
      <c r="C962" s="22">
        <v>18.75</v>
      </c>
      <c r="D962" s="15"/>
    </row>
    <row r="963" spans="1:4" ht="18">
      <c r="A963" s="15" t="s">
        <v>991</v>
      </c>
      <c r="B963" s="21">
        <v>59657509</v>
      </c>
      <c r="C963" s="22">
        <v>25</v>
      </c>
      <c r="D963" s="15"/>
    </row>
    <row r="964" spans="1:4" ht="18">
      <c r="A964" s="15" t="s">
        <v>992</v>
      </c>
      <c r="B964" s="21">
        <v>11222018</v>
      </c>
      <c r="C964" s="22">
        <v>12.5</v>
      </c>
      <c r="D964" s="15"/>
    </row>
    <row r="965" spans="1:4" ht="18">
      <c r="A965" s="15" t="s">
        <v>993</v>
      </c>
      <c r="B965" s="21">
        <v>2981021</v>
      </c>
      <c r="C965" s="22">
        <v>12.5</v>
      </c>
      <c r="D965" s="15"/>
    </row>
    <row r="966" spans="1:4" ht="18">
      <c r="A966" s="15" t="s">
        <v>994</v>
      </c>
      <c r="B966" s="21">
        <v>4922428</v>
      </c>
      <c r="C966" s="22">
        <v>25</v>
      </c>
      <c r="D966" s="15"/>
    </row>
    <row r="967" spans="1:4" ht="18">
      <c r="A967" s="15" t="s">
        <v>995</v>
      </c>
      <c r="B967" s="21">
        <v>7363200</v>
      </c>
      <c r="C967" s="22">
        <v>0</v>
      </c>
      <c r="D967" s="15"/>
    </row>
    <row r="968" spans="1:4" ht="18">
      <c r="A968" s="15" t="s">
        <v>996</v>
      </c>
      <c r="B968" s="21">
        <v>249809825</v>
      </c>
      <c r="C968" s="22">
        <v>18.863636016845703</v>
      </c>
      <c r="D968" s="15"/>
    </row>
    <row r="969" spans="1:4" ht="18">
      <c r="A969" s="15" t="s">
        <v>997</v>
      </c>
      <c r="B969" s="21">
        <v>204198</v>
      </c>
      <c r="C969" s="22">
        <v>25</v>
      </c>
      <c r="D969" s="15"/>
    </row>
    <row r="970" spans="1:4" ht="18">
      <c r="A970" s="15" t="s">
        <v>998</v>
      </c>
      <c r="B970" s="21">
        <v>506506</v>
      </c>
      <c r="C970" s="22">
        <v>25</v>
      </c>
      <c r="D970" s="15"/>
    </row>
    <row r="971" spans="1:4" ht="18">
      <c r="A971" s="15" t="s">
        <v>999</v>
      </c>
      <c r="B971" s="21">
        <v>18900</v>
      </c>
      <c r="C971" s="22">
        <v>7.5</v>
      </c>
      <c r="D971" s="15"/>
    </row>
    <row r="972" spans="1:4" ht="18">
      <c r="A972" s="15" t="s">
        <v>1000</v>
      </c>
      <c r="B972" s="21">
        <v>510672269</v>
      </c>
      <c r="C972" s="22">
        <v>25</v>
      </c>
      <c r="D972" s="15"/>
    </row>
    <row r="973" spans="1:4" ht="18">
      <c r="A973" s="15" t="s">
        <v>1001</v>
      </c>
      <c r="B973" s="21">
        <v>3475707</v>
      </c>
      <c r="C973" s="22">
        <v>0</v>
      </c>
      <c r="D973" s="15"/>
    </row>
    <row r="974" spans="1:4" ht="18">
      <c r="A974" s="15" t="s">
        <v>1002</v>
      </c>
      <c r="B974" s="21">
        <v>153362524</v>
      </c>
      <c r="C974" s="22">
        <v>13.580246925354004</v>
      </c>
      <c r="D974" s="15"/>
    </row>
    <row r="975" spans="1:4" ht="18">
      <c r="A975" s="15" t="s">
        <v>1003</v>
      </c>
      <c r="B975" s="21">
        <v>535467</v>
      </c>
      <c r="C975" s="22">
        <v>25</v>
      </c>
      <c r="D975" s="15"/>
    </row>
    <row r="976" spans="1:4" ht="18">
      <c r="A976" s="15" t="s">
        <v>1004</v>
      </c>
      <c r="B976" s="21">
        <v>272562</v>
      </c>
      <c r="C976" s="22">
        <v>25</v>
      </c>
      <c r="D976" s="15"/>
    </row>
    <row r="977" spans="1:4" ht="18">
      <c r="A977" s="15" t="s">
        <v>1005</v>
      </c>
      <c r="B977" s="21">
        <v>79600</v>
      </c>
      <c r="C977" s="22">
        <v>25</v>
      </c>
      <c r="D977" s="15"/>
    </row>
    <row r="978" spans="1:4" ht="18">
      <c r="A978" s="15" t="s">
        <v>1006</v>
      </c>
      <c r="B978" s="21">
        <v>100002783</v>
      </c>
      <c r="C978" s="22">
        <v>0</v>
      </c>
      <c r="D978" s="15"/>
    </row>
    <row r="979" spans="1:4" ht="18">
      <c r="A979" s="15" t="s">
        <v>1007</v>
      </c>
      <c r="B979" s="21">
        <v>21635266</v>
      </c>
      <c r="C979" s="22">
        <v>25</v>
      </c>
      <c r="D979" s="15"/>
    </row>
    <row r="980" spans="1:4" ht="18">
      <c r="A980" s="15" t="s">
        <v>1008</v>
      </c>
      <c r="B980" s="21">
        <v>159012240</v>
      </c>
      <c r="C980" s="22">
        <v>0</v>
      </c>
      <c r="D980" s="15"/>
    </row>
    <row r="981" spans="1:4" ht="18">
      <c r="A981" s="15" t="s">
        <v>1009</v>
      </c>
      <c r="B981" s="21">
        <v>5222471</v>
      </c>
      <c r="C981" s="22">
        <v>25</v>
      </c>
      <c r="D981" s="15"/>
    </row>
    <row r="982" spans="1:4" ht="18">
      <c r="A982" s="15" t="s">
        <v>1010</v>
      </c>
      <c r="B982" s="21">
        <v>125713140</v>
      </c>
      <c r="C982" s="22">
        <v>12.5</v>
      </c>
      <c r="D982" s="15"/>
    </row>
    <row r="983" spans="1:4" ht="18">
      <c r="A983" s="15" t="s">
        <v>1011</v>
      </c>
      <c r="B983" s="21">
        <v>227917</v>
      </c>
      <c r="C983" s="22">
        <v>0</v>
      </c>
      <c r="D983" s="15"/>
    </row>
    <row r="984" spans="1:4" ht="18">
      <c r="A984" s="15" t="s">
        <v>1012</v>
      </c>
      <c r="B984" s="21">
        <v>42588577</v>
      </c>
      <c r="C984" s="22">
        <v>23.409090042114258</v>
      </c>
      <c r="D984" s="15"/>
    </row>
    <row r="985" spans="1:4" ht="18">
      <c r="A985" s="15" t="s">
        <v>1013</v>
      </c>
      <c r="B985" s="21">
        <v>7952467</v>
      </c>
      <c r="C985" s="22">
        <v>25</v>
      </c>
      <c r="D985" s="15"/>
    </row>
    <row r="986" spans="1:4" ht="18">
      <c r="A986" s="15" t="s">
        <v>1014</v>
      </c>
      <c r="B986" s="21">
        <v>23827910</v>
      </c>
      <c r="C986" s="22">
        <v>25</v>
      </c>
      <c r="D986" s="15"/>
    </row>
    <row r="987" spans="1:4" ht="18">
      <c r="A987" s="15" t="s">
        <v>1015</v>
      </c>
      <c r="B987" s="21">
        <v>1596133</v>
      </c>
      <c r="C987" s="22">
        <v>25</v>
      </c>
      <c r="D987" s="15"/>
    </row>
    <row r="988" spans="1:4" ht="18">
      <c r="A988" s="15" t="s">
        <v>1016</v>
      </c>
      <c r="B988" s="21">
        <v>95736</v>
      </c>
      <c r="C988" s="22">
        <v>25</v>
      </c>
      <c r="D988" s="15"/>
    </row>
    <row r="989" spans="1:4" ht="18">
      <c r="A989" s="15" t="s">
        <v>1017</v>
      </c>
      <c r="B989" s="21">
        <v>3096</v>
      </c>
      <c r="C989" s="22">
        <v>0</v>
      </c>
      <c r="D989" s="15"/>
    </row>
    <row r="990" spans="1:4" ht="18">
      <c r="A990" s="15" t="s">
        <v>1018</v>
      </c>
      <c r="B990" s="21">
        <v>411889934</v>
      </c>
      <c r="C990" s="22">
        <v>0</v>
      </c>
      <c r="D990" s="15"/>
    </row>
    <row r="991" spans="1:4" ht="18">
      <c r="A991" s="15" t="s">
        <v>1019</v>
      </c>
      <c r="B991" s="21">
        <v>19127306</v>
      </c>
      <c r="C991" s="22">
        <v>0</v>
      </c>
      <c r="D991" s="15"/>
    </row>
    <row r="992" spans="1:4" ht="18">
      <c r="A992" s="15" t="s">
        <v>1020</v>
      </c>
      <c r="B992" s="21">
        <v>191286</v>
      </c>
      <c r="C992" s="22">
        <v>0</v>
      </c>
      <c r="D992" s="15"/>
    </row>
    <row r="993" spans="1:4" ht="18">
      <c r="A993" s="15" t="s">
        <v>1021</v>
      </c>
      <c r="B993" s="21">
        <v>151700</v>
      </c>
      <c r="C993" s="22">
        <v>0</v>
      </c>
      <c r="D993" s="15"/>
    </row>
    <row r="994" spans="1:4" ht="18">
      <c r="A994" s="15" t="s">
        <v>1022</v>
      </c>
      <c r="B994" s="21">
        <v>38265</v>
      </c>
      <c r="C994" s="22">
        <v>0</v>
      </c>
      <c r="D994" s="15"/>
    </row>
    <row r="995" spans="1:4" ht="18">
      <c r="A995" s="15" t="s">
        <v>1023</v>
      </c>
      <c r="B995" s="21">
        <v>122871609</v>
      </c>
      <c r="C995" s="22">
        <v>0</v>
      </c>
      <c r="D995" s="15"/>
    </row>
    <row r="996" spans="1:4" ht="18">
      <c r="A996" s="15" t="s">
        <v>1024</v>
      </c>
      <c r="B996" s="21">
        <v>66222</v>
      </c>
      <c r="C996" s="22">
        <v>25</v>
      </c>
      <c r="D996" s="15"/>
    </row>
    <row r="997" spans="1:4" ht="18">
      <c r="A997" s="15" t="s">
        <v>1025</v>
      </c>
      <c r="B997" s="21">
        <v>101670545</v>
      </c>
      <c r="C997" s="22">
        <v>19.166666030883789</v>
      </c>
      <c r="D997" s="15"/>
    </row>
    <row r="998" spans="1:4" ht="18">
      <c r="A998" s="15" t="s">
        <v>1026</v>
      </c>
      <c r="B998" s="21">
        <v>35741569</v>
      </c>
      <c r="C998" s="22">
        <v>25</v>
      </c>
      <c r="D998" s="15"/>
    </row>
    <row r="999" spans="1:4" ht="18">
      <c r="A999" s="15" t="s">
        <v>1027</v>
      </c>
      <c r="B999" s="21">
        <v>23900</v>
      </c>
      <c r="C999" s="22">
        <v>0</v>
      </c>
      <c r="D999" s="15"/>
    </row>
    <row r="1000" spans="1:4" ht="18">
      <c r="A1000" s="15" t="s">
        <v>1028</v>
      </c>
      <c r="B1000" s="21">
        <v>349737460</v>
      </c>
      <c r="C1000" s="22">
        <v>0</v>
      </c>
      <c r="D1000" s="15"/>
    </row>
    <row r="1001" spans="1:4" ht="18">
      <c r="A1001" s="15" t="s">
        <v>1029</v>
      </c>
      <c r="B1001" s="21">
        <v>184229460</v>
      </c>
      <c r="C1001" s="22">
        <v>18.75</v>
      </c>
      <c r="D1001" s="15"/>
    </row>
    <row r="1002" spans="1:4" ht="18">
      <c r="A1002" s="15" t="s">
        <v>1030</v>
      </c>
      <c r="B1002" s="21">
        <v>46062516</v>
      </c>
      <c r="C1002" s="22">
        <v>19.44444465637207</v>
      </c>
      <c r="D1002" s="15"/>
    </row>
    <row r="1003" spans="1:4" ht="18">
      <c r="A1003" s="15" t="s">
        <v>1031</v>
      </c>
      <c r="B1003" s="21">
        <v>148135</v>
      </c>
      <c r="C1003" s="22">
        <v>0</v>
      </c>
      <c r="D1003" s="15"/>
    </row>
    <row r="1004" spans="1:4" ht="18">
      <c r="A1004" s="15" t="s">
        <v>1032</v>
      </c>
      <c r="B1004" s="21">
        <v>33611</v>
      </c>
      <c r="C1004" s="22">
        <v>0</v>
      </c>
      <c r="D1004" s="15"/>
    </row>
    <row r="1005" spans="1:4" ht="18">
      <c r="A1005" s="15" t="s">
        <v>1033</v>
      </c>
      <c r="B1005" s="21">
        <v>559042726</v>
      </c>
      <c r="C1005" s="22">
        <v>0</v>
      </c>
      <c r="D1005" s="15"/>
    </row>
    <row r="1006" spans="1:4" ht="18">
      <c r="A1006" s="15" t="s">
        <v>1034</v>
      </c>
      <c r="B1006" s="21">
        <v>235273807</v>
      </c>
      <c r="C1006" s="22">
        <v>0</v>
      </c>
      <c r="D1006" s="15"/>
    </row>
    <row r="1007" spans="1:4" ht="18">
      <c r="A1007" s="15" t="s">
        <v>1035</v>
      </c>
      <c r="B1007" s="21">
        <v>17093296</v>
      </c>
      <c r="C1007" s="22">
        <v>0</v>
      </c>
      <c r="D1007" s="15"/>
    </row>
    <row r="1008" spans="1:4" ht="18">
      <c r="A1008" s="15" t="s">
        <v>1036</v>
      </c>
      <c r="B1008" s="21">
        <v>38182878</v>
      </c>
      <c r="C1008" s="22">
        <v>0</v>
      </c>
      <c r="D1008" s="15"/>
    </row>
    <row r="1009" spans="1:4" ht="18">
      <c r="A1009" s="15" t="s">
        <v>1037</v>
      </c>
      <c r="B1009" s="21">
        <v>25547908</v>
      </c>
      <c r="C1009" s="22">
        <v>0</v>
      </c>
      <c r="D1009" s="15"/>
    </row>
    <row r="1010" spans="1:4" ht="18">
      <c r="A1010" s="15" t="s">
        <v>1038</v>
      </c>
      <c r="B1010" s="21">
        <v>55645106</v>
      </c>
      <c r="C1010" s="22">
        <v>0</v>
      </c>
      <c r="D1010" s="15"/>
    </row>
    <row r="1011" spans="1:4" ht="18">
      <c r="A1011" s="15" t="s">
        <v>1039</v>
      </c>
      <c r="B1011" s="21">
        <v>28013983</v>
      </c>
      <c r="C1011" s="22">
        <v>0</v>
      </c>
      <c r="D1011" s="15"/>
    </row>
    <row r="1012" spans="1:4" ht="18">
      <c r="A1012" s="15" t="s">
        <v>1040</v>
      </c>
      <c r="B1012" s="21">
        <v>45448502</v>
      </c>
      <c r="C1012" s="22">
        <v>0</v>
      </c>
      <c r="D1012" s="15"/>
    </row>
    <row r="1013" spans="1:4" ht="18">
      <c r="A1013" s="15" t="s">
        <v>1041</v>
      </c>
      <c r="B1013" s="21">
        <v>100924680</v>
      </c>
      <c r="C1013" s="22">
        <v>0</v>
      </c>
      <c r="D1013" s="15"/>
    </row>
    <row r="1014" spans="1:4" ht="18">
      <c r="A1014" s="15" t="s">
        <v>1042</v>
      </c>
      <c r="B1014" s="21">
        <v>310617576</v>
      </c>
      <c r="C1014" s="22">
        <v>0</v>
      </c>
      <c r="D1014" s="15"/>
    </row>
    <row r="1015" spans="1:4" ht="18">
      <c r="A1015" s="15" t="s">
        <v>1043</v>
      </c>
      <c r="B1015" s="21">
        <v>128818514</v>
      </c>
      <c r="C1015" s="22">
        <v>0</v>
      </c>
      <c r="D1015" s="15"/>
    </row>
    <row r="1016" spans="1:4" ht="18">
      <c r="A1016" s="15" t="s">
        <v>1044</v>
      </c>
      <c r="B1016" s="21">
        <v>60491606</v>
      </c>
      <c r="C1016" s="22">
        <v>0</v>
      </c>
      <c r="D1016" s="15"/>
    </row>
    <row r="1017" spans="1:4" ht="18">
      <c r="A1017" s="15" t="s">
        <v>1045</v>
      </c>
      <c r="B1017" s="21">
        <v>6900</v>
      </c>
      <c r="C1017" s="22">
        <v>0</v>
      </c>
      <c r="D1017" s="15"/>
    </row>
    <row r="1018" spans="1:4" ht="18">
      <c r="A1018" s="15" t="s">
        <v>1046</v>
      </c>
      <c r="B1018" s="21">
        <v>56232655</v>
      </c>
      <c r="C1018" s="22">
        <v>0</v>
      </c>
      <c r="D1018" s="15"/>
    </row>
    <row r="1019" spans="1:4" ht="18">
      <c r="A1019" s="15" t="s">
        <v>1047</v>
      </c>
      <c r="B1019" s="21">
        <v>16901547</v>
      </c>
      <c r="C1019" s="22">
        <v>0</v>
      </c>
      <c r="D1019" s="15"/>
    </row>
    <row r="1020" spans="1:4" ht="18">
      <c r="A1020" s="15" t="s">
        <v>1048</v>
      </c>
      <c r="B1020" s="21">
        <v>1141552</v>
      </c>
      <c r="C1020" s="22">
        <v>0</v>
      </c>
      <c r="D1020" s="15"/>
    </row>
    <row r="1021" spans="1:4" ht="18">
      <c r="A1021" s="15" t="s">
        <v>1049</v>
      </c>
      <c r="B1021" s="21">
        <v>15268751</v>
      </c>
      <c r="C1021" s="22">
        <v>0</v>
      </c>
      <c r="D1021" s="15"/>
    </row>
    <row r="1022" spans="1:4" ht="18">
      <c r="A1022" s="15" t="s">
        <v>1050</v>
      </c>
      <c r="B1022" s="21">
        <v>17938802</v>
      </c>
      <c r="C1022" s="22">
        <v>0</v>
      </c>
      <c r="D1022" s="15"/>
    </row>
    <row r="1023" spans="1:4" ht="18">
      <c r="A1023" s="15" t="s">
        <v>1051</v>
      </c>
      <c r="B1023" s="21">
        <v>702521</v>
      </c>
      <c r="C1023" s="22">
        <v>0</v>
      </c>
      <c r="D1023" s="15"/>
    </row>
    <row r="1024" spans="1:4" ht="18">
      <c r="A1024" s="15" t="s">
        <v>1052</v>
      </c>
      <c r="B1024" s="21">
        <v>35691190</v>
      </c>
      <c r="C1024" s="22">
        <v>0</v>
      </c>
      <c r="D1024" s="15"/>
    </row>
    <row r="1025" spans="1:4" ht="18">
      <c r="A1025" s="15" t="s">
        <v>1053</v>
      </c>
      <c r="B1025" s="21">
        <v>3995786</v>
      </c>
      <c r="C1025" s="22">
        <v>0</v>
      </c>
      <c r="D1025" s="15"/>
    </row>
    <row r="1026" spans="1:4" ht="18">
      <c r="A1026" s="15" t="s">
        <v>1054</v>
      </c>
      <c r="B1026" s="21">
        <v>173062561</v>
      </c>
      <c r="C1026" s="22">
        <v>0</v>
      </c>
      <c r="D1026" s="15"/>
    </row>
    <row r="1027" spans="1:4" ht="18">
      <c r="A1027" s="15" t="s">
        <v>1055</v>
      </c>
      <c r="B1027" s="21">
        <v>158000</v>
      </c>
      <c r="C1027" s="22">
        <v>0</v>
      </c>
      <c r="D1027" s="15"/>
    </row>
    <row r="1028" spans="1:4" ht="18">
      <c r="A1028" s="15" t="s">
        <v>1056</v>
      </c>
      <c r="B1028" s="21">
        <v>269391</v>
      </c>
      <c r="C1028" s="22">
        <v>0</v>
      </c>
      <c r="D1028" s="15"/>
    </row>
    <row r="1029" spans="1:4" ht="18">
      <c r="A1029" s="15" t="s">
        <v>1057</v>
      </c>
      <c r="B1029" s="21">
        <v>1118241</v>
      </c>
      <c r="C1029" s="22">
        <v>0</v>
      </c>
      <c r="D1029" s="15"/>
    </row>
    <row r="1030" spans="1:4" ht="18">
      <c r="A1030" s="15" t="s">
        <v>1058</v>
      </c>
      <c r="B1030" s="21">
        <v>67202109</v>
      </c>
      <c r="C1030" s="22">
        <v>0</v>
      </c>
      <c r="D1030" s="15"/>
    </row>
    <row r="1031" spans="1:4" ht="18">
      <c r="A1031" s="15" t="s">
        <v>1059</v>
      </c>
      <c r="B1031" s="21">
        <v>4344</v>
      </c>
      <c r="C1031" s="22">
        <v>0</v>
      </c>
      <c r="D1031" s="15"/>
    </row>
    <row r="1032" spans="1:4" ht="18">
      <c r="A1032" s="15" t="s">
        <v>1060</v>
      </c>
      <c r="B1032" s="21">
        <v>2097162</v>
      </c>
      <c r="C1032" s="22">
        <v>0</v>
      </c>
      <c r="D1032" s="15"/>
    </row>
    <row r="1033" spans="1:4" ht="18">
      <c r="A1033" s="15" t="s">
        <v>1061</v>
      </c>
      <c r="B1033" s="21">
        <v>508480</v>
      </c>
      <c r="C1033" s="22">
        <v>0</v>
      </c>
      <c r="D1033" s="15"/>
    </row>
    <row r="1034" spans="1:4" ht="18">
      <c r="A1034" s="15" t="s">
        <v>1062</v>
      </c>
      <c r="B1034" s="21">
        <v>27181547</v>
      </c>
      <c r="C1034" s="22">
        <v>0</v>
      </c>
      <c r="D1034" s="15"/>
    </row>
    <row r="1035" spans="1:4" ht="18">
      <c r="A1035" s="15" t="s">
        <v>1063</v>
      </c>
      <c r="B1035" s="21">
        <v>1882745</v>
      </c>
      <c r="C1035" s="22">
        <v>25</v>
      </c>
      <c r="D1035" s="15"/>
    </row>
    <row r="1036" spans="1:4" ht="18">
      <c r="A1036" s="15" t="s">
        <v>1064</v>
      </c>
      <c r="B1036" s="21">
        <v>39013200</v>
      </c>
      <c r="C1036" s="22">
        <v>12.5</v>
      </c>
      <c r="D1036" s="15"/>
    </row>
    <row r="1037" spans="1:4" ht="18">
      <c r="A1037" s="15" t="s">
        <v>1065</v>
      </c>
      <c r="B1037" s="21">
        <v>17855438</v>
      </c>
      <c r="C1037" s="22">
        <v>0</v>
      </c>
      <c r="D1037" s="15"/>
    </row>
    <row r="1038" spans="1:4" ht="18">
      <c r="A1038" s="15" t="s">
        <v>1066</v>
      </c>
      <c r="B1038" s="21">
        <v>2276262</v>
      </c>
      <c r="C1038" s="22">
        <v>0</v>
      </c>
      <c r="D1038" s="15"/>
    </row>
    <row r="1039" spans="1:4" ht="18">
      <c r="A1039" s="15" t="s">
        <v>1067</v>
      </c>
      <c r="B1039" s="21">
        <v>45187951</v>
      </c>
      <c r="C1039" s="22">
        <v>0</v>
      </c>
      <c r="D1039" s="15"/>
    </row>
    <row r="1040" spans="1:4" ht="18">
      <c r="A1040" s="15" t="s">
        <v>1068</v>
      </c>
      <c r="B1040" s="21">
        <v>1400776</v>
      </c>
      <c r="C1040" s="22">
        <v>0</v>
      </c>
      <c r="D1040" s="15"/>
    </row>
    <row r="1041" spans="1:4" ht="18">
      <c r="A1041" s="15" t="s">
        <v>1069</v>
      </c>
      <c r="B1041" s="21">
        <v>4631282</v>
      </c>
      <c r="C1041" s="22">
        <v>0</v>
      </c>
      <c r="D1041" s="15"/>
    </row>
    <row r="1042" spans="1:4" ht="18">
      <c r="A1042" s="15" t="s">
        <v>1070</v>
      </c>
      <c r="B1042" s="21">
        <v>120923174</v>
      </c>
      <c r="C1042" s="22">
        <v>0</v>
      </c>
      <c r="D1042" s="15"/>
    </row>
    <row r="1043" spans="1:4" ht="18">
      <c r="A1043" s="15" t="s">
        <v>1071</v>
      </c>
      <c r="B1043" s="21">
        <v>8175759</v>
      </c>
      <c r="C1043" s="22">
        <v>25</v>
      </c>
      <c r="D1043" s="15"/>
    </row>
    <row r="1044" spans="1:4" ht="18">
      <c r="A1044" s="15" t="s">
        <v>1072</v>
      </c>
      <c r="B1044" s="21">
        <v>2511065</v>
      </c>
      <c r="C1044" s="22">
        <v>0</v>
      </c>
      <c r="D1044" s="15"/>
    </row>
    <row r="1045" spans="1:4" ht="18">
      <c r="A1045" s="15" t="s">
        <v>1073</v>
      </c>
      <c r="B1045" s="21">
        <v>155033278</v>
      </c>
      <c r="C1045" s="22">
        <v>0</v>
      </c>
      <c r="D1045" s="15"/>
    </row>
    <row r="1046" spans="1:4" ht="18">
      <c r="A1046" s="15" t="s">
        <v>1074</v>
      </c>
      <c r="B1046" s="21">
        <v>62191130</v>
      </c>
      <c r="C1046" s="22">
        <v>0</v>
      </c>
      <c r="D1046" s="15"/>
    </row>
    <row r="1047" spans="1:4" ht="18">
      <c r="A1047" s="15" t="s">
        <v>1075</v>
      </c>
      <c r="B1047" s="21">
        <v>31105706</v>
      </c>
      <c r="C1047" s="22">
        <v>0</v>
      </c>
      <c r="D1047" s="15"/>
    </row>
    <row r="1048" spans="1:4" ht="18">
      <c r="A1048" s="15" t="s">
        <v>1076</v>
      </c>
      <c r="B1048" s="21">
        <v>169396077</v>
      </c>
      <c r="C1048" s="22">
        <v>0</v>
      </c>
      <c r="D1048" s="15"/>
    </row>
    <row r="1049" spans="1:4" ht="18">
      <c r="A1049" s="15" t="s">
        <v>1077</v>
      </c>
      <c r="B1049" s="21">
        <v>151586191</v>
      </c>
      <c r="C1049" s="22">
        <v>0</v>
      </c>
      <c r="D1049" s="15"/>
    </row>
    <row r="1050" spans="1:4" ht="18">
      <c r="A1050" s="15" t="s">
        <v>1078</v>
      </c>
      <c r="B1050" s="21">
        <v>40250957</v>
      </c>
      <c r="C1050" s="22">
        <v>0</v>
      </c>
      <c r="D1050" s="15"/>
    </row>
    <row r="1051" spans="1:4" ht="18">
      <c r="A1051" s="15" t="s">
        <v>1079</v>
      </c>
      <c r="B1051" s="21">
        <v>11604804</v>
      </c>
      <c r="C1051" s="22">
        <v>0</v>
      </c>
      <c r="D1051" s="15"/>
    </row>
    <row r="1052" spans="1:4" ht="18">
      <c r="A1052" s="15" t="s">
        <v>1080</v>
      </c>
      <c r="B1052" s="21">
        <v>2087912</v>
      </c>
      <c r="C1052" s="22">
        <v>0</v>
      </c>
      <c r="D1052" s="15"/>
    </row>
    <row r="1053" spans="1:4" ht="18">
      <c r="A1053" s="15" t="s">
        <v>1081</v>
      </c>
      <c r="B1053" s="21">
        <v>2357585</v>
      </c>
      <c r="C1053" s="22">
        <v>0</v>
      </c>
      <c r="D1053" s="15"/>
    </row>
    <row r="1054" spans="1:4" ht="18">
      <c r="A1054" s="15" t="s">
        <v>1082</v>
      </c>
      <c r="B1054" s="21">
        <v>141213026</v>
      </c>
      <c r="C1054" s="22">
        <v>0</v>
      </c>
      <c r="D1054" s="15"/>
    </row>
    <row r="1055" spans="1:4" ht="18">
      <c r="A1055" s="15" t="s">
        <v>1083</v>
      </c>
      <c r="B1055" s="21">
        <v>20790395</v>
      </c>
      <c r="C1055" s="22">
        <v>0</v>
      </c>
      <c r="D1055" s="15"/>
    </row>
    <row r="1056" spans="1:4" ht="18">
      <c r="A1056" s="15" t="s">
        <v>1084</v>
      </c>
      <c r="B1056" s="21">
        <v>191434619</v>
      </c>
      <c r="C1056" s="22">
        <v>0</v>
      </c>
      <c r="D1056" s="15"/>
    </row>
    <row r="1057" spans="1:4" ht="18">
      <c r="A1057" s="15" t="s">
        <v>1085</v>
      </c>
      <c r="B1057" s="21">
        <v>62000</v>
      </c>
      <c r="C1057" s="22">
        <v>0</v>
      </c>
      <c r="D1057" s="15"/>
    </row>
    <row r="1058" spans="1:4" ht="18">
      <c r="A1058" s="15" t="s">
        <v>1086</v>
      </c>
      <c r="B1058" s="21">
        <v>12935264</v>
      </c>
      <c r="C1058" s="22">
        <v>0</v>
      </c>
      <c r="D1058" s="15"/>
    </row>
    <row r="1059" spans="1:4" ht="18">
      <c r="A1059" s="15" t="s">
        <v>1087</v>
      </c>
      <c r="B1059" s="21">
        <v>22855360</v>
      </c>
      <c r="C1059" s="22">
        <v>0</v>
      </c>
      <c r="D1059" s="15"/>
    </row>
    <row r="1060" spans="1:4" ht="18">
      <c r="A1060" s="15" t="s">
        <v>1088</v>
      </c>
      <c r="B1060" s="21">
        <v>57076664</v>
      </c>
      <c r="C1060" s="22">
        <v>0</v>
      </c>
      <c r="D1060" s="15"/>
    </row>
    <row r="1061" spans="1:4" ht="18">
      <c r="A1061" s="15" t="s">
        <v>1089</v>
      </c>
      <c r="B1061" s="21">
        <v>35644179</v>
      </c>
      <c r="C1061" s="22">
        <v>0</v>
      </c>
      <c r="D1061" s="15"/>
    </row>
    <row r="1062" spans="1:4" ht="18">
      <c r="A1062" s="15" t="s">
        <v>1090</v>
      </c>
      <c r="B1062" s="21">
        <v>111190</v>
      </c>
      <c r="C1062" s="22">
        <v>0</v>
      </c>
      <c r="D1062" s="15"/>
    </row>
    <row r="1063" spans="1:4" ht="18">
      <c r="A1063" s="15" t="s">
        <v>1091</v>
      </c>
      <c r="B1063" s="21">
        <v>4445168957</v>
      </c>
      <c r="C1063" s="22">
        <v>0</v>
      </c>
      <c r="D1063" s="15"/>
    </row>
    <row r="1064" spans="1:4" ht="18">
      <c r="A1064" s="15" t="s">
        <v>1092</v>
      </c>
      <c r="B1064" s="21">
        <v>263790739</v>
      </c>
      <c r="C1064" s="22">
        <v>0</v>
      </c>
      <c r="D1064" s="15"/>
    </row>
    <row r="1065" spans="1:4" ht="18">
      <c r="A1065" s="15" t="s">
        <v>1093</v>
      </c>
      <c r="B1065" s="21">
        <v>359310865</v>
      </c>
      <c r="C1065" s="22">
        <v>0</v>
      </c>
      <c r="D1065" s="15"/>
    </row>
    <row r="1066" spans="1:4" ht="18">
      <c r="A1066" s="15" t="s">
        <v>1094</v>
      </c>
      <c r="B1066" s="21">
        <v>2864871</v>
      </c>
      <c r="C1066" s="22">
        <v>0</v>
      </c>
      <c r="D1066" s="15"/>
    </row>
    <row r="1067" spans="1:4" ht="18">
      <c r="A1067" s="15" t="s">
        <v>1095</v>
      </c>
      <c r="B1067" s="21">
        <v>102956</v>
      </c>
      <c r="C1067" s="22">
        <v>0</v>
      </c>
      <c r="D1067" s="15"/>
    </row>
    <row r="1068" spans="1:4" ht="18">
      <c r="A1068" s="15" t="s">
        <v>1096</v>
      </c>
      <c r="B1068" s="21">
        <v>8663667</v>
      </c>
      <c r="C1068" s="22">
        <v>0</v>
      </c>
      <c r="D1068" s="15"/>
    </row>
    <row r="1069" spans="1:4" ht="18">
      <c r="A1069" s="15" t="s">
        <v>1097</v>
      </c>
      <c r="B1069" s="21">
        <v>2065328</v>
      </c>
      <c r="C1069" s="22">
        <v>0</v>
      </c>
      <c r="D1069" s="15"/>
    </row>
    <row r="1070" spans="1:4" ht="18">
      <c r="A1070" s="15" t="s">
        <v>1098</v>
      </c>
      <c r="B1070" s="21">
        <v>35213313</v>
      </c>
      <c r="C1070" s="22">
        <v>0</v>
      </c>
      <c r="D1070" s="15"/>
    </row>
    <row r="1071" spans="1:4" ht="18">
      <c r="A1071" s="15" t="s">
        <v>1099</v>
      </c>
      <c r="B1071" s="21">
        <v>26590180</v>
      </c>
      <c r="C1071" s="22">
        <v>0</v>
      </c>
      <c r="D1071" s="15"/>
    </row>
    <row r="1072" spans="1:4" ht="18">
      <c r="A1072" s="15" t="s">
        <v>1100</v>
      </c>
      <c r="B1072" s="21">
        <v>6912305</v>
      </c>
      <c r="C1072" s="22">
        <v>0</v>
      </c>
      <c r="D1072" s="15"/>
    </row>
    <row r="1073" spans="1:4" ht="18">
      <c r="A1073" s="15" t="s">
        <v>1101</v>
      </c>
      <c r="B1073" s="21">
        <v>1958426</v>
      </c>
      <c r="C1073" s="22">
        <v>0</v>
      </c>
      <c r="D1073" s="15"/>
    </row>
    <row r="1074" spans="1:4" ht="18">
      <c r="A1074" s="15" t="s">
        <v>1102</v>
      </c>
      <c r="B1074" s="21">
        <v>1030434</v>
      </c>
      <c r="C1074" s="22">
        <v>0</v>
      </c>
      <c r="D1074" s="15"/>
    </row>
    <row r="1075" spans="1:4" ht="18">
      <c r="A1075" s="15" t="s">
        <v>1103</v>
      </c>
      <c r="B1075" s="21">
        <v>9519143</v>
      </c>
      <c r="C1075" s="22">
        <v>25</v>
      </c>
      <c r="D1075" s="15"/>
    </row>
    <row r="1076" spans="1:4" ht="18">
      <c r="A1076" s="15" t="s">
        <v>1104</v>
      </c>
      <c r="B1076" s="21">
        <v>4501859</v>
      </c>
      <c r="C1076" s="22">
        <v>25</v>
      </c>
      <c r="D1076" s="15"/>
    </row>
    <row r="1077" spans="1:4" ht="18">
      <c r="A1077" s="15" t="s">
        <v>1105</v>
      </c>
      <c r="B1077" s="21">
        <v>14833</v>
      </c>
      <c r="C1077" s="22">
        <v>25</v>
      </c>
      <c r="D1077" s="15"/>
    </row>
    <row r="1078" spans="1:4" ht="18">
      <c r="A1078" s="15" t="s">
        <v>1106</v>
      </c>
      <c r="B1078" s="21">
        <v>3024</v>
      </c>
      <c r="C1078" s="22">
        <v>25</v>
      </c>
      <c r="D1078" s="15"/>
    </row>
    <row r="1079" spans="1:4" ht="18">
      <c r="A1079" s="15" t="s">
        <v>1107</v>
      </c>
      <c r="B1079" s="21">
        <v>975586</v>
      </c>
      <c r="C1079" s="22">
        <v>25</v>
      </c>
      <c r="D1079" s="15"/>
    </row>
    <row r="1080" spans="1:4" ht="18">
      <c r="A1080" s="15" t="s">
        <v>1108</v>
      </c>
      <c r="B1080" s="21">
        <v>185922</v>
      </c>
      <c r="C1080" s="22">
        <v>25</v>
      </c>
      <c r="D1080" s="15"/>
    </row>
    <row r="1081" spans="1:4" ht="18">
      <c r="A1081" s="15" t="s">
        <v>1109</v>
      </c>
      <c r="B1081" s="21">
        <v>19600</v>
      </c>
      <c r="C1081" s="22">
        <v>25</v>
      </c>
      <c r="D1081" s="15"/>
    </row>
    <row r="1082" spans="1:4" ht="18">
      <c r="A1082" s="15" t="s">
        <v>1110</v>
      </c>
      <c r="B1082" s="21">
        <v>355397</v>
      </c>
      <c r="C1082" s="22">
        <v>25</v>
      </c>
      <c r="D1082" s="15"/>
    </row>
    <row r="1083" spans="1:4" ht="18">
      <c r="A1083" s="15" t="s">
        <v>1111</v>
      </c>
      <c r="B1083" s="21">
        <v>156400</v>
      </c>
      <c r="C1083" s="22">
        <v>25</v>
      </c>
      <c r="D1083" s="15"/>
    </row>
    <row r="1084" spans="1:4" ht="18">
      <c r="A1084" s="15" t="s">
        <v>1112</v>
      </c>
      <c r="B1084" s="21">
        <v>3292</v>
      </c>
      <c r="C1084" s="22">
        <v>25</v>
      </c>
      <c r="D1084" s="15"/>
    </row>
    <row r="1085" spans="1:4" ht="18">
      <c r="A1085" s="15" t="s">
        <v>1113</v>
      </c>
      <c r="B1085" s="21">
        <v>189740</v>
      </c>
      <c r="C1085" s="22">
        <v>25</v>
      </c>
      <c r="D1085" s="15"/>
    </row>
    <row r="1086" spans="1:4" ht="18">
      <c r="A1086" s="15" t="s">
        <v>1114</v>
      </c>
      <c r="B1086" s="21">
        <v>120525</v>
      </c>
      <c r="C1086" s="22">
        <v>25</v>
      </c>
      <c r="D1086" s="15"/>
    </row>
    <row r="1087" spans="1:4" ht="18">
      <c r="A1087" s="15" t="s">
        <v>1115</v>
      </c>
      <c r="B1087" s="21">
        <v>70248</v>
      </c>
      <c r="C1087" s="22">
        <v>25</v>
      </c>
      <c r="D1087" s="15"/>
    </row>
    <row r="1088" spans="1:4" ht="18">
      <c r="A1088" s="15" t="s">
        <v>1116</v>
      </c>
      <c r="B1088" s="21">
        <v>34856</v>
      </c>
      <c r="C1088" s="22">
        <v>25</v>
      </c>
      <c r="D1088" s="15"/>
    </row>
    <row r="1089" spans="1:4" ht="18">
      <c r="A1089" s="15" t="s">
        <v>1117</v>
      </c>
      <c r="B1089" s="21">
        <v>1241084</v>
      </c>
      <c r="C1089" s="22">
        <v>25</v>
      </c>
      <c r="D1089" s="15"/>
    </row>
    <row r="1090" spans="1:4" ht="18">
      <c r="A1090" s="15" t="s">
        <v>1118</v>
      </c>
      <c r="B1090" s="21">
        <v>316008</v>
      </c>
      <c r="C1090" s="22">
        <v>25</v>
      </c>
      <c r="D1090" s="15"/>
    </row>
    <row r="1091" spans="1:4" ht="18">
      <c r="A1091" s="15" t="s">
        <v>1119</v>
      </c>
      <c r="B1091" s="21">
        <v>3185154</v>
      </c>
      <c r="C1091" s="22">
        <v>25</v>
      </c>
      <c r="D1091" s="15"/>
    </row>
    <row r="1092" spans="1:4" ht="18">
      <c r="A1092" s="15" t="s">
        <v>1120</v>
      </c>
      <c r="B1092" s="21">
        <v>5276419</v>
      </c>
      <c r="C1092" s="22">
        <v>25</v>
      </c>
      <c r="D1092" s="15"/>
    </row>
    <row r="1093" spans="1:4" ht="18">
      <c r="A1093" s="15" t="s">
        <v>1121</v>
      </c>
      <c r="B1093" s="21">
        <v>82107</v>
      </c>
      <c r="C1093" s="22">
        <v>25</v>
      </c>
      <c r="D1093" s="15"/>
    </row>
    <row r="1094" spans="1:4" ht="18">
      <c r="A1094" s="15" t="s">
        <v>1122</v>
      </c>
      <c r="B1094" s="21">
        <v>278504</v>
      </c>
      <c r="C1094" s="22">
        <v>25</v>
      </c>
      <c r="D1094" s="15"/>
    </row>
    <row r="1095" spans="1:4" ht="18">
      <c r="A1095" s="15" t="s">
        <v>1123</v>
      </c>
      <c r="B1095" s="21">
        <v>341371</v>
      </c>
      <c r="C1095" s="22">
        <v>25</v>
      </c>
      <c r="D1095" s="15"/>
    </row>
    <row r="1096" spans="1:4" ht="18">
      <c r="A1096" s="15" t="s">
        <v>1124</v>
      </c>
      <c r="B1096" s="21">
        <v>1943170</v>
      </c>
      <c r="C1096" s="22">
        <v>25</v>
      </c>
      <c r="D1096" s="15"/>
    </row>
    <row r="1097" spans="1:4" ht="18">
      <c r="A1097" s="15" t="s">
        <v>1125</v>
      </c>
      <c r="B1097" s="21">
        <v>8974</v>
      </c>
      <c r="C1097" s="22">
        <v>25</v>
      </c>
      <c r="D1097" s="15"/>
    </row>
    <row r="1098" spans="1:4" ht="18">
      <c r="A1098" s="15" t="s">
        <v>1126</v>
      </c>
      <c r="B1098" s="21">
        <v>559632</v>
      </c>
      <c r="C1098" s="22">
        <v>25</v>
      </c>
      <c r="D1098" s="15"/>
    </row>
    <row r="1099" spans="1:4" ht="18">
      <c r="A1099" s="15" t="s">
        <v>1127</v>
      </c>
      <c r="B1099" s="21">
        <v>72514</v>
      </c>
      <c r="C1099" s="22">
        <v>25</v>
      </c>
      <c r="D1099" s="15"/>
    </row>
    <row r="1100" spans="1:4" ht="18">
      <c r="A1100" s="15" t="s">
        <v>1128</v>
      </c>
      <c r="B1100" s="21">
        <v>18924</v>
      </c>
      <c r="C1100" s="22">
        <v>25</v>
      </c>
      <c r="D1100" s="15"/>
    </row>
    <row r="1101" spans="1:4" ht="18">
      <c r="A1101" s="15" t="s">
        <v>1129</v>
      </c>
      <c r="B1101" s="21">
        <v>11094736</v>
      </c>
      <c r="C1101" s="22">
        <v>25</v>
      </c>
      <c r="D1101" s="15"/>
    </row>
    <row r="1102" spans="1:4" ht="18">
      <c r="A1102" s="15" t="s">
        <v>1130</v>
      </c>
      <c r="B1102" s="21">
        <v>3852098</v>
      </c>
      <c r="C1102" s="22">
        <v>20</v>
      </c>
      <c r="D1102" s="15"/>
    </row>
    <row r="1103" spans="1:4" ht="18">
      <c r="A1103" s="15" t="s">
        <v>1131</v>
      </c>
      <c r="B1103" s="21">
        <v>2144367</v>
      </c>
      <c r="C1103" s="22">
        <v>25</v>
      </c>
      <c r="D1103" s="15"/>
    </row>
    <row r="1104" spans="1:4" ht="18">
      <c r="A1104" s="15" t="s">
        <v>1132</v>
      </c>
      <c r="B1104" s="21">
        <v>1953167</v>
      </c>
      <c r="C1104" s="22">
        <v>25</v>
      </c>
      <c r="D1104" s="15"/>
    </row>
    <row r="1105" spans="1:4" ht="18">
      <c r="A1105" s="15" t="s">
        <v>1133</v>
      </c>
      <c r="B1105" s="21">
        <v>279210</v>
      </c>
      <c r="C1105" s="22">
        <v>25</v>
      </c>
      <c r="D1105" s="15"/>
    </row>
    <row r="1106" spans="1:4" ht="18">
      <c r="A1106" s="15" t="s">
        <v>1134</v>
      </c>
      <c r="B1106" s="21">
        <v>1437665</v>
      </c>
      <c r="C1106" s="22">
        <v>20</v>
      </c>
      <c r="D1106" s="15"/>
    </row>
    <row r="1107" spans="1:4" ht="18">
      <c r="A1107" s="15" t="s">
        <v>1135</v>
      </c>
      <c r="B1107" s="21">
        <v>652651</v>
      </c>
      <c r="C1107" s="22">
        <v>25</v>
      </c>
      <c r="D1107" s="15"/>
    </row>
    <row r="1108" spans="1:4" ht="18">
      <c r="A1108" s="15" t="s">
        <v>1136</v>
      </c>
      <c r="B1108" s="21">
        <v>61180981</v>
      </c>
      <c r="C1108" s="22">
        <v>25</v>
      </c>
      <c r="D1108" s="15"/>
    </row>
    <row r="1109" spans="1:4" ht="18">
      <c r="A1109" s="15" t="s">
        <v>1137</v>
      </c>
      <c r="B1109" s="21">
        <v>5145821</v>
      </c>
      <c r="C1109" s="22">
        <v>21.875</v>
      </c>
      <c r="D1109" s="15"/>
    </row>
    <row r="1110" spans="1:4" ht="18">
      <c r="A1110" s="15" t="s">
        <v>1138</v>
      </c>
      <c r="B1110" s="21">
        <v>2463417</v>
      </c>
      <c r="C1110" s="22">
        <v>16.666666030883789</v>
      </c>
      <c r="D1110" s="15"/>
    </row>
    <row r="1111" spans="1:4" ht="18">
      <c r="A1111" s="15" t="s">
        <v>1139</v>
      </c>
      <c r="B1111" s="21">
        <v>705689</v>
      </c>
      <c r="C1111" s="22">
        <v>25</v>
      </c>
      <c r="D1111" s="15"/>
    </row>
    <row r="1112" spans="1:4" ht="18">
      <c r="A1112" s="15" t="s">
        <v>1140</v>
      </c>
      <c r="B1112" s="21">
        <v>162200</v>
      </c>
      <c r="C1112" s="22">
        <v>25</v>
      </c>
      <c r="D1112" s="15"/>
    </row>
    <row r="1113" spans="1:4" ht="18">
      <c r="A1113" s="15" t="s">
        <v>1141</v>
      </c>
      <c r="B1113" s="21">
        <v>37874752</v>
      </c>
      <c r="C1113" s="22">
        <v>25</v>
      </c>
      <c r="D1113" s="15"/>
    </row>
    <row r="1114" spans="1:4" ht="18">
      <c r="A1114" s="15" t="s">
        <v>1142</v>
      </c>
      <c r="B1114" s="21">
        <v>3125108</v>
      </c>
      <c r="C1114" s="22">
        <v>25</v>
      </c>
      <c r="D1114" s="15"/>
    </row>
    <row r="1115" spans="1:4" ht="18">
      <c r="A1115" s="15" t="s">
        <v>1143</v>
      </c>
      <c r="B1115" s="21">
        <v>1018044</v>
      </c>
      <c r="C1115" s="22">
        <v>25</v>
      </c>
      <c r="D1115" s="15"/>
    </row>
    <row r="1116" spans="1:4" ht="18">
      <c r="A1116" s="15" t="s">
        <v>1144</v>
      </c>
      <c r="B1116" s="21">
        <v>208668</v>
      </c>
      <c r="C1116" s="22">
        <v>25</v>
      </c>
      <c r="D1116" s="15"/>
    </row>
    <row r="1117" spans="1:4" ht="18">
      <c r="A1117" s="15" t="s">
        <v>1145</v>
      </c>
      <c r="B1117" s="21">
        <v>179284</v>
      </c>
      <c r="C1117" s="22">
        <v>25</v>
      </c>
      <c r="D1117" s="15"/>
    </row>
    <row r="1118" spans="1:4" ht="18">
      <c r="A1118" s="15" t="s">
        <v>1146</v>
      </c>
      <c r="B1118" s="21">
        <v>16492580</v>
      </c>
      <c r="C1118" s="22">
        <v>25</v>
      </c>
      <c r="D1118" s="15"/>
    </row>
    <row r="1119" spans="1:4" ht="18">
      <c r="A1119" s="15" t="s">
        <v>1147</v>
      </c>
      <c r="B1119" s="21">
        <v>852100</v>
      </c>
      <c r="C1119" s="22">
        <v>25</v>
      </c>
      <c r="D1119" s="15"/>
    </row>
    <row r="1120" spans="1:4" ht="18">
      <c r="A1120" s="15" t="s">
        <v>1148</v>
      </c>
      <c r="B1120" s="21">
        <v>2265055</v>
      </c>
      <c r="C1120" s="22">
        <v>25</v>
      </c>
      <c r="D1120" s="15"/>
    </row>
    <row r="1121" spans="1:4" ht="18">
      <c r="A1121" s="15" t="s">
        <v>1149</v>
      </c>
      <c r="B1121" s="21">
        <v>170301</v>
      </c>
      <c r="C1121" s="22">
        <v>25</v>
      </c>
      <c r="D1121" s="15"/>
    </row>
    <row r="1122" spans="1:4" ht="18">
      <c r="A1122" s="15" t="s">
        <v>1150</v>
      </c>
      <c r="B1122" s="21">
        <v>424094</v>
      </c>
      <c r="C1122" s="22">
        <v>25</v>
      </c>
      <c r="D1122" s="15"/>
    </row>
    <row r="1123" spans="1:4" ht="18">
      <c r="A1123" s="15" t="s">
        <v>1151</v>
      </c>
      <c r="B1123" s="21">
        <v>386925</v>
      </c>
      <c r="C1123" s="22">
        <v>25</v>
      </c>
      <c r="D1123" s="15"/>
    </row>
    <row r="1124" spans="1:4" ht="18">
      <c r="A1124" s="15" t="s">
        <v>1152</v>
      </c>
      <c r="B1124" s="21">
        <v>7997512</v>
      </c>
      <c r="C1124" s="22">
        <v>25</v>
      </c>
      <c r="D1124" s="15"/>
    </row>
    <row r="1125" spans="1:4" ht="18">
      <c r="A1125" s="15" t="s">
        <v>1153</v>
      </c>
      <c r="B1125" s="21">
        <v>2820467</v>
      </c>
      <c r="C1125" s="22">
        <v>25</v>
      </c>
      <c r="D1125" s="15"/>
    </row>
    <row r="1126" spans="1:4" ht="18">
      <c r="A1126" s="15" t="s">
        <v>1154</v>
      </c>
      <c r="B1126" s="21">
        <v>1486351</v>
      </c>
      <c r="C1126" s="22">
        <v>25</v>
      </c>
      <c r="D1126" s="15"/>
    </row>
    <row r="1127" spans="1:4" ht="18">
      <c r="A1127" s="15" t="s">
        <v>1155</v>
      </c>
      <c r="B1127" s="21">
        <v>1950457</v>
      </c>
      <c r="C1127" s="22">
        <v>25</v>
      </c>
      <c r="D1127" s="15"/>
    </row>
    <row r="1128" spans="1:4" ht="18">
      <c r="A1128" s="15" t="s">
        <v>1156</v>
      </c>
      <c r="B1128" s="21">
        <v>302438</v>
      </c>
      <c r="C1128" s="22">
        <v>25</v>
      </c>
      <c r="D1128" s="15"/>
    </row>
    <row r="1129" spans="1:4" ht="18">
      <c r="A1129" s="15" t="s">
        <v>1157</v>
      </c>
      <c r="B1129" s="21">
        <v>164279</v>
      </c>
      <c r="C1129" s="22">
        <v>25</v>
      </c>
      <c r="D1129" s="15"/>
    </row>
    <row r="1130" spans="1:4" ht="18">
      <c r="A1130" s="15" t="s">
        <v>1158</v>
      </c>
      <c r="B1130" s="21">
        <v>11122900</v>
      </c>
      <c r="C1130" s="22">
        <v>25</v>
      </c>
      <c r="D1130" s="15"/>
    </row>
    <row r="1131" spans="1:4" ht="18">
      <c r="A1131" s="15" t="s">
        <v>1159</v>
      </c>
      <c r="B1131" s="21">
        <v>8639500</v>
      </c>
      <c r="C1131" s="22">
        <v>25</v>
      </c>
      <c r="D1131" s="15"/>
    </row>
    <row r="1132" spans="1:4" ht="18">
      <c r="A1132" s="15" t="s">
        <v>1160</v>
      </c>
      <c r="B1132" s="21">
        <v>37757104</v>
      </c>
      <c r="C1132" s="22">
        <v>25</v>
      </c>
      <c r="D1132" s="15"/>
    </row>
    <row r="1133" spans="1:4" ht="18">
      <c r="A1133" s="15" t="s">
        <v>1161</v>
      </c>
      <c r="B1133" s="21">
        <v>35739191</v>
      </c>
      <c r="C1133" s="22">
        <v>25</v>
      </c>
      <c r="D1133" s="15"/>
    </row>
    <row r="1134" spans="1:4" ht="18">
      <c r="A1134" s="15" t="s">
        <v>1162</v>
      </c>
      <c r="B1134" s="21">
        <v>7646689</v>
      </c>
      <c r="C1134" s="22">
        <v>25</v>
      </c>
      <c r="D1134" s="15"/>
    </row>
    <row r="1135" spans="1:4" ht="18">
      <c r="A1135" s="15" t="s">
        <v>1163</v>
      </c>
      <c r="B1135" s="21">
        <v>1173233</v>
      </c>
      <c r="C1135" s="22">
        <v>25</v>
      </c>
      <c r="D1135" s="15"/>
    </row>
    <row r="1136" spans="1:4" ht="18">
      <c r="A1136" s="15" t="s">
        <v>1164</v>
      </c>
      <c r="B1136" s="21">
        <v>854161</v>
      </c>
      <c r="C1136" s="22">
        <v>25</v>
      </c>
      <c r="D1136" s="15"/>
    </row>
    <row r="1137" spans="1:4" ht="18">
      <c r="A1137" s="15" t="s">
        <v>1165</v>
      </c>
      <c r="B1137" s="21">
        <v>3383467</v>
      </c>
      <c r="C1137" s="22">
        <v>25</v>
      </c>
      <c r="D1137" s="15"/>
    </row>
    <row r="1138" spans="1:4" ht="18">
      <c r="A1138" s="15" t="s">
        <v>1166</v>
      </c>
      <c r="B1138" s="21">
        <v>4324320</v>
      </c>
      <c r="C1138" s="22">
        <v>25</v>
      </c>
      <c r="D1138" s="15"/>
    </row>
    <row r="1139" spans="1:4" ht="18">
      <c r="A1139" s="15" t="s">
        <v>1167</v>
      </c>
      <c r="B1139" s="21">
        <v>509687</v>
      </c>
      <c r="C1139" s="22">
        <v>7.5</v>
      </c>
      <c r="D1139" s="15"/>
    </row>
    <row r="1140" spans="1:4" ht="18">
      <c r="A1140" s="15" t="s">
        <v>1168</v>
      </c>
      <c r="B1140" s="21">
        <v>119516</v>
      </c>
      <c r="C1140" s="22">
        <v>25</v>
      </c>
      <c r="D1140" s="15"/>
    </row>
    <row r="1141" spans="1:4" ht="18">
      <c r="A1141" s="15" t="s">
        <v>1169</v>
      </c>
      <c r="B1141" s="21">
        <v>248456</v>
      </c>
      <c r="C1141" s="22">
        <v>7.5</v>
      </c>
      <c r="D1141" s="15"/>
    </row>
    <row r="1142" spans="1:4" ht="18">
      <c r="A1142" s="15" t="s">
        <v>1170</v>
      </c>
      <c r="B1142" s="21">
        <v>184291</v>
      </c>
      <c r="C1142" s="22">
        <v>7.5</v>
      </c>
      <c r="D1142" s="15"/>
    </row>
    <row r="1143" spans="1:4" ht="18">
      <c r="A1143" s="15" t="s">
        <v>1171</v>
      </c>
      <c r="B1143" s="21">
        <v>6338988</v>
      </c>
      <c r="C1143" s="22">
        <v>7.5</v>
      </c>
      <c r="D1143" s="15"/>
    </row>
    <row r="1144" spans="1:4" ht="18">
      <c r="A1144" s="15" t="s">
        <v>1172</v>
      </c>
      <c r="B1144" s="21">
        <v>38647039</v>
      </c>
      <c r="C1144" s="22">
        <v>2.5</v>
      </c>
      <c r="D1144" s="15"/>
    </row>
    <row r="1145" spans="1:4" ht="18">
      <c r="A1145" s="15" t="s">
        <v>1173</v>
      </c>
      <c r="B1145" s="21">
        <v>253223</v>
      </c>
      <c r="C1145" s="22">
        <v>7.5</v>
      </c>
      <c r="D1145" s="15"/>
    </row>
    <row r="1146" spans="1:4" ht="18">
      <c r="A1146" s="15" t="s">
        <v>1174</v>
      </c>
      <c r="B1146" s="21">
        <v>3743769</v>
      </c>
      <c r="C1146" s="22">
        <v>7.5</v>
      </c>
      <c r="D1146" s="15"/>
    </row>
    <row r="1147" spans="1:4" ht="18">
      <c r="A1147" s="15" t="s">
        <v>1175</v>
      </c>
      <c r="B1147" s="21">
        <v>13068077</v>
      </c>
      <c r="C1147" s="22">
        <v>7.5</v>
      </c>
      <c r="D1147" s="15"/>
    </row>
    <row r="1148" spans="1:4" ht="18">
      <c r="A1148" s="15" t="s">
        <v>1176</v>
      </c>
      <c r="B1148" s="21">
        <v>5449379</v>
      </c>
      <c r="C1148" s="22">
        <v>25</v>
      </c>
      <c r="D1148" s="15"/>
    </row>
    <row r="1149" spans="1:4" ht="18">
      <c r="A1149" s="15" t="s">
        <v>1177</v>
      </c>
      <c r="B1149" s="21">
        <v>28330203</v>
      </c>
      <c r="C1149" s="22">
        <v>25</v>
      </c>
      <c r="D1149" s="15"/>
    </row>
    <row r="1150" spans="1:4" ht="18">
      <c r="A1150" s="15" t="s">
        <v>1178</v>
      </c>
      <c r="B1150" s="21">
        <v>117336073</v>
      </c>
      <c r="C1150" s="22">
        <v>25</v>
      </c>
      <c r="D1150" s="15"/>
    </row>
    <row r="1151" spans="1:4" ht="18">
      <c r="A1151" s="15" t="s">
        <v>1179</v>
      </c>
      <c r="B1151" s="21">
        <v>142454753</v>
      </c>
      <c r="C1151" s="22">
        <v>25</v>
      </c>
      <c r="D1151" s="15"/>
    </row>
    <row r="1152" spans="1:4" ht="18">
      <c r="A1152" s="15" t="s">
        <v>1180</v>
      </c>
      <c r="B1152" s="21">
        <v>37428759</v>
      </c>
      <c r="C1152" s="22">
        <v>25</v>
      </c>
      <c r="D1152" s="15"/>
    </row>
    <row r="1153" spans="1:4" ht="18">
      <c r="A1153" s="15" t="s">
        <v>1181</v>
      </c>
      <c r="B1153" s="21">
        <v>61794106</v>
      </c>
      <c r="C1153" s="22">
        <v>25</v>
      </c>
      <c r="D1153" s="15"/>
    </row>
    <row r="1154" spans="1:4" ht="18">
      <c r="A1154" s="15" t="s">
        <v>1182</v>
      </c>
      <c r="B1154" s="21">
        <v>289064625</v>
      </c>
      <c r="C1154" s="22">
        <v>25</v>
      </c>
      <c r="D1154" s="15"/>
    </row>
    <row r="1155" spans="1:4" ht="18">
      <c r="A1155" s="15" t="s">
        <v>1183</v>
      </c>
      <c r="B1155" s="21">
        <v>29145906</v>
      </c>
      <c r="C1155" s="22">
        <v>25</v>
      </c>
      <c r="D1155" s="15"/>
    </row>
    <row r="1156" spans="1:4" ht="18">
      <c r="A1156" s="15" t="s">
        <v>1184</v>
      </c>
      <c r="B1156" s="21">
        <v>87035</v>
      </c>
      <c r="C1156" s="22">
        <v>25</v>
      </c>
      <c r="D1156" s="15"/>
    </row>
    <row r="1157" spans="1:4" ht="18">
      <c r="A1157" s="15" t="s">
        <v>1185</v>
      </c>
      <c r="B1157" s="21">
        <v>2941054</v>
      </c>
      <c r="C1157" s="22">
        <v>25</v>
      </c>
      <c r="D1157" s="15"/>
    </row>
    <row r="1158" spans="1:4" ht="18">
      <c r="A1158" s="15" t="s">
        <v>1186</v>
      </c>
      <c r="B1158" s="21">
        <v>62781470</v>
      </c>
      <c r="C1158" s="22">
        <v>25</v>
      </c>
      <c r="D1158" s="15"/>
    </row>
    <row r="1159" spans="1:4" ht="18">
      <c r="A1159" s="15" t="s">
        <v>1187</v>
      </c>
      <c r="B1159" s="21">
        <v>16502265</v>
      </c>
      <c r="C1159" s="22">
        <v>0</v>
      </c>
      <c r="D1159" s="15"/>
    </row>
    <row r="1160" spans="1:4" ht="18">
      <c r="A1160" s="15" t="s">
        <v>1188</v>
      </c>
      <c r="B1160" s="21">
        <v>79744926</v>
      </c>
      <c r="C1160" s="22">
        <v>7.5</v>
      </c>
      <c r="D1160" s="15"/>
    </row>
    <row r="1161" spans="1:4" ht="18">
      <c r="A1161" s="15" t="s">
        <v>1189</v>
      </c>
      <c r="B1161" s="21">
        <v>7818828</v>
      </c>
      <c r="C1161" s="22">
        <v>25</v>
      </c>
      <c r="D1161" s="15"/>
    </row>
    <row r="1162" spans="1:4" ht="18">
      <c r="A1162" s="15" t="s">
        <v>1190</v>
      </c>
      <c r="B1162" s="21">
        <v>2432295</v>
      </c>
      <c r="C1162" s="22">
        <v>25</v>
      </c>
      <c r="D1162" s="15"/>
    </row>
    <row r="1163" spans="1:4" ht="18">
      <c r="A1163" s="15" t="s">
        <v>1191</v>
      </c>
      <c r="B1163" s="21">
        <v>6115147</v>
      </c>
      <c r="C1163" s="22">
        <v>25</v>
      </c>
      <c r="D1163" s="15"/>
    </row>
    <row r="1164" spans="1:4" ht="18">
      <c r="A1164" s="15" t="s">
        <v>1192</v>
      </c>
      <c r="B1164" s="21">
        <v>39891784</v>
      </c>
      <c r="C1164" s="22">
        <v>25</v>
      </c>
      <c r="D1164" s="15"/>
    </row>
    <row r="1165" spans="1:4" ht="18">
      <c r="A1165" s="15" t="s">
        <v>1193</v>
      </c>
      <c r="B1165" s="21">
        <v>3689550</v>
      </c>
      <c r="C1165" s="22">
        <v>25</v>
      </c>
      <c r="D1165" s="15"/>
    </row>
    <row r="1166" spans="1:4" ht="18">
      <c r="A1166" s="15" t="s">
        <v>1194</v>
      </c>
      <c r="B1166" s="21">
        <v>63197665</v>
      </c>
      <c r="C1166" s="22">
        <v>25</v>
      </c>
      <c r="D1166" s="15"/>
    </row>
    <row r="1167" spans="1:4" ht="18">
      <c r="A1167" s="15" t="s">
        <v>1195</v>
      </c>
      <c r="B1167" s="21">
        <v>18386309</v>
      </c>
      <c r="C1167" s="22">
        <v>25</v>
      </c>
      <c r="D1167" s="15"/>
    </row>
    <row r="1168" spans="1:4" ht="18">
      <c r="A1168" s="15" t="s">
        <v>1196</v>
      </c>
      <c r="B1168" s="21">
        <v>41752989</v>
      </c>
      <c r="C1168" s="22">
        <v>25</v>
      </c>
      <c r="D1168" s="15"/>
    </row>
    <row r="1169" spans="1:4" ht="18">
      <c r="A1169" s="15" t="s">
        <v>1197</v>
      </c>
      <c r="B1169" s="21">
        <v>133090621</v>
      </c>
      <c r="C1169" s="22">
        <v>7.5</v>
      </c>
      <c r="D1169" s="15"/>
    </row>
    <row r="1170" spans="1:4" ht="18">
      <c r="A1170" s="15" t="s">
        <v>1198</v>
      </c>
      <c r="B1170" s="21">
        <v>9296116</v>
      </c>
      <c r="C1170" s="22">
        <v>25</v>
      </c>
      <c r="D1170" s="15"/>
    </row>
    <row r="1171" spans="1:4" ht="18">
      <c r="A1171" s="15" t="s">
        <v>1199</v>
      </c>
      <c r="B1171" s="21">
        <v>64016143</v>
      </c>
      <c r="C1171" s="22">
        <v>25</v>
      </c>
      <c r="D1171" s="15"/>
    </row>
    <row r="1172" spans="1:4" ht="18">
      <c r="A1172" s="15" t="s">
        <v>1200</v>
      </c>
      <c r="B1172" s="21">
        <v>12003875</v>
      </c>
      <c r="C1172" s="22">
        <v>25</v>
      </c>
      <c r="D1172" s="15"/>
    </row>
    <row r="1173" spans="1:4" ht="18">
      <c r="A1173" s="15" t="s">
        <v>1201</v>
      </c>
      <c r="B1173" s="21">
        <v>3028040</v>
      </c>
      <c r="C1173" s="22">
        <v>25</v>
      </c>
      <c r="D1173" s="15"/>
    </row>
    <row r="1174" spans="1:4" ht="18">
      <c r="A1174" s="15" t="s">
        <v>1202</v>
      </c>
      <c r="B1174" s="21">
        <v>11911780</v>
      </c>
      <c r="C1174" s="22">
        <v>25</v>
      </c>
      <c r="D1174" s="15"/>
    </row>
    <row r="1175" spans="1:4" ht="18">
      <c r="A1175" s="15" t="s">
        <v>1203</v>
      </c>
      <c r="B1175" s="21">
        <v>590073</v>
      </c>
      <c r="C1175" s="22">
        <v>25</v>
      </c>
      <c r="D1175" s="15"/>
    </row>
    <row r="1176" spans="1:4" ht="18">
      <c r="A1176" s="15" t="s">
        <v>1204</v>
      </c>
      <c r="B1176" s="21">
        <v>62299941</v>
      </c>
      <c r="C1176" s="22">
        <v>25</v>
      </c>
      <c r="D1176" s="15"/>
    </row>
    <row r="1177" spans="1:4" ht="18">
      <c r="A1177" s="15" t="s">
        <v>1205</v>
      </c>
      <c r="B1177" s="21">
        <v>13472751</v>
      </c>
      <c r="C1177" s="22">
        <v>25</v>
      </c>
      <c r="D1177" s="15"/>
    </row>
    <row r="1178" spans="1:4" ht="18">
      <c r="A1178" s="15" t="s">
        <v>1206</v>
      </c>
      <c r="B1178" s="21">
        <v>148625</v>
      </c>
      <c r="C1178" s="22">
        <v>25</v>
      </c>
      <c r="D1178" s="15"/>
    </row>
    <row r="1179" spans="1:4" ht="18">
      <c r="A1179" s="15" t="s">
        <v>1207</v>
      </c>
      <c r="B1179" s="21">
        <v>1618834</v>
      </c>
      <c r="C1179" s="22">
        <v>25</v>
      </c>
      <c r="D1179" s="15"/>
    </row>
    <row r="1180" spans="1:4" ht="18">
      <c r="A1180" s="15" t="s">
        <v>1208</v>
      </c>
      <c r="B1180" s="21">
        <v>337279</v>
      </c>
      <c r="C1180" s="22">
        <v>25</v>
      </c>
      <c r="D1180" s="15"/>
    </row>
    <row r="1181" spans="1:4" ht="18">
      <c r="A1181" s="15" t="s">
        <v>1209</v>
      </c>
      <c r="B1181" s="21">
        <v>2050558</v>
      </c>
      <c r="C1181" s="22">
        <v>25</v>
      </c>
      <c r="D1181" s="15"/>
    </row>
    <row r="1182" spans="1:4" ht="18">
      <c r="A1182" s="15" t="s">
        <v>1210</v>
      </c>
      <c r="B1182" s="21">
        <v>3043319</v>
      </c>
      <c r="C1182" s="22">
        <v>25</v>
      </c>
      <c r="D1182" s="15"/>
    </row>
    <row r="1183" spans="1:4" ht="18">
      <c r="A1183" s="15" t="s">
        <v>1211</v>
      </c>
      <c r="B1183" s="21">
        <v>5741022</v>
      </c>
      <c r="C1183" s="22">
        <v>25</v>
      </c>
      <c r="D1183" s="15"/>
    </row>
    <row r="1184" spans="1:4" ht="18">
      <c r="A1184" s="15" t="s">
        <v>1212</v>
      </c>
      <c r="B1184" s="21">
        <v>2125207</v>
      </c>
      <c r="C1184" s="22">
        <v>25</v>
      </c>
      <c r="D1184" s="15"/>
    </row>
    <row r="1185" spans="1:4" ht="18">
      <c r="A1185" s="15" t="s">
        <v>1213</v>
      </c>
      <c r="B1185" s="21">
        <v>712173</v>
      </c>
      <c r="C1185" s="22">
        <v>25</v>
      </c>
      <c r="D1185" s="15"/>
    </row>
    <row r="1186" spans="1:4" ht="18">
      <c r="A1186" s="15" t="s">
        <v>1214</v>
      </c>
      <c r="B1186" s="21">
        <v>443131</v>
      </c>
      <c r="C1186" s="22">
        <v>25</v>
      </c>
      <c r="D1186" s="15"/>
    </row>
    <row r="1187" spans="1:4" ht="18">
      <c r="A1187" s="15" t="s">
        <v>1215</v>
      </c>
      <c r="B1187" s="21">
        <v>322708</v>
      </c>
      <c r="C1187" s="22">
        <v>25</v>
      </c>
      <c r="D1187" s="15"/>
    </row>
    <row r="1188" spans="1:4" ht="18">
      <c r="A1188" s="15" t="s">
        <v>1216</v>
      </c>
      <c r="B1188" s="21">
        <v>2894869</v>
      </c>
      <c r="C1188" s="22">
        <v>25</v>
      </c>
      <c r="D1188" s="15"/>
    </row>
    <row r="1189" spans="1:4" ht="18">
      <c r="A1189" s="15" t="s">
        <v>1217</v>
      </c>
      <c r="B1189" s="21">
        <v>57597101</v>
      </c>
      <c r="C1189" s="22">
        <v>7.5</v>
      </c>
      <c r="D1189" s="15"/>
    </row>
    <row r="1190" spans="1:4" ht="18">
      <c r="A1190" s="15" t="s">
        <v>1218</v>
      </c>
      <c r="B1190" s="21">
        <v>168944201</v>
      </c>
      <c r="C1190" s="22">
        <v>0</v>
      </c>
      <c r="D1190" s="15"/>
    </row>
    <row r="1191" spans="1:4" ht="18">
      <c r="A1191" s="15" t="s">
        <v>1219</v>
      </c>
      <c r="B1191" s="21">
        <v>13045</v>
      </c>
      <c r="C1191" s="22">
        <v>0</v>
      </c>
      <c r="D1191" s="15"/>
    </row>
    <row r="1192" spans="1:4" ht="18">
      <c r="A1192" s="15" t="s">
        <v>1220</v>
      </c>
      <c r="B1192" s="21">
        <v>15000</v>
      </c>
      <c r="C1192" s="22">
        <v>25</v>
      </c>
      <c r="D1192" s="15"/>
    </row>
    <row r="1193" spans="1:4" ht="18">
      <c r="A1193" s="15" t="s">
        <v>1221</v>
      </c>
      <c r="B1193" s="21">
        <v>124568</v>
      </c>
      <c r="C1193" s="22">
        <v>25</v>
      </c>
      <c r="D1193" s="15"/>
    </row>
    <row r="1194" spans="1:4" ht="18">
      <c r="A1194" s="15" t="s">
        <v>1222</v>
      </c>
      <c r="B1194" s="21">
        <v>22559429</v>
      </c>
      <c r="C1194" s="22">
        <v>5.625</v>
      </c>
      <c r="D1194" s="15"/>
    </row>
    <row r="1195" spans="1:4" ht="18">
      <c r="A1195" s="15" t="s">
        <v>1223</v>
      </c>
      <c r="B1195" s="21">
        <v>194117599</v>
      </c>
      <c r="C1195" s="22">
        <v>7.5</v>
      </c>
      <c r="D1195" s="15"/>
    </row>
    <row r="1196" spans="1:4" ht="18">
      <c r="A1196" s="15" t="s">
        <v>1224</v>
      </c>
      <c r="B1196" s="21">
        <v>38014347</v>
      </c>
      <c r="C1196" s="22">
        <v>7.5</v>
      </c>
      <c r="D1196" s="15"/>
    </row>
    <row r="1197" spans="1:4" ht="18">
      <c r="A1197" s="15" t="s">
        <v>1225</v>
      </c>
      <c r="B1197" s="21">
        <v>1464301</v>
      </c>
      <c r="C1197" s="22">
        <v>7.5</v>
      </c>
      <c r="D1197" s="15"/>
    </row>
    <row r="1198" spans="1:4" ht="18">
      <c r="A1198" s="15" t="s">
        <v>1226</v>
      </c>
      <c r="B1198" s="21">
        <v>47586027</v>
      </c>
      <c r="C1198" s="22">
        <v>25</v>
      </c>
      <c r="D1198" s="15"/>
    </row>
    <row r="1199" spans="1:4" ht="18">
      <c r="A1199" s="15" t="s">
        <v>1227</v>
      </c>
      <c r="B1199" s="21">
        <v>26920596</v>
      </c>
      <c r="C1199" s="22">
        <v>25</v>
      </c>
      <c r="D1199" s="15"/>
    </row>
    <row r="1200" spans="1:4" ht="18">
      <c r="A1200" s="15" t="s">
        <v>1228</v>
      </c>
      <c r="B1200" s="21">
        <v>5658889</v>
      </c>
      <c r="C1200" s="22">
        <v>25</v>
      </c>
      <c r="D1200" s="15"/>
    </row>
    <row r="1201" spans="1:4" ht="18">
      <c r="A1201" s="15" t="s">
        <v>1229</v>
      </c>
      <c r="B1201" s="21">
        <v>25020</v>
      </c>
      <c r="C1201" s="22">
        <v>25</v>
      </c>
      <c r="D1201" s="15"/>
    </row>
    <row r="1202" spans="1:4" ht="18">
      <c r="A1202" s="15" t="s">
        <v>1230</v>
      </c>
      <c r="B1202" s="21">
        <v>63391780</v>
      </c>
      <c r="C1202" s="22">
        <v>25</v>
      </c>
      <c r="D1202" s="15"/>
    </row>
    <row r="1203" spans="1:4" ht="18">
      <c r="A1203" s="15" t="s">
        <v>1231</v>
      </c>
      <c r="B1203" s="21">
        <v>977992</v>
      </c>
      <c r="C1203" s="22">
        <v>7.5</v>
      </c>
      <c r="D1203" s="15"/>
    </row>
    <row r="1204" spans="1:4" ht="18">
      <c r="A1204" s="15" t="s">
        <v>1232</v>
      </c>
      <c r="B1204" s="21">
        <v>1096681</v>
      </c>
      <c r="C1204" s="22">
        <v>7.5</v>
      </c>
      <c r="D1204" s="15"/>
    </row>
    <row r="1205" spans="1:4" ht="18">
      <c r="A1205" s="15" t="s">
        <v>1233</v>
      </c>
      <c r="B1205" s="21">
        <v>9371094</v>
      </c>
      <c r="C1205" s="22">
        <v>7.5</v>
      </c>
      <c r="D1205" s="15"/>
    </row>
    <row r="1206" spans="1:4" ht="18">
      <c r="A1206" s="15" t="s">
        <v>1234</v>
      </c>
      <c r="B1206" s="21">
        <v>378762188</v>
      </c>
      <c r="C1206" s="22">
        <v>0</v>
      </c>
      <c r="D1206" s="15"/>
    </row>
    <row r="1207" spans="1:4" ht="18">
      <c r="A1207" s="15" t="s">
        <v>1235</v>
      </c>
      <c r="B1207" s="21">
        <v>8615340</v>
      </c>
      <c r="C1207" s="22">
        <v>7.5</v>
      </c>
      <c r="D1207" s="15"/>
    </row>
    <row r="1208" spans="1:4" ht="18">
      <c r="A1208" s="15" t="s">
        <v>1236</v>
      </c>
      <c r="B1208" s="21">
        <v>3101477</v>
      </c>
      <c r="C1208" s="22">
        <v>7.5</v>
      </c>
      <c r="D1208" s="15"/>
    </row>
    <row r="1209" spans="1:4" ht="18">
      <c r="A1209" s="15" t="s">
        <v>1237</v>
      </c>
      <c r="B1209" s="21">
        <v>4173030</v>
      </c>
      <c r="C1209" s="22">
        <v>25</v>
      </c>
      <c r="D1209" s="15"/>
    </row>
    <row r="1210" spans="1:4" ht="18">
      <c r="A1210" s="15" t="s">
        <v>1238</v>
      </c>
      <c r="B1210" s="21">
        <v>4160184</v>
      </c>
      <c r="C1210" s="22">
        <v>5</v>
      </c>
      <c r="D1210" s="15"/>
    </row>
    <row r="1211" spans="1:4" ht="18">
      <c r="A1211" s="15" t="s">
        <v>1239</v>
      </c>
      <c r="B1211" s="21">
        <v>14557</v>
      </c>
      <c r="C1211" s="22">
        <v>25</v>
      </c>
      <c r="D1211" s="15"/>
    </row>
    <row r="1212" spans="1:4" ht="18">
      <c r="A1212" s="15" t="s">
        <v>1240</v>
      </c>
      <c r="B1212" s="21">
        <v>286815</v>
      </c>
      <c r="C1212" s="22">
        <v>25</v>
      </c>
      <c r="D1212" s="15"/>
    </row>
    <row r="1213" spans="1:4" ht="18">
      <c r="A1213" s="15" t="s">
        <v>1241</v>
      </c>
      <c r="B1213" s="21">
        <v>21799244</v>
      </c>
      <c r="C1213" s="22">
        <v>25</v>
      </c>
      <c r="D1213" s="15"/>
    </row>
    <row r="1214" spans="1:4" ht="18">
      <c r="A1214" s="15" t="s">
        <v>1242</v>
      </c>
      <c r="B1214" s="21">
        <v>6600</v>
      </c>
      <c r="C1214" s="22">
        <v>25</v>
      </c>
      <c r="D1214" s="15"/>
    </row>
    <row r="1215" spans="1:4" ht="18">
      <c r="A1215" s="15" t="s">
        <v>1243</v>
      </c>
      <c r="B1215" s="21">
        <v>593663</v>
      </c>
      <c r="C1215" s="22">
        <v>25</v>
      </c>
      <c r="D1215" s="15"/>
    </row>
    <row r="1216" spans="1:4" ht="18">
      <c r="A1216" s="15" t="s">
        <v>1244</v>
      </c>
      <c r="B1216" s="21">
        <v>4023</v>
      </c>
      <c r="C1216" s="22">
        <v>25</v>
      </c>
      <c r="D1216" s="15"/>
    </row>
    <row r="1217" spans="1:4" ht="18">
      <c r="A1217" s="15" t="s">
        <v>1245</v>
      </c>
      <c r="B1217" s="21">
        <v>489395</v>
      </c>
      <c r="C1217" s="22">
        <v>25</v>
      </c>
      <c r="D1217" s="15"/>
    </row>
    <row r="1218" spans="1:4" ht="18">
      <c r="A1218" s="15" t="s">
        <v>1246</v>
      </c>
      <c r="B1218" s="21">
        <v>1886391</v>
      </c>
      <c r="C1218" s="22">
        <v>25</v>
      </c>
      <c r="D1218" s="15"/>
    </row>
    <row r="1219" spans="1:4" ht="18">
      <c r="A1219" s="15" t="s">
        <v>1247</v>
      </c>
      <c r="B1219" s="21">
        <v>6478</v>
      </c>
      <c r="C1219" s="22">
        <v>25</v>
      </c>
      <c r="D1219" s="15"/>
    </row>
    <row r="1220" spans="1:4" ht="18">
      <c r="A1220" s="15" t="s">
        <v>1248</v>
      </c>
      <c r="B1220" s="21">
        <v>1681859</v>
      </c>
      <c r="C1220" s="22">
        <v>25</v>
      </c>
      <c r="D1220" s="15"/>
    </row>
    <row r="1221" spans="1:4" ht="18">
      <c r="A1221" s="15" t="s">
        <v>1249</v>
      </c>
      <c r="B1221" s="21">
        <v>7070</v>
      </c>
      <c r="C1221" s="22">
        <v>25</v>
      </c>
      <c r="D1221" s="15"/>
    </row>
    <row r="1222" spans="1:4" ht="18">
      <c r="A1222" s="15" t="s">
        <v>1250</v>
      </c>
      <c r="B1222" s="21">
        <v>2099440</v>
      </c>
      <c r="C1222" s="22">
        <v>25</v>
      </c>
      <c r="D1222" s="15"/>
    </row>
    <row r="1223" spans="1:4" ht="18">
      <c r="A1223" s="15" t="s">
        <v>1251</v>
      </c>
      <c r="B1223" s="21">
        <v>2428</v>
      </c>
      <c r="C1223" s="22">
        <v>25</v>
      </c>
      <c r="D1223" s="15"/>
    </row>
    <row r="1224" spans="1:4" ht="18">
      <c r="A1224" s="15" t="s">
        <v>1252</v>
      </c>
      <c r="B1224" s="21">
        <v>666828</v>
      </c>
      <c r="C1224" s="22">
        <v>25</v>
      </c>
      <c r="D1224" s="15"/>
    </row>
    <row r="1225" spans="1:4" ht="18">
      <c r="A1225" s="15" t="s">
        <v>1253</v>
      </c>
      <c r="B1225" s="21">
        <v>18326</v>
      </c>
      <c r="C1225" s="22">
        <v>25</v>
      </c>
      <c r="D1225" s="15"/>
    </row>
    <row r="1226" spans="1:4" ht="18">
      <c r="A1226" s="15" t="s">
        <v>1254</v>
      </c>
      <c r="B1226" s="21">
        <v>43073</v>
      </c>
      <c r="C1226" s="22">
        <v>25</v>
      </c>
      <c r="D1226" s="15"/>
    </row>
    <row r="1227" spans="1:4" ht="18">
      <c r="A1227" s="15" t="s">
        <v>1255</v>
      </c>
      <c r="B1227" s="21">
        <v>102682</v>
      </c>
      <c r="C1227" s="22">
        <v>25</v>
      </c>
      <c r="D1227" s="15"/>
    </row>
    <row r="1228" spans="1:4" ht="18">
      <c r="A1228" s="15" t="s">
        <v>1256</v>
      </c>
      <c r="B1228" s="21">
        <v>360599</v>
      </c>
      <c r="C1228" s="22">
        <v>25</v>
      </c>
      <c r="D1228" s="15"/>
    </row>
    <row r="1229" spans="1:4" ht="18">
      <c r="A1229" s="15" t="s">
        <v>1257</v>
      </c>
      <c r="B1229" s="21">
        <v>505267</v>
      </c>
      <c r="C1229" s="22">
        <v>25</v>
      </c>
      <c r="D1229" s="15"/>
    </row>
    <row r="1230" spans="1:4" ht="18">
      <c r="A1230" s="15" t="s">
        <v>1258</v>
      </c>
      <c r="B1230" s="21">
        <v>8746</v>
      </c>
      <c r="C1230" s="22">
        <v>25</v>
      </c>
      <c r="D1230" s="15"/>
    </row>
    <row r="1231" spans="1:4" ht="18">
      <c r="A1231" s="15" t="s">
        <v>1259</v>
      </c>
      <c r="B1231" s="21">
        <v>42079</v>
      </c>
      <c r="C1231" s="22">
        <v>25</v>
      </c>
      <c r="D1231" s="15"/>
    </row>
    <row r="1232" spans="1:4" ht="18">
      <c r="A1232" s="15" t="s">
        <v>1260</v>
      </c>
      <c r="B1232" s="21">
        <v>3129289</v>
      </c>
      <c r="C1232" s="22">
        <v>25</v>
      </c>
      <c r="D1232" s="15"/>
    </row>
    <row r="1233" spans="1:4" ht="18">
      <c r="A1233" s="15" t="s">
        <v>1261</v>
      </c>
      <c r="B1233" s="21">
        <v>293277414</v>
      </c>
      <c r="C1233" s="22">
        <v>25</v>
      </c>
      <c r="D1233" s="15"/>
    </row>
    <row r="1234" spans="1:4" ht="18">
      <c r="A1234" s="15" t="s">
        <v>1262</v>
      </c>
      <c r="B1234" s="21">
        <v>114348</v>
      </c>
      <c r="C1234" s="22">
        <v>25</v>
      </c>
      <c r="D1234" s="15"/>
    </row>
    <row r="1235" spans="1:4" ht="18">
      <c r="A1235" s="15" t="s">
        <v>1263</v>
      </c>
      <c r="B1235" s="21">
        <v>345408</v>
      </c>
      <c r="C1235" s="22">
        <v>25</v>
      </c>
      <c r="D1235" s="15"/>
    </row>
    <row r="1236" spans="1:4" ht="18">
      <c r="A1236" s="15" t="s">
        <v>1264</v>
      </c>
      <c r="B1236" s="21">
        <v>21414274</v>
      </c>
      <c r="C1236" s="22">
        <v>25</v>
      </c>
      <c r="D1236" s="15"/>
    </row>
    <row r="1237" spans="1:4" ht="18">
      <c r="A1237" s="15" t="s">
        <v>1265</v>
      </c>
      <c r="B1237" s="21">
        <v>22180358</v>
      </c>
      <c r="C1237" s="22">
        <v>25</v>
      </c>
      <c r="D1237" s="15"/>
    </row>
    <row r="1238" spans="1:4" ht="18">
      <c r="A1238" s="15" t="s">
        <v>1266</v>
      </c>
      <c r="B1238" s="21">
        <v>303786</v>
      </c>
      <c r="C1238" s="22">
        <v>25</v>
      </c>
      <c r="D1238" s="15"/>
    </row>
    <row r="1239" spans="1:4" ht="18">
      <c r="A1239" s="15" t="s">
        <v>1267</v>
      </c>
      <c r="B1239" s="21">
        <v>35962</v>
      </c>
      <c r="C1239" s="22">
        <v>25</v>
      </c>
      <c r="D1239" s="15"/>
    </row>
    <row r="1240" spans="1:4" ht="18">
      <c r="A1240" s="15" t="s">
        <v>1268</v>
      </c>
      <c r="B1240" s="21">
        <v>27447</v>
      </c>
      <c r="C1240" s="22">
        <v>25</v>
      </c>
      <c r="D1240" s="15"/>
    </row>
    <row r="1241" spans="1:4" ht="18">
      <c r="A1241" s="15" t="s">
        <v>1269</v>
      </c>
      <c r="B1241" s="21">
        <v>835460</v>
      </c>
      <c r="C1241" s="22">
        <v>25</v>
      </c>
      <c r="D1241" s="15"/>
    </row>
    <row r="1242" spans="1:4" ht="18">
      <c r="A1242" s="15" t="s">
        <v>1270</v>
      </c>
      <c r="B1242" s="21">
        <v>60698</v>
      </c>
      <c r="C1242" s="22">
        <v>25</v>
      </c>
      <c r="D1242" s="15"/>
    </row>
    <row r="1243" spans="1:4" ht="18">
      <c r="A1243" s="15" t="s">
        <v>1271</v>
      </c>
      <c r="B1243" s="21">
        <v>3800354</v>
      </c>
      <c r="C1243" s="22">
        <v>25</v>
      </c>
      <c r="D1243" s="15"/>
    </row>
    <row r="1244" spans="1:4" ht="18">
      <c r="A1244" s="15" t="s">
        <v>1272</v>
      </c>
      <c r="B1244" s="21">
        <v>2729044</v>
      </c>
      <c r="C1244" s="22">
        <v>25</v>
      </c>
      <c r="D1244" s="15"/>
    </row>
    <row r="1245" spans="1:4" ht="18">
      <c r="A1245" s="15" t="s">
        <v>1273</v>
      </c>
      <c r="B1245" s="21">
        <v>86654</v>
      </c>
      <c r="C1245" s="22">
        <v>25</v>
      </c>
      <c r="D1245" s="15"/>
    </row>
    <row r="1246" spans="1:4" ht="18">
      <c r="A1246" s="15" t="s">
        <v>1274</v>
      </c>
      <c r="B1246" s="21">
        <v>3538991</v>
      </c>
      <c r="C1246" s="22">
        <v>8.3333330154418945</v>
      </c>
      <c r="D1246" s="15"/>
    </row>
    <row r="1247" spans="1:4" ht="18">
      <c r="A1247" s="15" t="s">
        <v>1275</v>
      </c>
      <c r="B1247" s="21">
        <v>26353</v>
      </c>
      <c r="C1247" s="22">
        <v>16.25</v>
      </c>
      <c r="D1247" s="15"/>
    </row>
    <row r="1248" spans="1:4" ht="18">
      <c r="A1248" s="15" t="s">
        <v>1276</v>
      </c>
      <c r="B1248" s="21">
        <v>1222500</v>
      </c>
      <c r="C1248" s="22">
        <v>25</v>
      </c>
      <c r="D1248" s="15"/>
    </row>
    <row r="1249" spans="1:4" ht="18">
      <c r="A1249" s="15" t="s">
        <v>1277</v>
      </c>
      <c r="B1249" s="21">
        <v>56760</v>
      </c>
      <c r="C1249" s="22">
        <v>25</v>
      </c>
      <c r="D1249" s="15"/>
    </row>
    <row r="1250" spans="1:4" ht="18">
      <c r="A1250" s="15" t="s">
        <v>1278</v>
      </c>
      <c r="B1250" s="21">
        <v>45949090</v>
      </c>
      <c r="C1250" s="22">
        <v>25</v>
      </c>
      <c r="D1250" s="15"/>
    </row>
    <row r="1251" spans="1:4" ht="18">
      <c r="A1251" s="15" t="s">
        <v>1279</v>
      </c>
      <c r="B1251" s="21">
        <v>4270301</v>
      </c>
      <c r="C1251" s="22">
        <v>25</v>
      </c>
      <c r="D1251" s="15"/>
    </row>
    <row r="1252" spans="1:4" ht="18">
      <c r="A1252" s="15" t="s">
        <v>1280</v>
      </c>
      <c r="B1252" s="21">
        <v>88682327</v>
      </c>
      <c r="C1252" s="22">
        <v>25</v>
      </c>
      <c r="D1252" s="15"/>
    </row>
    <row r="1253" spans="1:4" ht="18">
      <c r="A1253" s="15" t="s">
        <v>1281</v>
      </c>
      <c r="B1253" s="21">
        <v>46050103</v>
      </c>
      <c r="C1253" s="22">
        <v>25</v>
      </c>
      <c r="D1253" s="15"/>
    </row>
    <row r="1254" spans="1:4" ht="18">
      <c r="A1254" s="15" t="s">
        <v>1282</v>
      </c>
      <c r="B1254" s="21">
        <v>19912231</v>
      </c>
      <c r="C1254" s="22">
        <v>25</v>
      </c>
      <c r="D1254" s="15"/>
    </row>
    <row r="1255" spans="1:4" ht="18">
      <c r="A1255" s="15" t="s">
        <v>1283</v>
      </c>
      <c r="B1255" s="21">
        <v>16908</v>
      </c>
      <c r="C1255" s="22">
        <v>7.5</v>
      </c>
      <c r="D1255" s="15"/>
    </row>
    <row r="1256" spans="1:4" ht="18">
      <c r="A1256" s="15" t="s">
        <v>1284</v>
      </c>
      <c r="B1256" s="21">
        <v>4104313</v>
      </c>
      <c r="C1256" s="22">
        <v>25</v>
      </c>
      <c r="D1256" s="15"/>
    </row>
    <row r="1257" spans="1:4" ht="18">
      <c r="A1257" s="15" t="s">
        <v>1285</v>
      </c>
      <c r="B1257" s="21">
        <v>441892</v>
      </c>
      <c r="C1257" s="22">
        <v>25</v>
      </c>
      <c r="D1257" s="15"/>
    </row>
    <row r="1258" spans="1:4" ht="18">
      <c r="A1258" s="15" t="s">
        <v>1286</v>
      </c>
      <c r="B1258" s="21">
        <v>303161</v>
      </c>
      <c r="C1258" s="22">
        <v>25</v>
      </c>
      <c r="D1258" s="15"/>
    </row>
    <row r="1259" spans="1:4" ht="18">
      <c r="A1259" s="15" t="s">
        <v>1287</v>
      </c>
      <c r="B1259" s="21">
        <v>719417</v>
      </c>
      <c r="C1259" s="22">
        <v>25</v>
      </c>
      <c r="D1259" s="15"/>
    </row>
    <row r="1260" spans="1:4" ht="18">
      <c r="A1260" s="15" t="s">
        <v>1288</v>
      </c>
      <c r="B1260" s="21">
        <v>570569</v>
      </c>
      <c r="C1260" s="22">
        <v>25</v>
      </c>
      <c r="D1260" s="15"/>
    </row>
    <row r="1261" spans="1:4" ht="18">
      <c r="A1261" s="15" t="s">
        <v>1289</v>
      </c>
      <c r="B1261" s="21">
        <v>79200</v>
      </c>
      <c r="C1261" s="22">
        <v>25</v>
      </c>
      <c r="D1261" s="15"/>
    </row>
    <row r="1262" spans="1:4" ht="18">
      <c r="A1262" s="15" t="s">
        <v>1290</v>
      </c>
      <c r="B1262" s="21">
        <v>145050</v>
      </c>
      <c r="C1262" s="22">
        <v>25</v>
      </c>
      <c r="D1262" s="15"/>
    </row>
    <row r="1263" spans="1:4" ht="18">
      <c r="A1263" s="15" t="s">
        <v>1291</v>
      </c>
      <c r="B1263" s="21">
        <v>2546929</v>
      </c>
      <c r="C1263" s="22">
        <v>25</v>
      </c>
      <c r="D1263" s="15"/>
    </row>
    <row r="1264" spans="1:4" ht="18">
      <c r="A1264" s="15" t="s">
        <v>1292</v>
      </c>
      <c r="B1264" s="21">
        <v>4181877</v>
      </c>
      <c r="C1264" s="22">
        <v>25</v>
      </c>
      <c r="D1264" s="15"/>
    </row>
    <row r="1265" spans="1:4" ht="18">
      <c r="A1265" s="15" t="s">
        <v>1293</v>
      </c>
      <c r="B1265" s="21">
        <v>132119</v>
      </c>
      <c r="C1265" s="22">
        <v>25</v>
      </c>
      <c r="D1265" s="15"/>
    </row>
    <row r="1266" spans="1:4" ht="18">
      <c r="A1266" s="15" t="s">
        <v>1294</v>
      </c>
      <c r="B1266" s="21">
        <v>6405519</v>
      </c>
      <c r="C1266" s="22">
        <v>25</v>
      </c>
      <c r="D1266" s="15"/>
    </row>
    <row r="1267" spans="1:4" ht="18">
      <c r="A1267" s="15" t="s">
        <v>1295</v>
      </c>
      <c r="B1267" s="21">
        <v>1229397</v>
      </c>
      <c r="C1267" s="22">
        <v>25</v>
      </c>
      <c r="D1267" s="15"/>
    </row>
    <row r="1268" spans="1:4" ht="18">
      <c r="A1268" s="15" t="s">
        <v>1296</v>
      </c>
      <c r="B1268" s="21">
        <v>10253910</v>
      </c>
      <c r="C1268" s="22">
        <v>25</v>
      </c>
      <c r="D1268" s="15"/>
    </row>
    <row r="1269" spans="1:4" ht="18">
      <c r="A1269" s="15" t="s">
        <v>1297</v>
      </c>
      <c r="B1269" s="21">
        <v>13294149</v>
      </c>
      <c r="C1269" s="22">
        <v>25</v>
      </c>
      <c r="D1269" s="15"/>
    </row>
    <row r="1270" spans="1:4" ht="18">
      <c r="A1270" s="15" t="s">
        <v>1298</v>
      </c>
      <c r="B1270" s="21">
        <v>11990</v>
      </c>
      <c r="C1270" s="22">
        <v>25</v>
      </c>
      <c r="D1270" s="15"/>
    </row>
    <row r="1271" spans="1:4" ht="18">
      <c r="A1271" s="15" t="s">
        <v>1299</v>
      </c>
      <c r="B1271" s="21">
        <v>1978636</v>
      </c>
      <c r="C1271" s="22">
        <v>25</v>
      </c>
      <c r="D1271" s="15"/>
    </row>
    <row r="1272" spans="1:4" ht="18">
      <c r="A1272" s="15" t="s">
        <v>1300</v>
      </c>
      <c r="B1272" s="21">
        <v>10470253</v>
      </c>
      <c r="C1272" s="22">
        <v>25</v>
      </c>
      <c r="D1272" s="15"/>
    </row>
    <row r="1273" spans="1:4" ht="18">
      <c r="A1273" s="15" t="s">
        <v>1301</v>
      </c>
      <c r="B1273" s="21">
        <v>3860526</v>
      </c>
      <c r="C1273" s="22">
        <v>25</v>
      </c>
      <c r="D1273" s="15"/>
    </row>
    <row r="1274" spans="1:4" ht="18">
      <c r="A1274" s="15" t="s">
        <v>1302</v>
      </c>
      <c r="B1274" s="21">
        <v>54578574</v>
      </c>
      <c r="C1274" s="22">
        <v>25</v>
      </c>
      <c r="D1274" s="15"/>
    </row>
    <row r="1275" spans="1:4" ht="18">
      <c r="A1275" s="15" t="s">
        <v>1303</v>
      </c>
      <c r="B1275" s="21">
        <v>14982483</v>
      </c>
      <c r="C1275" s="22">
        <v>25</v>
      </c>
      <c r="D1275" s="15"/>
    </row>
    <row r="1276" spans="1:4" ht="18">
      <c r="A1276" s="15" t="s">
        <v>1304</v>
      </c>
      <c r="B1276" s="21">
        <v>373754</v>
      </c>
      <c r="C1276" s="22">
        <v>25</v>
      </c>
      <c r="D1276" s="15"/>
    </row>
    <row r="1277" spans="1:4" ht="18">
      <c r="A1277" s="15" t="s">
        <v>1305</v>
      </c>
      <c r="B1277" s="21">
        <v>17573</v>
      </c>
      <c r="C1277" s="22">
        <v>25</v>
      </c>
      <c r="D1277" s="15"/>
    </row>
    <row r="1278" spans="1:4" ht="18">
      <c r="A1278" s="15" t="s">
        <v>1306</v>
      </c>
      <c r="B1278" s="21">
        <v>190112827</v>
      </c>
      <c r="C1278" s="22">
        <v>25</v>
      </c>
      <c r="D1278" s="15"/>
    </row>
    <row r="1279" spans="1:4" ht="18">
      <c r="A1279" s="15" t="s">
        <v>1307</v>
      </c>
      <c r="B1279" s="21">
        <v>89530</v>
      </c>
      <c r="C1279" s="22">
        <v>25</v>
      </c>
      <c r="D1279" s="15"/>
    </row>
    <row r="1280" spans="1:4" ht="18">
      <c r="A1280" s="15" t="s">
        <v>1308</v>
      </c>
      <c r="B1280" s="21">
        <v>529175</v>
      </c>
      <c r="C1280" s="22">
        <v>7.5</v>
      </c>
      <c r="D1280" s="15"/>
    </row>
    <row r="1281" spans="1:4" ht="18">
      <c r="A1281" s="15" t="s">
        <v>1309</v>
      </c>
      <c r="B1281" s="21">
        <v>2703145</v>
      </c>
      <c r="C1281" s="22">
        <v>0</v>
      </c>
      <c r="D1281" s="15"/>
    </row>
    <row r="1282" spans="1:4" ht="18">
      <c r="A1282" s="15" t="s">
        <v>1310</v>
      </c>
      <c r="B1282" s="21">
        <v>570909556</v>
      </c>
      <c r="C1282" s="22">
        <v>0</v>
      </c>
      <c r="D1282" s="15"/>
    </row>
    <row r="1283" spans="1:4" ht="18">
      <c r="A1283" s="15" t="s">
        <v>1311</v>
      </c>
      <c r="B1283" s="21">
        <v>103664</v>
      </c>
      <c r="C1283" s="22">
        <v>7.5</v>
      </c>
      <c r="D1283" s="15"/>
    </row>
    <row r="1284" spans="1:4" ht="18">
      <c r="A1284" s="15" t="s">
        <v>1312</v>
      </c>
      <c r="B1284" s="21">
        <v>1847747</v>
      </c>
      <c r="C1284" s="22">
        <v>7.5</v>
      </c>
      <c r="D1284" s="15"/>
    </row>
    <row r="1285" spans="1:4" ht="18">
      <c r="A1285" s="15" t="s">
        <v>1313</v>
      </c>
      <c r="B1285" s="21">
        <v>277431</v>
      </c>
      <c r="C1285" s="22">
        <v>7.5</v>
      </c>
      <c r="D1285" s="15"/>
    </row>
    <row r="1286" spans="1:4" ht="18">
      <c r="A1286" s="15" t="s">
        <v>1314</v>
      </c>
      <c r="B1286" s="21">
        <v>4390962</v>
      </c>
      <c r="C1286" s="22">
        <v>7.5</v>
      </c>
      <c r="D1286" s="15"/>
    </row>
    <row r="1287" spans="1:4" ht="18">
      <c r="A1287" s="15" t="s">
        <v>1315</v>
      </c>
      <c r="B1287" s="21">
        <v>1346866</v>
      </c>
      <c r="C1287" s="22">
        <v>7.5</v>
      </c>
      <c r="D1287" s="15"/>
    </row>
    <row r="1288" spans="1:4" ht="18">
      <c r="A1288" s="15" t="s">
        <v>1316</v>
      </c>
      <c r="B1288" s="21">
        <v>124863</v>
      </c>
      <c r="C1288" s="22">
        <v>25</v>
      </c>
      <c r="D1288" s="15"/>
    </row>
    <row r="1289" spans="1:4" ht="18">
      <c r="A1289" s="15" t="s">
        <v>1317</v>
      </c>
      <c r="B1289" s="21">
        <v>1318610</v>
      </c>
      <c r="C1289" s="22">
        <v>25</v>
      </c>
      <c r="D1289" s="15"/>
    </row>
    <row r="1290" spans="1:4" ht="18">
      <c r="A1290" s="15" t="s">
        <v>1318</v>
      </c>
      <c r="B1290" s="21">
        <v>4225556</v>
      </c>
      <c r="C1290" s="22">
        <v>25</v>
      </c>
      <c r="D1290" s="15"/>
    </row>
    <row r="1291" spans="1:4" ht="18">
      <c r="A1291" s="15" t="s">
        <v>1319</v>
      </c>
      <c r="B1291" s="21">
        <v>18820</v>
      </c>
      <c r="C1291" s="22">
        <v>25</v>
      </c>
      <c r="D1291" s="15"/>
    </row>
    <row r="1292" spans="1:4" ht="18">
      <c r="A1292" s="15" t="s">
        <v>1320</v>
      </c>
      <c r="B1292" s="21">
        <v>43791327</v>
      </c>
      <c r="C1292" s="22">
        <v>25</v>
      </c>
      <c r="D1292" s="15"/>
    </row>
    <row r="1293" spans="1:4" ht="18">
      <c r="A1293" s="15" t="s">
        <v>1321</v>
      </c>
      <c r="B1293" s="21">
        <v>82027</v>
      </c>
      <c r="C1293" s="22">
        <v>25</v>
      </c>
      <c r="D1293" s="15"/>
    </row>
    <row r="1294" spans="1:4" ht="18">
      <c r="A1294" s="15" t="s">
        <v>1322</v>
      </c>
      <c r="B1294" s="21">
        <v>10883</v>
      </c>
      <c r="C1294" s="22">
        <v>25</v>
      </c>
      <c r="D1294" s="15"/>
    </row>
    <row r="1295" spans="1:4" ht="18">
      <c r="A1295" s="15" t="s">
        <v>1323</v>
      </c>
      <c r="B1295" s="21">
        <v>329357</v>
      </c>
      <c r="C1295" s="22">
        <v>25</v>
      </c>
      <c r="D1295" s="15"/>
    </row>
    <row r="1296" spans="1:4" ht="18">
      <c r="A1296" s="15" t="s">
        <v>1324</v>
      </c>
      <c r="B1296" s="21">
        <v>9328</v>
      </c>
      <c r="C1296" s="22">
        <v>25</v>
      </c>
      <c r="D1296" s="15"/>
    </row>
    <row r="1297" spans="1:4" ht="18">
      <c r="A1297" s="15" t="s">
        <v>1325</v>
      </c>
      <c r="B1297" s="21">
        <v>6800</v>
      </c>
      <c r="C1297" s="22">
        <v>25</v>
      </c>
      <c r="D1297" s="15"/>
    </row>
    <row r="1298" spans="1:4" ht="18">
      <c r="A1298" s="15" t="s">
        <v>1326</v>
      </c>
      <c r="B1298" s="21">
        <v>2640</v>
      </c>
      <c r="C1298" s="22">
        <v>25</v>
      </c>
      <c r="D1298" s="15"/>
    </row>
    <row r="1299" spans="1:4" ht="18">
      <c r="A1299" s="15" t="s">
        <v>1327</v>
      </c>
      <c r="B1299" s="21">
        <v>2074026</v>
      </c>
      <c r="C1299" s="22">
        <v>25</v>
      </c>
      <c r="D1299" s="15"/>
    </row>
    <row r="1300" spans="1:4" ht="18">
      <c r="A1300" s="15" t="s">
        <v>1328</v>
      </c>
      <c r="B1300" s="21">
        <v>340587633</v>
      </c>
      <c r="C1300" s="22">
        <v>24.125</v>
      </c>
      <c r="D1300" s="15"/>
    </row>
    <row r="1301" spans="1:4" ht="18">
      <c r="A1301" s="15" t="s">
        <v>1329</v>
      </c>
      <c r="B1301" s="21">
        <v>81500</v>
      </c>
      <c r="C1301" s="22">
        <v>0</v>
      </c>
      <c r="D1301" s="15"/>
    </row>
    <row r="1302" spans="1:4" ht="18">
      <c r="A1302" s="15" t="s">
        <v>1330</v>
      </c>
      <c r="B1302" s="21">
        <v>50520</v>
      </c>
      <c r="C1302" s="22">
        <v>25</v>
      </c>
      <c r="D1302" s="15"/>
    </row>
    <row r="1303" spans="1:4" ht="18">
      <c r="A1303" s="15" t="s">
        <v>1331</v>
      </c>
      <c r="B1303" s="21">
        <v>2400</v>
      </c>
      <c r="C1303" s="22">
        <v>25</v>
      </c>
      <c r="D1303" s="15"/>
    </row>
    <row r="1304" spans="1:4" ht="18">
      <c r="A1304" s="15" t="s">
        <v>1332</v>
      </c>
      <c r="B1304" s="21">
        <v>209752</v>
      </c>
      <c r="C1304" s="22">
        <v>25</v>
      </c>
      <c r="D1304" s="15"/>
    </row>
    <row r="1305" spans="1:4" ht="18">
      <c r="A1305" s="15" t="s">
        <v>1333</v>
      </c>
      <c r="B1305" s="21">
        <v>2359087</v>
      </c>
      <c r="C1305" s="22">
        <v>25</v>
      </c>
      <c r="D1305" s="15"/>
    </row>
    <row r="1306" spans="1:4" ht="18">
      <c r="A1306" s="15" t="s">
        <v>1334</v>
      </c>
      <c r="B1306" s="21">
        <v>708505</v>
      </c>
      <c r="C1306" s="22">
        <v>25</v>
      </c>
      <c r="D1306" s="15"/>
    </row>
    <row r="1307" spans="1:4" ht="18">
      <c r="A1307" s="15" t="s">
        <v>1335</v>
      </c>
      <c r="B1307" s="21">
        <v>872483</v>
      </c>
      <c r="C1307" s="22">
        <v>25</v>
      </c>
      <c r="D1307" s="15"/>
    </row>
    <row r="1308" spans="1:4" ht="18">
      <c r="A1308" s="15" t="s">
        <v>1336</v>
      </c>
      <c r="B1308" s="21">
        <v>35003030</v>
      </c>
      <c r="C1308" s="22">
        <v>25</v>
      </c>
      <c r="D1308" s="15"/>
    </row>
    <row r="1309" spans="1:4" ht="18">
      <c r="A1309" s="15" t="s">
        <v>1337</v>
      </c>
      <c r="B1309" s="21">
        <v>4749412</v>
      </c>
      <c r="C1309" s="22">
        <v>25</v>
      </c>
      <c r="D1309" s="15"/>
    </row>
    <row r="1310" spans="1:4" ht="18">
      <c r="A1310" s="15" t="s">
        <v>1338</v>
      </c>
      <c r="B1310" s="21">
        <v>3343315</v>
      </c>
      <c r="C1310" s="22">
        <v>25</v>
      </c>
      <c r="D1310" s="15"/>
    </row>
    <row r="1311" spans="1:4" ht="18">
      <c r="A1311" s="15" t="s">
        <v>1339</v>
      </c>
      <c r="B1311" s="21">
        <v>3267777</v>
      </c>
      <c r="C1311" s="22">
        <v>25</v>
      </c>
      <c r="D1311" s="15"/>
    </row>
    <row r="1312" spans="1:4" ht="18">
      <c r="A1312" s="15" t="s">
        <v>1340</v>
      </c>
      <c r="B1312" s="21">
        <v>1333710</v>
      </c>
      <c r="C1312" s="22">
        <v>25</v>
      </c>
      <c r="D1312" s="15"/>
    </row>
    <row r="1313" spans="1:4" ht="18">
      <c r="A1313" s="15" t="s">
        <v>1341</v>
      </c>
      <c r="B1313" s="21">
        <v>388622</v>
      </c>
      <c r="C1313" s="22">
        <v>25</v>
      </c>
      <c r="D1313" s="15"/>
    </row>
    <row r="1314" spans="1:4" ht="18">
      <c r="A1314" s="15" t="s">
        <v>1342</v>
      </c>
      <c r="B1314" s="21">
        <v>2448387</v>
      </c>
      <c r="C1314" s="22">
        <v>25</v>
      </c>
      <c r="D1314" s="15"/>
    </row>
    <row r="1315" spans="1:4" ht="18">
      <c r="A1315" s="15" t="s">
        <v>1343</v>
      </c>
      <c r="B1315" s="21">
        <v>1484785</v>
      </c>
      <c r="C1315" s="22">
        <v>25</v>
      </c>
      <c r="D1315" s="15"/>
    </row>
    <row r="1316" spans="1:4" ht="18">
      <c r="A1316" s="15" t="s">
        <v>1344</v>
      </c>
      <c r="B1316" s="21">
        <v>6471239</v>
      </c>
      <c r="C1316" s="22">
        <v>25</v>
      </c>
      <c r="D1316" s="15"/>
    </row>
    <row r="1317" spans="1:4" ht="18">
      <c r="A1317" s="15" t="s">
        <v>1345</v>
      </c>
      <c r="B1317" s="21">
        <v>11720233</v>
      </c>
      <c r="C1317" s="22">
        <v>25</v>
      </c>
      <c r="D1317" s="15"/>
    </row>
    <row r="1318" spans="1:4" ht="18">
      <c r="A1318" s="15" t="s">
        <v>1346</v>
      </c>
      <c r="B1318" s="21">
        <v>697565</v>
      </c>
      <c r="C1318" s="22">
        <v>25</v>
      </c>
      <c r="D1318" s="15"/>
    </row>
    <row r="1319" spans="1:4" ht="18">
      <c r="A1319" s="15" t="s">
        <v>1347</v>
      </c>
      <c r="B1319" s="21">
        <v>2425624</v>
      </c>
      <c r="C1319" s="22">
        <v>25</v>
      </c>
      <c r="D1319" s="15"/>
    </row>
    <row r="1320" spans="1:4" ht="18">
      <c r="A1320" s="15" t="s">
        <v>1348</v>
      </c>
      <c r="B1320" s="21">
        <v>2565366</v>
      </c>
      <c r="C1320" s="22">
        <v>25</v>
      </c>
      <c r="D1320" s="15"/>
    </row>
    <row r="1321" spans="1:4" ht="18">
      <c r="A1321" s="15" t="s">
        <v>1349</v>
      </c>
      <c r="B1321" s="21">
        <v>1355221</v>
      </c>
      <c r="C1321" s="22">
        <v>25</v>
      </c>
      <c r="D1321" s="15"/>
    </row>
    <row r="1322" spans="1:4" ht="18">
      <c r="A1322" s="15" t="s">
        <v>1350</v>
      </c>
      <c r="B1322" s="21">
        <v>15713</v>
      </c>
      <c r="C1322" s="22">
        <v>25</v>
      </c>
      <c r="D1322" s="15"/>
    </row>
    <row r="1323" spans="1:4" ht="18">
      <c r="A1323" s="15" t="s">
        <v>1351</v>
      </c>
      <c r="B1323" s="21">
        <v>1590328</v>
      </c>
      <c r="C1323" s="22">
        <v>25</v>
      </c>
      <c r="D1323" s="15"/>
    </row>
    <row r="1324" spans="1:4" ht="18">
      <c r="A1324" s="15" t="s">
        <v>1352</v>
      </c>
      <c r="B1324" s="21">
        <v>14930024</v>
      </c>
      <c r="C1324" s="22">
        <v>25</v>
      </c>
      <c r="D1324" s="15"/>
    </row>
    <row r="1325" spans="1:4" ht="18">
      <c r="A1325" s="15" t="s">
        <v>1353</v>
      </c>
      <c r="B1325" s="21">
        <v>83008806</v>
      </c>
      <c r="C1325" s="22">
        <v>25</v>
      </c>
      <c r="D1325" s="15"/>
    </row>
    <row r="1326" spans="1:4" ht="18">
      <c r="A1326" s="15" t="s">
        <v>1354</v>
      </c>
      <c r="B1326" s="21">
        <v>50188</v>
      </c>
      <c r="C1326" s="22">
        <v>25</v>
      </c>
      <c r="D1326" s="15"/>
    </row>
    <row r="1327" spans="1:4" ht="18">
      <c r="A1327" s="15" t="s">
        <v>1355</v>
      </c>
      <c r="B1327" s="21">
        <v>67500</v>
      </c>
      <c r="C1327" s="22">
        <v>25</v>
      </c>
      <c r="D1327" s="15"/>
    </row>
    <row r="1328" spans="1:4" ht="18">
      <c r="A1328" s="15" t="s">
        <v>1356</v>
      </c>
      <c r="B1328" s="21">
        <v>135398</v>
      </c>
      <c r="C1328" s="22">
        <v>25</v>
      </c>
      <c r="D1328" s="15"/>
    </row>
    <row r="1329" spans="1:4" ht="18">
      <c r="A1329" s="15" t="s">
        <v>1357</v>
      </c>
      <c r="B1329" s="21">
        <v>9181</v>
      </c>
      <c r="C1329" s="22">
        <v>25</v>
      </c>
      <c r="D1329" s="15"/>
    </row>
    <row r="1330" spans="1:4" ht="18">
      <c r="A1330" s="15" t="s">
        <v>1358</v>
      </c>
      <c r="B1330" s="21">
        <v>964275</v>
      </c>
      <c r="C1330" s="22">
        <v>25</v>
      </c>
      <c r="D1330" s="15"/>
    </row>
    <row r="1331" spans="1:4" ht="18">
      <c r="A1331" s="15" t="s">
        <v>1359</v>
      </c>
      <c r="B1331" s="21">
        <v>7810992</v>
      </c>
      <c r="C1331" s="22">
        <v>25</v>
      </c>
      <c r="D1331" s="15"/>
    </row>
    <row r="1332" spans="1:4" ht="18">
      <c r="A1332" s="15" t="s">
        <v>1360</v>
      </c>
      <c r="B1332" s="21">
        <v>2926457</v>
      </c>
      <c r="C1332" s="22">
        <v>25</v>
      </c>
      <c r="D1332" s="15"/>
    </row>
    <row r="1333" spans="1:4" ht="18">
      <c r="A1333" s="15" t="s">
        <v>1361</v>
      </c>
      <c r="B1333" s="21">
        <v>10667989</v>
      </c>
      <c r="C1333" s="22">
        <v>25</v>
      </c>
      <c r="D1333" s="15"/>
    </row>
    <row r="1334" spans="1:4" ht="18">
      <c r="A1334" s="15" t="s">
        <v>1362</v>
      </c>
      <c r="B1334" s="21">
        <v>485240</v>
      </c>
      <c r="C1334" s="22">
        <v>25</v>
      </c>
      <c r="D1334" s="15"/>
    </row>
    <row r="1335" spans="1:4" ht="18">
      <c r="A1335" s="15" t="s">
        <v>1363</v>
      </c>
      <c r="B1335" s="21">
        <v>53793222</v>
      </c>
      <c r="C1335" s="22">
        <v>25</v>
      </c>
      <c r="D1335" s="15"/>
    </row>
    <row r="1336" spans="1:4" ht="18">
      <c r="A1336" s="15" t="s">
        <v>1364</v>
      </c>
      <c r="B1336" s="21">
        <v>251747</v>
      </c>
      <c r="C1336" s="22">
        <v>25</v>
      </c>
      <c r="D1336" s="15"/>
    </row>
    <row r="1337" spans="1:4" ht="18">
      <c r="A1337" s="15" t="s">
        <v>1365</v>
      </c>
      <c r="B1337" s="21">
        <v>55441568</v>
      </c>
      <c r="C1337" s="22">
        <v>25</v>
      </c>
      <c r="D1337" s="15"/>
    </row>
    <row r="1338" spans="1:4" ht="18">
      <c r="A1338" s="15" t="s">
        <v>1366</v>
      </c>
      <c r="B1338" s="21">
        <v>5713015</v>
      </c>
      <c r="C1338" s="22">
        <v>25</v>
      </c>
      <c r="D1338" s="15"/>
    </row>
    <row r="1339" spans="1:4" ht="18">
      <c r="A1339" s="15" t="s">
        <v>1367</v>
      </c>
      <c r="B1339" s="21">
        <v>12044320</v>
      </c>
      <c r="C1339" s="22">
        <v>25</v>
      </c>
      <c r="D1339" s="15"/>
    </row>
    <row r="1340" spans="1:4" ht="18">
      <c r="A1340" s="15" t="s">
        <v>1368</v>
      </c>
      <c r="B1340" s="21">
        <v>499532</v>
      </c>
      <c r="C1340" s="22">
        <v>25</v>
      </c>
      <c r="D1340" s="15"/>
    </row>
    <row r="1341" spans="1:4" ht="18">
      <c r="A1341" s="15" t="s">
        <v>1369</v>
      </c>
      <c r="B1341" s="21">
        <v>1208333</v>
      </c>
      <c r="C1341" s="22">
        <v>25</v>
      </c>
      <c r="D1341" s="15"/>
    </row>
    <row r="1342" spans="1:4" ht="18">
      <c r="A1342" s="15" t="s">
        <v>1370</v>
      </c>
      <c r="B1342" s="21">
        <v>2163723</v>
      </c>
      <c r="C1342" s="22">
        <v>25</v>
      </c>
      <c r="D1342" s="15"/>
    </row>
    <row r="1343" spans="1:4" ht="18">
      <c r="A1343" s="15" t="s">
        <v>1371</v>
      </c>
      <c r="B1343" s="21">
        <v>202663</v>
      </c>
      <c r="C1343" s="22">
        <v>25</v>
      </c>
      <c r="D1343" s="15"/>
    </row>
    <row r="1344" spans="1:4" ht="18">
      <c r="A1344" s="15" t="s">
        <v>1372</v>
      </c>
      <c r="B1344" s="21">
        <v>2464995</v>
      </c>
      <c r="C1344" s="22">
        <v>25</v>
      </c>
      <c r="D1344" s="15"/>
    </row>
    <row r="1345" spans="1:4" ht="18">
      <c r="A1345" s="15" t="s">
        <v>1373</v>
      </c>
      <c r="B1345" s="21">
        <v>10392607</v>
      </c>
      <c r="C1345" s="22">
        <v>25</v>
      </c>
      <c r="D1345" s="15"/>
    </row>
    <row r="1346" spans="1:4" ht="18">
      <c r="A1346" s="15" t="s">
        <v>1374</v>
      </c>
      <c r="B1346" s="21">
        <v>14414172</v>
      </c>
      <c r="C1346" s="22">
        <v>25</v>
      </c>
      <c r="D1346" s="15"/>
    </row>
    <row r="1347" spans="1:4" ht="18">
      <c r="A1347" s="15" t="s">
        <v>1375</v>
      </c>
      <c r="B1347" s="21">
        <v>10868537</v>
      </c>
      <c r="C1347" s="22">
        <v>25</v>
      </c>
      <c r="D1347" s="15"/>
    </row>
    <row r="1348" spans="1:4" ht="18">
      <c r="A1348" s="15" t="s">
        <v>1376</v>
      </c>
      <c r="B1348" s="21">
        <v>209632</v>
      </c>
      <c r="C1348" s="22">
        <v>25</v>
      </c>
      <c r="D1348" s="15"/>
    </row>
    <row r="1349" spans="1:4" ht="18">
      <c r="A1349" s="15" t="s">
        <v>1377</v>
      </c>
      <c r="B1349" s="21">
        <v>61244</v>
      </c>
      <c r="C1349" s="22">
        <v>25</v>
      </c>
      <c r="D1349" s="15"/>
    </row>
    <row r="1350" spans="1:4" ht="18">
      <c r="A1350" s="15" t="s">
        <v>1378</v>
      </c>
      <c r="B1350" s="21">
        <v>228130042</v>
      </c>
      <c r="C1350" s="22">
        <v>25</v>
      </c>
      <c r="D1350" s="15"/>
    </row>
    <row r="1351" spans="1:4" ht="18">
      <c r="A1351" s="15" t="s">
        <v>1379</v>
      </c>
      <c r="B1351" s="21">
        <v>487515</v>
      </c>
      <c r="C1351" s="22">
        <v>25</v>
      </c>
      <c r="D1351" s="15"/>
    </row>
    <row r="1352" spans="1:4" ht="18">
      <c r="A1352" s="15" t="s">
        <v>1380</v>
      </c>
      <c r="B1352" s="21">
        <v>3924859</v>
      </c>
      <c r="C1352" s="22">
        <v>25</v>
      </c>
      <c r="D1352" s="15"/>
    </row>
    <row r="1353" spans="1:4" ht="18">
      <c r="A1353" s="15" t="s">
        <v>1381</v>
      </c>
      <c r="B1353" s="21">
        <v>18385218</v>
      </c>
      <c r="C1353" s="22">
        <v>25</v>
      </c>
      <c r="D1353" s="15"/>
    </row>
    <row r="1354" spans="1:4" ht="18">
      <c r="A1354" s="15" t="s">
        <v>1382</v>
      </c>
      <c r="B1354" s="21">
        <v>59198412</v>
      </c>
      <c r="C1354" s="22">
        <v>25</v>
      </c>
      <c r="D1354" s="15"/>
    </row>
    <row r="1355" spans="1:4" ht="18">
      <c r="A1355" s="15" t="s">
        <v>1383</v>
      </c>
      <c r="B1355" s="21">
        <v>26344306</v>
      </c>
      <c r="C1355" s="22">
        <v>25</v>
      </c>
      <c r="D1355" s="15"/>
    </row>
    <row r="1356" spans="1:4" ht="18">
      <c r="A1356" s="15" t="s">
        <v>1384</v>
      </c>
      <c r="B1356" s="21">
        <v>47445048</v>
      </c>
      <c r="C1356" s="22">
        <v>25</v>
      </c>
      <c r="D1356" s="15"/>
    </row>
    <row r="1357" spans="1:4" ht="18">
      <c r="A1357" s="15" t="s">
        <v>1385</v>
      </c>
      <c r="B1357" s="21">
        <v>2167322</v>
      </c>
      <c r="C1357" s="22">
        <v>25</v>
      </c>
      <c r="D1357" s="15"/>
    </row>
    <row r="1358" spans="1:4" ht="18">
      <c r="A1358" s="15" t="s">
        <v>1386</v>
      </c>
      <c r="B1358" s="21">
        <v>3115</v>
      </c>
      <c r="C1358" s="22">
        <v>25</v>
      </c>
      <c r="D1358" s="15"/>
    </row>
    <row r="1359" spans="1:4" ht="18">
      <c r="A1359" s="15" t="s">
        <v>1387</v>
      </c>
      <c r="B1359" s="21">
        <v>8341595</v>
      </c>
      <c r="C1359" s="22">
        <v>25</v>
      </c>
      <c r="D1359" s="15"/>
    </row>
    <row r="1360" spans="1:4" ht="18">
      <c r="A1360" s="15" t="s">
        <v>1388</v>
      </c>
      <c r="B1360" s="21">
        <v>13079772</v>
      </c>
      <c r="C1360" s="22">
        <v>25</v>
      </c>
      <c r="D1360" s="15"/>
    </row>
    <row r="1361" spans="1:4" ht="18">
      <c r="A1361" s="15" t="s">
        <v>1389</v>
      </c>
      <c r="B1361" s="21">
        <v>7930720</v>
      </c>
      <c r="C1361" s="22">
        <v>25</v>
      </c>
      <c r="D1361" s="15"/>
    </row>
    <row r="1362" spans="1:4" ht="18">
      <c r="A1362" s="15" t="s">
        <v>1390</v>
      </c>
      <c r="B1362" s="21">
        <v>1917920</v>
      </c>
      <c r="C1362" s="22">
        <v>25</v>
      </c>
      <c r="D1362" s="15"/>
    </row>
    <row r="1363" spans="1:4" ht="18">
      <c r="A1363" s="15" t="s">
        <v>1391</v>
      </c>
      <c r="B1363" s="21">
        <v>27031982</v>
      </c>
      <c r="C1363" s="22">
        <v>25</v>
      </c>
      <c r="D1363" s="15"/>
    </row>
    <row r="1364" spans="1:4" ht="18">
      <c r="A1364" s="15" t="s">
        <v>1392</v>
      </c>
      <c r="B1364" s="21">
        <v>111026354</v>
      </c>
      <c r="C1364" s="22">
        <v>25</v>
      </c>
      <c r="D1364" s="15"/>
    </row>
    <row r="1365" spans="1:4" ht="18">
      <c r="A1365" s="15" t="s">
        <v>1393</v>
      </c>
      <c r="B1365" s="21">
        <v>57276885</v>
      </c>
      <c r="C1365" s="22">
        <v>25</v>
      </c>
      <c r="D1365" s="15"/>
    </row>
    <row r="1366" spans="1:4" ht="18">
      <c r="A1366" s="15" t="s">
        <v>1394</v>
      </c>
      <c r="B1366" s="21">
        <v>14555</v>
      </c>
      <c r="C1366" s="22">
        <v>25</v>
      </c>
      <c r="D1366" s="15"/>
    </row>
    <row r="1367" spans="1:4" ht="18">
      <c r="A1367" s="15" t="s">
        <v>1395</v>
      </c>
      <c r="B1367" s="21">
        <v>2590</v>
      </c>
      <c r="C1367" s="22">
        <v>25</v>
      </c>
      <c r="D1367" s="15"/>
    </row>
    <row r="1368" spans="1:4" ht="18">
      <c r="A1368" s="15" t="s">
        <v>1396</v>
      </c>
      <c r="B1368" s="21">
        <v>98233</v>
      </c>
      <c r="C1368" s="22">
        <v>25</v>
      </c>
      <c r="D1368" s="15"/>
    </row>
    <row r="1369" spans="1:4" ht="18">
      <c r="A1369" s="15" t="s">
        <v>1397</v>
      </c>
      <c r="B1369" s="21">
        <v>4488330</v>
      </c>
      <c r="C1369" s="22">
        <v>25</v>
      </c>
      <c r="D1369" s="15"/>
    </row>
    <row r="1370" spans="1:4" ht="18">
      <c r="A1370" s="15" t="s">
        <v>1398</v>
      </c>
      <c r="B1370" s="21">
        <v>1230702</v>
      </c>
      <c r="C1370" s="22">
        <v>25</v>
      </c>
      <c r="D1370" s="15"/>
    </row>
    <row r="1371" spans="1:4" ht="18">
      <c r="A1371" s="15" t="s">
        <v>1399</v>
      </c>
      <c r="B1371" s="21">
        <v>24314218</v>
      </c>
      <c r="C1371" s="22">
        <v>25</v>
      </c>
      <c r="D1371" s="15"/>
    </row>
    <row r="1372" spans="1:4" ht="18">
      <c r="A1372" s="15" t="s">
        <v>1400</v>
      </c>
      <c r="B1372" s="21">
        <v>31397166</v>
      </c>
      <c r="C1372" s="22">
        <v>25</v>
      </c>
      <c r="D1372" s="15"/>
    </row>
    <row r="1373" spans="1:4" ht="18">
      <c r="A1373" s="15" t="s">
        <v>1401</v>
      </c>
      <c r="B1373" s="21">
        <v>768761</v>
      </c>
      <c r="C1373" s="22">
        <v>25</v>
      </c>
      <c r="D1373" s="15"/>
    </row>
    <row r="1374" spans="1:4" ht="18">
      <c r="A1374" s="15" t="s">
        <v>1402</v>
      </c>
      <c r="B1374" s="21">
        <v>19730686</v>
      </c>
      <c r="C1374" s="22">
        <v>25</v>
      </c>
      <c r="D1374" s="15"/>
    </row>
    <row r="1375" spans="1:4" ht="18">
      <c r="A1375" s="15" t="s">
        <v>1403</v>
      </c>
      <c r="B1375" s="21">
        <v>3045802</v>
      </c>
      <c r="C1375" s="22">
        <v>25</v>
      </c>
      <c r="D1375" s="15"/>
    </row>
    <row r="1376" spans="1:4" ht="18">
      <c r="A1376" s="15" t="s">
        <v>1404</v>
      </c>
      <c r="B1376" s="21">
        <v>16690758</v>
      </c>
      <c r="C1376" s="22">
        <v>25</v>
      </c>
      <c r="D1376" s="15"/>
    </row>
    <row r="1377" spans="1:4" ht="18">
      <c r="A1377" s="15" t="s">
        <v>1405</v>
      </c>
      <c r="B1377" s="21">
        <v>13875389</v>
      </c>
      <c r="C1377" s="22">
        <v>25</v>
      </c>
      <c r="D1377" s="15"/>
    </row>
    <row r="1378" spans="1:4" ht="18">
      <c r="A1378" s="15" t="s">
        <v>1406</v>
      </c>
      <c r="B1378" s="21">
        <v>6309594</v>
      </c>
      <c r="C1378" s="22">
        <v>25</v>
      </c>
      <c r="D1378" s="15"/>
    </row>
    <row r="1379" spans="1:4" ht="18">
      <c r="A1379" s="15" t="s">
        <v>1407</v>
      </c>
      <c r="B1379" s="21">
        <v>61585616</v>
      </c>
      <c r="C1379" s="22">
        <v>25</v>
      </c>
      <c r="D1379" s="15"/>
    </row>
    <row r="1380" spans="1:4" ht="18">
      <c r="A1380" s="15" t="s">
        <v>1408</v>
      </c>
      <c r="B1380" s="21">
        <v>40055124</v>
      </c>
      <c r="C1380" s="22">
        <v>25</v>
      </c>
      <c r="D1380" s="15"/>
    </row>
    <row r="1381" spans="1:4" ht="18">
      <c r="A1381" s="15" t="s">
        <v>1409</v>
      </c>
      <c r="B1381" s="21">
        <v>213969076</v>
      </c>
      <c r="C1381" s="22">
        <v>25</v>
      </c>
      <c r="D1381" s="15"/>
    </row>
    <row r="1382" spans="1:4" ht="18">
      <c r="A1382" s="15" t="s">
        <v>1410</v>
      </c>
      <c r="B1382" s="21">
        <v>98646065</v>
      </c>
      <c r="C1382" s="22">
        <v>25</v>
      </c>
      <c r="D1382" s="15"/>
    </row>
    <row r="1383" spans="1:4" ht="18">
      <c r="A1383" s="15" t="s">
        <v>1411</v>
      </c>
      <c r="B1383" s="21">
        <v>1940214823</v>
      </c>
      <c r="C1383" s="22">
        <v>25</v>
      </c>
      <c r="D1383" s="15"/>
    </row>
    <row r="1384" spans="1:4" ht="18">
      <c r="A1384" s="15" t="s">
        <v>1412</v>
      </c>
      <c r="B1384" s="21">
        <v>44148679</v>
      </c>
      <c r="C1384" s="22">
        <v>25</v>
      </c>
      <c r="D1384" s="15"/>
    </row>
    <row r="1385" spans="1:4" ht="18">
      <c r="A1385" s="15" t="s">
        <v>1413</v>
      </c>
      <c r="B1385" s="21">
        <v>74061641</v>
      </c>
      <c r="C1385" s="22">
        <v>25</v>
      </c>
      <c r="D1385" s="15"/>
    </row>
    <row r="1386" spans="1:4" ht="18">
      <c r="A1386" s="15" t="s">
        <v>1414</v>
      </c>
      <c r="B1386" s="21">
        <v>185816247</v>
      </c>
      <c r="C1386" s="22">
        <v>25</v>
      </c>
      <c r="D1386" s="15"/>
    </row>
    <row r="1387" spans="1:4" ht="18">
      <c r="A1387" s="15" t="s">
        <v>1415</v>
      </c>
      <c r="B1387" s="21">
        <v>149273097</v>
      </c>
      <c r="C1387" s="22">
        <v>25</v>
      </c>
      <c r="D1387" s="15"/>
    </row>
    <row r="1388" spans="1:4" ht="18">
      <c r="A1388" s="15" t="s">
        <v>1416</v>
      </c>
      <c r="B1388" s="21">
        <v>25759825</v>
      </c>
      <c r="C1388" s="22">
        <v>25</v>
      </c>
      <c r="D1388" s="15"/>
    </row>
    <row r="1389" spans="1:4" ht="18">
      <c r="A1389" s="15" t="s">
        <v>1417</v>
      </c>
      <c r="B1389" s="21">
        <v>3662221</v>
      </c>
      <c r="C1389" s="22">
        <v>25</v>
      </c>
      <c r="D1389" s="15"/>
    </row>
    <row r="1390" spans="1:4" ht="18">
      <c r="A1390" s="15" t="s">
        <v>1418</v>
      </c>
      <c r="B1390" s="21">
        <v>43133729</v>
      </c>
      <c r="C1390" s="22">
        <v>25</v>
      </c>
      <c r="D1390" s="15"/>
    </row>
    <row r="1391" spans="1:4" ht="18">
      <c r="A1391" s="15" t="s">
        <v>1419</v>
      </c>
      <c r="B1391" s="21">
        <v>25481755</v>
      </c>
      <c r="C1391" s="22">
        <v>25</v>
      </c>
      <c r="D1391" s="15"/>
    </row>
    <row r="1392" spans="1:4" ht="18">
      <c r="A1392" s="15" t="s">
        <v>1420</v>
      </c>
      <c r="B1392" s="21">
        <v>8962171</v>
      </c>
      <c r="C1392" s="22">
        <v>25</v>
      </c>
      <c r="D1392" s="15"/>
    </row>
    <row r="1393" spans="1:4" ht="18">
      <c r="A1393" s="15" t="s">
        <v>1421</v>
      </c>
      <c r="B1393" s="21">
        <v>1283827</v>
      </c>
      <c r="C1393" s="22">
        <v>25</v>
      </c>
      <c r="D1393" s="15"/>
    </row>
    <row r="1394" spans="1:4" ht="18">
      <c r="A1394" s="15" t="s">
        <v>1422</v>
      </c>
      <c r="B1394" s="21">
        <v>5413937</v>
      </c>
      <c r="C1394" s="22">
        <v>25</v>
      </c>
      <c r="D1394" s="15"/>
    </row>
    <row r="1395" spans="1:4" ht="18">
      <c r="A1395" s="15" t="s">
        <v>1423</v>
      </c>
      <c r="B1395" s="21">
        <v>45438481</v>
      </c>
      <c r="C1395" s="22">
        <v>25</v>
      </c>
      <c r="D1395" s="15"/>
    </row>
    <row r="1396" spans="1:4" ht="18">
      <c r="A1396" s="15" t="s">
        <v>1424</v>
      </c>
      <c r="B1396" s="21">
        <v>1403507</v>
      </c>
      <c r="C1396" s="22">
        <v>25</v>
      </c>
      <c r="D1396" s="15"/>
    </row>
    <row r="1397" spans="1:4" ht="18">
      <c r="A1397" s="15" t="s">
        <v>1425</v>
      </c>
      <c r="B1397" s="21">
        <v>6750518</v>
      </c>
      <c r="C1397" s="22">
        <v>25</v>
      </c>
      <c r="D1397" s="15"/>
    </row>
    <row r="1398" spans="1:4" ht="18">
      <c r="A1398" s="15" t="s">
        <v>1426</v>
      </c>
      <c r="B1398" s="21">
        <v>234231</v>
      </c>
      <c r="C1398" s="22">
        <v>25</v>
      </c>
      <c r="D1398" s="15"/>
    </row>
    <row r="1399" spans="1:4" ht="18">
      <c r="A1399" s="15" t="s">
        <v>1427</v>
      </c>
      <c r="B1399" s="21">
        <v>359649</v>
      </c>
      <c r="C1399" s="22">
        <v>25</v>
      </c>
      <c r="D1399" s="15"/>
    </row>
    <row r="1400" spans="1:4" ht="18">
      <c r="A1400" s="15" t="s">
        <v>1428</v>
      </c>
      <c r="B1400" s="21">
        <v>701925</v>
      </c>
      <c r="C1400" s="22">
        <v>25</v>
      </c>
      <c r="D1400" s="15"/>
    </row>
    <row r="1401" spans="1:4" ht="18">
      <c r="A1401" s="15" t="s">
        <v>1429</v>
      </c>
      <c r="B1401" s="21">
        <v>2813051</v>
      </c>
      <c r="C1401" s="22">
        <v>25</v>
      </c>
      <c r="D1401" s="15"/>
    </row>
    <row r="1402" spans="1:4" ht="18">
      <c r="A1402" s="15" t="s">
        <v>1430</v>
      </c>
      <c r="B1402" s="21">
        <v>1538910</v>
      </c>
      <c r="C1402" s="22">
        <v>25</v>
      </c>
      <c r="D1402" s="15"/>
    </row>
    <row r="1403" spans="1:4" ht="18">
      <c r="A1403" s="15" t="s">
        <v>1431</v>
      </c>
      <c r="B1403" s="21">
        <v>13957</v>
      </c>
      <c r="C1403" s="22">
        <v>25</v>
      </c>
      <c r="D1403" s="15"/>
    </row>
    <row r="1404" spans="1:4" ht="18">
      <c r="A1404" s="15" t="s">
        <v>1432</v>
      </c>
      <c r="B1404" s="21">
        <v>531447</v>
      </c>
      <c r="C1404" s="22">
        <v>25</v>
      </c>
      <c r="D1404" s="15"/>
    </row>
    <row r="1405" spans="1:4" ht="18">
      <c r="A1405" s="15" t="s">
        <v>1433</v>
      </c>
      <c r="B1405" s="21">
        <v>25617823</v>
      </c>
      <c r="C1405" s="22">
        <v>25</v>
      </c>
      <c r="D1405" s="15"/>
    </row>
    <row r="1406" spans="1:4" ht="18">
      <c r="A1406" s="15" t="s">
        <v>1434</v>
      </c>
      <c r="B1406" s="21">
        <v>4157017</v>
      </c>
      <c r="C1406" s="22">
        <v>25</v>
      </c>
      <c r="D1406" s="15"/>
    </row>
    <row r="1407" spans="1:4" ht="18">
      <c r="A1407" s="15" t="s">
        <v>1435</v>
      </c>
      <c r="B1407" s="21">
        <v>42756007</v>
      </c>
      <c r="C1407" s="22">
        <v>25</v>
      </c>
      <c r="D1407" s="15"/>
    </row>
    <row r="1408" spans="1:4" ht="18">
      <c r="A1408" s="15" t="s">
        <v>1436</v>
      </c>
      <c r="B1408" s="21">
        <v>15172279</v>
      </c>
      <c r="C1408" s="22">
        <v>25</v>
      </c>
      <c r="D1408" s="15"/>
    </row>
    <row r="1409" spans="1:4" ht="18">
      <c r="A1409" s="15" t="s">
        <v>1437</v>
      </c>
      <c r="B1409" s="21">
        <v>965739</v>
      </c>
      <c r="C1409" s="22">
        <v>25</v>
      </c>
      <c r="D1409" s="15"/>
    </row>
    <row r="1410" spans="1:4" ht="18">
      <c r="A1410" s="15" t="s">
        <v>1438</v>
      </c>
      <c r="B1410" s="21">
        <v>56938920</v>
      </c>
      <c r="C1410" s="22">
        <v>25</v>
      </c>
      <c r="D1410" s="15"/>
    </row>
    <row r="1411" spans="1:4" ht="18">
      <c r="A1411" s="15" t="s">
        <v>1439</v>
      </c>
      <c r="B1411" s="21">
        <v>102096484</v>
      </c>
      <c r="C1411" s="22">
        <v>25</v>
      </c>
      <c r="D1411" s="15"/>
    </row>
    <row r="1412" spans="1:4" ht="18">
      <c r="A1412" s="15" t="s">
        <v>1440</v>
      </c>
      <c r="B1412" s="21">
        <v>125690512</v>
      </c>
      <c r="C1412" s="22">
        <v>7.5</v>
      </c>
      <c r="D1412" s="15"/>
    </row>
    <row r="1413" spans="1:4" ht="18">
      <c r="A1413" s="15" t="s">
        <v>1441</v>
      </c>
      <c r="B1413" s="21">
        <v>75991865</v>
      </c>
      <c r="C1413" s="22">
        <v>7.5</v>
      </c>
      <c r="D1413" s="15"/>
    </row>
    <row r="1414" spans="1:4" ht="18">
      <c r="A1414" s="15" t="s">
        <v>1442</v>
      </c>
      <c r="B1414" s="21">
        <v>31336031</v>
      </c>
      <c r="C1414" s="22">
        <v>25</v>
      </c>
      <c r="D1414" s="15"/>
    </row>
    <row r="1415" spans="1:4" ht="18">
      <c r="A1415" s="15" t="s">
        <v>1443</v>
      </c>
      <c r="B1415" s="21">
        <v>145554469</v>
      </c>
      <c r="C1415" s="22">
        <v>25</v>
      </c>
      <c r="D1415" s="15"/>
    </row>
    <row r="1416" spans="1:4" ht="18">
      <c r="A1416" s="15" t="s">
        <v>1444</v>
      </c>
      <c r="B1416" s="21">
        <v>594296257</v>
      </c>
      <c r="C1416" s="22">
        <v>25</v>
      </c>
      <c r="D1416" s="15"/>
    </row>
    <row r="1417" spans="1:4" ht="18">
      <c r="A1417" s="15" t="s">
        <v>1445</v>
      </c>
      <c r="B1417" s="21">
        <v>112387414</v>
      </c>
      <c r="C1417" s="22">
        <v>25</v>
      </c>
      <c r="D1417" s="15"/>
    </row>
    <row r="1418" spans="1:4" ht="18">
      <c r="A1418" s="15" t="s">
        <v>1446</v>
      </c>
      <c r="B1418" s="21">
        <v>317963863</v>
      </c>
      <c r="C1418" s="22">
        <v>25</v>
      </c>
      <c r="D1418" s="15"/>
    </row>
    <row r="1419" spans="1:4" ht="18">
      <c r="A1419" s="15" t="s">
        <v>1447</v>
      </c>
      <c r="B1419" s="21">
        <v>4470514</v>
      </c>
      <c r="C1419" s="22">
        <v>25</v>
      </c>
      <c r="D1419" s="15"/>
    </row>
    <row r="1420" spans="1:4" ht="18">
      <c r="A1420" s="15" t="s">
        <v>1448</v>
      </c>
      <c r="B1420" s="21">
        <v>366400291</v>
      </c>
      <c r="C1420" s="22">
        <v>25</v>
      </c>
      <c r="D1420" s="15"/>
    </row>
    <row r="1421" spans="1:4" ht="18">
      <c r="A1421" s="15" t="s">
        <v>1449</v>
      </c>
      <c r="B1421" s="21">
        <v>276397386</v>
      </c>
      <c r="C1421" s="22">
        <v>25</v>
      </c>
      <c r="D1421" s="15"/>
    </row>
    <row r="1422" spans="1:4" ht="18">
      <c r="A1422" s="15" t="s">
        <v>1450</v>
      </c>
      <c r="B1422" s="21">
        <v>3205435345</v>
      </c>
      <c r="C1422" s="22">
        <v>3.75</v>
      </c>
      <c r="D1422" s="15"/>
    </row>
    <row r="1423" spans="1:4" ht="18">
      <c r="A1423" s="15" t="s">
        <v>1451</v>
      </c>
      <c r="B1423" s="21">
        <v>2346479620</v>
      </c>
      <c r="C1423" s="22">
        <v>3.75</v>
      </c>
      <c r="D1423" s="15"/>
    </row>
    <row r="1424" spans="1:4" ht="18">
      <c r="A1424" s="15" t="s">
        <v>1452</v>
      </c>
      <c r="B1424" s="21">
        <v>598561</v>
      </c>
      <c r="C1424" s="22">
        <v>25</v>
      </c>
      <c r="D1424" s="15"/>
    </row>
    <row r="1425" spans="1:4" ht="18">
      <c r="A1425" s="15" t="s">
        <v>1453</v>
      </c>
      <c r="B1425" s="21">
        <v>174603888</v>
      </c>
      <c r="C1425" s="22">
        <v>7.5</v>
      </c>
      <c r="D1425" s="15"/>
    </row>
    <row r="1426" spans="1:4" ht="18">
      <c r="A1426" s="15" t="s">
        <v>1454</v>
      </c>
      <c r="B1426" s="21">
        <v>125898301</v>
      </c>
      <c r="C1426" s="22">
        <v>7.5</v>
      </c>
      <c r="D1426" s="15"/>
    </row>
    <row r="1427" spans="1:4" ht="18">
      <c r="A1427" s="15" t="s">
        <v>1455</v>
      </c>
      <c r="B1427" s="21">
        <v>177336980</v>
      </c>
      <c r="C1427" s="22">
        <v>25</v>
      </c>
      <c r="D1427" s="15"/>
    </row>
    <row r="1428" spans="1:4" ht="18">
      <c r="A1428" s="15" t="s">
        <v>1456</v>
      </c>
      <c r="B1428" s="21">
        <v>339182397</v>
      </c>
      <c r="C1428" s="22">
        <v>0</v>
      </c>
      <c r="D1428" s="15"/>
    </row>
    <row r="1429" spans="1:4" ht="18">
      <c r="A1429" s="15" t="s">
        <v>1457</v>
      </c>
      <c r="B1429" s="21">
        <v>759070286</v>
      </c>
      <c r="C1429" s="22">
        <v>16.666666030883789</v>
      </c>
      <c r="D1429" s="15"/>
    </row>
    <row r="1430" spans="1:4" ht="18">
      <c r="A1430" s="15" t="s">
        <v>1458</v>
      </c>
      <c r="B1430" s="21">
        <v>197345757</v>
      </c>
      <c r="C1430" s="22">
        <v>7.5</v>
      </c>
      <c r="D1430" s="15"/>
    </row>
    <row r="1431" spans="1:4" ht="18">
      <c r="A1431" s="15" t="s">
        <v>1459</v>
      </c>
      <c r="B1431" s="21">
        <v>696100069</v>
      </c>
      <c r="C1431" s="22">
        <v>0</v>
      </c>
      <c r="D1431" s="15"/>
    </row>
    <row r="1432" spans="1:4" ht="18">
      <c r="A1432" s="15" t="s">
        <v>1460</v>
      </c>
      <c r="B1432" s="21">
        <v>3795759220</v>
      </c>
      <c r="C1432" s="22">
        <v>13.173076629638672</v>
      </c>
      <c r="D1432" s="15"/>
    </row>
    <row r="1433" spans="1:4" ht="18">
      <c r="A1433" s="15" t="s">
        <v>1461</v>
      </c>
      <c r="B1433" s="21">
        <v>45946</v>
      </c>
      <c r="C1433" s="22">
        <v>25</v>
      </c>
      <c r="D1433" s="15"/>
    </row>
    <row r="1434" spans="1:4" ht="18">
      <c r="A1434" s="15" t="s">
        <v>1462</v>
      </c>
      <c r="B1434" s="21">
        <v>860</v>
      </c>
      <c r="C1434" s="22">
        <v>25</v>
      </c>
      <c r="D1434" s="15"/>
    </row>
    <row r="1435" spans="1:4" ht="18">
      <c r="A1435" s="15" t="s">
        <v>1463</v>
      </c>
      <c r="B1435" s="21">
        <v>78020</v>
      </c>
      <c r="C1435" s="22">
        <v>25</v>
      </c>
      <c r="D1435" s="15"/>
    </row>
    <row r="1436" spans="1:4" ht="18">
      <c r="A1436" s="15" t="s">
        <v>1464</v>
      </c>
      <c r="B1436" s="21">
        <v>60931</v>
      </c>
      <c r="C1436" s="22">
        <v>25</v>
      </c>
      <c r="D1436" s="15"/>
    </row>
    <row r="1437" spans="1:4" ht="18">
      <c r="A1437" s="15" t="s">
        <v>1465</v>
      </c>
      <c r="B1437" s="21">
        <v>35173</v>
      </c>
      <c r="C1437" s="22">
        <v>25</v>
      </c>
      <c r="D1437" s="15"/>
    </row>
    <row r="1438" spans="1:4" ht="18">
      <c r="A1438" s="15" t="s">
        <v>1466</v>
      </c>
      <c r="B1438" s="21">
        <v>195628</v>
      </c>
      <c r="C1438" s="22">
        <v>25</v>
      </c>
      <c r="D1438" s="15"/>
    </row>
    <row r="1439" spans="1:4" ht="18">
      <c r="A1439" s="15" t="s">
        <v>1467</v>
      </c>
      <c r="B1439" s="21">
        <v>8325102</v>
      </c>
      <c r="C1439" s="22">
        <v>25</v>
      </c>
      <c r="D1439" s="15"/>
    </row>
    <row r="1440" spans="1:4" ht="18">
      <c r="A1440" s="15" t="s">
        <v>1468</v>
      </c>
      <c r="B1440" s="21">
        <v>7010</v>
      </c>
      <c r="C1440" s="22">
        <v>25</v>
      </c>
      <c r="D1440" s="15"/>
    </row>
    <row r="1441" spans="1:4" ht="18">
      <c r="A1441" s="15" t="s">
        <v>1469</v>
      </c>
      <c r="B1441" s="21">
        <v>441424</v>
      </c>
      <c r="C1441" s="22">
        <v>25</v>
      </c>
      <c r="D1441" s="15"/>
    </row>
    <row r="1442" spans="1:4" ht="18">
      <c r="A1442" s="15" t="s">
        <v>1470</v>
      </c>
      <c r="B1442" s="21">
        <v>46361</v>
      </c>
      <c r="C1442" s="22">
        <v>25</v>
      </c>
      <c r="D1442" s="15"/>
    </row>
    <row r="1443" spans="1:4" ht="18">
      <c r="A1443" s="15" t="s">
        <v>1471</v>
      </c>
      <c r="B1443" s="21">
        <v>549500</v>
      </c>
      <c r="C1443" s="22">
        <v>25</v>
      </c>
      <c r="D1443" s="15"/>
    </row>
    <row r="1444" spans="1:4" ht="18">
      <c r="A1444" s="15" t="s">
        <v>1472</v>
      </c>
      <c r="B1444" s="21">
        <v>938619</v>
      </c>
      <c r="C1444" s="22">
        <v>25</v>
      </c>
      <c r="D1444" s="15"/>
    </row>
    <row r="1445" spans="1:4" ht="18">
      <c r="A1445" s="15" t="s">
        <v>1473</v>
      </c>
      <c r="B1445" s="21">
        <v>189213</v>
      </c>
      <c r="C1445" s="22">
        <v>25</v>
      </c>
      <c r="D1445" s="15"/>
    </row>
    <row r="1446" spans="1:4" ht="18">
      <c r="A1446" s="15" t="s">
        <v>1474</v>
      </c>
      <c r="B1446" s="21">
        <v>1359167</v>
      </c>
      <c r="C1446" s="22">
        <v>25</v>
      </c>
      <c r="D1446" s="15"/>
    </row>
    <row r="1447" spans="1:4" ht="18">
      <c r="A1447" s="15" t="s">
        <v>1475</v>
      </c>
      <c r="B1447" s="21">
        <v>1639785</v>
      </c>
      <c r="C1447" s="22">
        <v>25</v>
      </c>
      <c r="D1447" s="15"/>
    </row>
    <row r="1448" spans="1:4" ht="18">
      <c r="A1448" s="15" t="s">
        <v>1476</v>
      </c>
      <c r="B1448" s="21">
        <v>1043793</v>
      </c>
      <c r="C1448" s="22">
        <v>25</v>
      </c>
      <c r="D1448" s="15"/>
    </row>
    <row r="1449" spans="1:4" ht="18">
      <c r="A1449" s="15" t="s">
        <v>1477</v>
      </c>
      <c r="B1449" s="21">
        <v>106753</v>
      </c>
      <c r="C1449" s="22">
        <v>25</v>
      </c>
      <c r="D1449" s="15"/>
    </row>
    <row r="1450" spans="1:4" ht="18">
      <c r="A1450" s="15" t="s">
        <v>1478</v>
      </c>
      <c r="B1450" s="21">
        <v>4732843</v>
      </c>
      <c r="C1450" s="22">
        <v>25</v>
      </c>
      <c r="D1450" s="15"/>
    </row>
    <row r="1451" spans="1:4" ht="18">
      <c r="A1451" s="15" t="s">
        <v>1479</v>
      </c>
      <c r="B1451" s="21">
        <v>3428900</v>
      </c>
      <c r="C1451" s="22">
        <v>25</v>
      </c>
      <c r="D1451" s="15"/>
    </row>
    <row r="1452" spans="1:4" ht="18">
      <c r="A1452" s="15" t="s">
        <v>1480</v>
      </c>
      <c r="B1452" s="21">
        <v>455535</v>
      </c>
      <c r="C1452" s="22">
        <v>25</v>
      </c>
      <c r="D1452" s="15"/>
    </row>
    <row r="1453" spans="1:4" ht="18">
      <c r="A1453" s="15" t="s">
        <v>1481</v>
      </c>
      <c r="B1453" s="21">
        <v>593790</v>
      </c>
      <c r="C1453" s="22">
        <v>25</v>
      </c>
      <c r="D1453" s="15"/>
    </row>
    <row r="1454" spans="1:4" ht="18">
      <c r="A1454" s="15" t="s">
        <v>1482</v>
      </c>
      <c r="B1454" s="21">
        <v>802887</v>
      </c>
      <c r="C1454" s="22">
        <v>25</v>
      </c>
      <c r="D1454" s="15"/>
    </row>
    <row r="1455" spans="1:4" ht="18">
      <c r="A1455" s="15" t="s">
        <v>1483</v>
      </c>
      <c r="B1455" s="21">
        <v>1183263</v>
      </c>
      <c r="C1455" s="22">
        <v>25</v>
      </c>
      <c r="D1455" s="15"/>
    </row>
    <row r="1456" spans="1:4" ht="18">
      <c r="A1456" s="15" t="s">
        <v>1484</v>
      </c>
      <c r="B1456" s="21">
        <v>39947</v>
      </c>
      <c r="C1456" s="22">
        <v>7.5</v>
      </c>
      <c r="D1456" s="15"/>
    </row>
    <row r="1457" spans="1:4" ht="18">
      <c r="A1457" s="15" t="s">
        <v>1485</v>
      </c>
      <c r="B1457" s="21">
        <v>3153187</v>
      </c>
      <c r="C1457" s="22">
        <v>25</v>
      </c>
      <c r="D1457" s="15"/>
    </row>
    <row r="1458" spans="1:4" ht="18">
      <c r="A1458" s="15" t="s">
        <v>1486</v>
      </c>
      <c r="B1458" s="21">
        <v>1163690</v>
      </c>
      <c r="C1458" s="22">
        <v>25</v>
      </c>
      <c r="D1458" s="15"/>
    </row>
    <row r="1459" spans="1:4" ht="18">
      <c r="A1459" s="15" t="s">
        <v>1487</v>
      </c>
      <c r="B1459" s="21">
        <v>5792494</v>
      </c>
      <c r="C1459" s="22">
        <v>25</v>
      </c>
      <c r="D1459" s="15"/>
    </row>
    <row r="1460" spans="1:4" ht="18">
      <c r="A1460" s="15" t="s">
        <v>1488</v>
      </c>
      <c r="B1460" s="21">
        <v>3229632</v>
      </c>
      <c r="C1460" s="22">
        <v>25</v>
      </c>
      <c r="D1460" s="15"/>
    </row>
    <row r="1461" spans="1:4" ht="18">
      <c r="A1461" s="15" t="s">
        <v>1489</v>
      </c>
      <c r="B1461" s="21">
        <v>24150616</v>
      </c>
      <c r="C1461" s="22">
        <v>25</v>
      </c>
      <c r="D1461" s="15"/>
    </row>
    <row r="1462" spans="1:4" ht="18">
      <c r="A1462" s="15" t="s">
        <v>1490</v>
      </c>
      <c r="B1462" s="21">
        <v>1665520</v>
      </c>
      <c r="C1462" s="22">
        <v>25</v>
      </c>
      <c r="D1462" s="15"/>
    </row>
    <row r="1463" spans="1:4" ht="18">
      <c r="A1463" s="15" t="s">
        <v>1491</v>
      </c>
      <c r="B1463" s="21">
        <v>25059468</v>
      </c>
      <c r="C1463" s="22">
        <v>25</v>
      </c>
      <c r="D1463" s="15"/>
    </row>
    <row r="1464" spans="1:4" ht="18">
      <c r="A1464" s="15" t="s">
        <v>1492</v>
      </c>
      <c r="B1464" s="21">
        <v>21311274</v>
      </c>
      <c r="C1464" s="22">
        <v>7.5</v>
      </c>
      <c r="D1464" s="15"/>
    </row>
    <row r="1465" spans="1:4" ht="18">
      <c r="A1465" s="15" t="s">
        <v>1493</v>
      </c>
      <c r="B1465" s="21">
        <v>17803766</v>
      </c>
      <c r="C1465" s="22">
        <v>25</v>
      </c>
      <c r="D1465" s="15"/>
    </row>
    <row r="1466" spans="1:4" ht="18">
      <c r="A1466" s="15" t="s">
        <v>1494</v>
      </c>
      <c r="B1466" s="21">
        <v>26503253</v>
      </c>
      <c r="C1466" s="22">
        <v>25</v>
      </c>
      <c r="D1466" s="15"/>
    </row>
    <row r="1467" spans="1:4" ht="18">
      <c r="A1467" s="15" t="s">
        <v>1495</v>
      </c>
      <c r="B1467" s="21">
        <v>36488128</v>
      </c>
      <c r="C1467" s="22">
        <v>25</v>
      </c>
      <c r="D1467" s="15"/>
    </row>
    <row r="1468" spans="1:4" ht="18">
      <c r="A1468" s="15" t="s">
        <v>1496</v>
      </c>
      <c r="B1468" s="21">
        <v>54953325</v>
      </c>
      <c r="C1468" s="22">
        <v>25</v>
      </c>
      <c r="D1468" s="15"/>
    </row>
    <row r="1469" spans="1:4" ht="18">
      <c r="A1469" s="15" t="s">
        <v>1497</v>
      </c>
      <c r="B1469" s="21">
        <v>6537182</v>
      </c>
      <c r="C1469" s="22">
        <v>25</v>
      </c>
      <c r="D1469" s="15"/>
    </row>
    <row r="1470" spans="1:4" ht="18">
      <c r="A1470" s="15" t="s">
        <v>1498</v>
      </c>
      <c r="B1470" s="21">
        <v>45937750</v>
      </c>
      <c r="C1470" s="22">
        <v>7.5</v>
      </c>
      <c r="D1470" s="15"/>
    </row>
    <row r="1471" spans="1:4" ht="18">
      <c r="A1471" s="15" t="s">
        <v>1499</v>
      </c>
      <c r="B1471" s="21">
        <v>8299898</v>
      </c>
      <c r="C1471" s="22">
        <v>7.5</v>
      </c>
      <c r="D1471" s="15"/>
    </row>
    <row r="1472" spans="1:4" ht="18">
      <c r="A1472" s="15" t="s">
        <v>1500</v>
      </c>
      <c r="B1472" s="21">
        <v>60966149</v>
      </c>
      <c r="C1472" s="22">
        <v>25</v>
      </c>
      <c r="D1472" s="15"/>
    </row>
    <row r="1473" spans="1:4" ht="18">
      <c r="A1473" s="15" t="s">
        <v>1501</v>
      </c>
      <c r="B1473" s="21">
        <v>21215715</v>
      </c>
      <c r="C1473" s="22">
        <v>25</v>
      </c>
      <c r="D1473" s="15"/>
    </row>
    <row r="1474" spans="1:4" ht="18">
      <c r="A1474" s="15" t="s">
        <v>1502</v>
      </c>
      <c r="B1474" s="21">
        <v>7084211</v>
      </c>
      <c r="C1474" s="22">
        <v>25</v>
      </c>
      <c r="D1474" s="15"/>
    </row>
    <row r="1475" spans="1:4" ht="18">
      <c r="A1475" s="15" t="s">
        <v>1503</v>
      </c>
      <c r="B1475" s="21">
        <v>2140891</v>
      </c>
      <c r="C1475" s="22">
        <v>25</v>
      </c>
      <c r="D1475" s="15"/>
    </row>
    <row r="1476" spans="1:4" ht="18">
      <c r="A1476" s="15" t="s">
        <v>1504</v>
      </c>
      <c r="B1476" s="21">
        <v>3829922</v>
      </c>
      <c r="C1476" s="22">
        <v>25</v>
      </c>
      <c r="D1476" s="15"/>
    </row>
    <row r="1477" spans="1:4" ht="18">
      <c r="A1477" s="15" t="s">
        <v>1505</v>
      </c>
      <c r="B1477" s="21">
        <v>854417</v>
      </c>
      <c r="C1477" s="22">
        <v>25</v>
      </c>
      <c r="D1477" s="15"/>
    </row>
    <row r="1478" spans="1:4" ht="18">
      <c r="A1478" s="15" t="s">
        <v>1506</v>
      </c>
      <c r="B1478" s="21">
        <v>1765137</v>
      </c>
      <c r="C1478" s="22">
        <v>25</v>
      </c>
      <c r="D1478" s="15"/>
    </row>
    <row r="1479" spans="1:4" ht="18">
      <c r="A1479" s="15" t="s">
        <v>1507</v>
      </c>
      <c r="B1479" s="21">
        <v>121975</v>
      </c>
      <c r="C1479" s="22">
        <v>25</v>
      </c>
      <c r="D1479" s="15"/>
    </row>
    <row r="1480" spans="1:4" ht="18">
      <c r="A1480" s="15" t="s">
        <v>1508</v>
      </c>
      <c r="B1480" s="21">
        <v>22664231</v>
      </c>
      <c r="C1480" s="22">
        <v>25</v>
      </c>
      <c r="D1480" s="15"/>
    </row>
    <row r="1481" spans="1:4" ht="18">
      <c r="A1481" s="15" t="s">
        <v>1509</v>
      </c>
      <c r="B1481" s="21">
        <v>80747669</v>
      </c>
      <c r="C1481" s="22">
        <v>25</v>
      </c>
      <c r="D1481" s="15"/>
    </row>
    <row r="1482" spans="1:4" ht="18">
      <c r="A1482" s="15" t="s">
        <v>1510</v>
      </c>
      <c r="B1482" s="21">
        <v>208908690</v>
      </c>
      <c r="C1482" s="22">
        <v>25</v>
      </c>
      <c r="D1482" s="15"/>
    </row>
    <row r="1483" spans="1:4" ht="18">
      <c r="A1483" s="15" t="s">
        <v>1511</v>
      </c>
      <c r="B1483" s="21">
        <v>106889</v>
      </c>
      <c r="C1483" s="22">
        <v>25</v>
      </c>
      <c r="D1483" s="15"/>
    </row>
    <row r="1484" spans="1:4" ht="18">
      <c r="A1484" s="15" t="s">
        <v>1512</v>
      </c>
      <c r="B1484" s="21">
        <v>6202304</v>
      </c>
      <c r="C1484" s="22">
        <v>25</v>
      </c>
      <c r="D1484" s="15"/>
    </row>
    <row r="1485" spans="1:4" ht="18">
      <c r="A1485" s="15" t="s">
        <v>1513</v>
      </c>
      <c r="B1485" s="21">
        <v>8511532</v>
      </c>
      <c r="C1485" s="22">
        <v>25</v>
      </c>
      <c r="D1485" s="15"/>
    </row>
    <row r="1486" spans="1:4" ht="18">
      <c r="A1486" s="15" t="s">
        <v>1514</v>
      </c>
      <c r="B1486" s="21">
        <v>19850460</v>
      </c>
      <c r="C1486" s="22">
        <v>25</v>
      </c>
      <c r="D1486" s="15"/>
    </row>
    <row r="1487" spans="1:4" ht="18">
      <c r="A1487" s="15" t="s">
        <v>1515</v>
      </c>
      <c r="B1487" s="21">
        <v>44429897</v>
      </c>
      <c r="C1487" s="22">
        <v>25</v>
      </c>
      <c r="D1487" s="15"/>
    </row>
    <row r="1488" spans="1:4" ht="18">
      <c r="A1488" s="15" t="s">
        <v>1516</v>
      </c>
      <c r="B1488" s="21">
        <v>469336982</v>
      </c>
      <c r="C1488" s="22">
        <v>25</v>
      </c>
      <c r="D1488" s="15"/>
    </row>
    <row r="1489" spans="1:4" ht="18">
      <c r="A1489" s="15" t="s">
        <v>1517</v>
      </c>
      <c r="B1489" s="21">
        <v>72379</v>
      </c>
      <c r="C1489" s="22">
        <v>25</v>
      </c>
      <c r="D1489" s="15"/>
    </row>
    <row r="1490" spans="1:4" ht="18">
      <c r="A1490" s="15" t="s">
        <v>1518</v>
      </c>
      <c r="B1490" s="21">
        <v>519561</v>
      </c>
      <c r="C1490" s="22">
        <v>25</v>
      </c>
      <c r="D1490" s="15"/>
    </row>
    <row r="1491" spans="1:4" ht="18">
      <c r="A1491" s="15" t="s">
        <v>1519</v>
      </c>
      <c r="B1491" s="21">
        <v>54620</v>
      </c>
      <c r="C1491" s="22">
        <v>25</v>
      </c>
      <c r="D1491" s="15"/>
    </row>
    <row r="1492" spans="1:4" ht="18">
      <c r="A1492" s="15" t="s">
        <v>1520</v>
      </c>
      <c r="B1492" s="21">
        <v>89812</v>
      </c>
      <c r="C1492" s="22">
        <v>19.166666030883789</v>
      </c>
      <c r="D1492" s="15"/>
    </row>
    <row r="1493" spans="1:4" ht="18">
      <c r="A1493" s="15" t="s">
        <v>1521</v>
      </c>
      <c r="B1493" s="21">
        <v>1633614</v>
      </c>
      <c r="C1493" s="22">
        <v>25</v>
      </c>
      <c r="D1493" s="15"/>
    </row>
    <row r="1494" spans="1:4" ht="18">
      <c r="A1494" s="15" t="s">
        <v>1522</v>
      </c>
      <c r="B1494" s="21">
        <v>23158076</v>
      </c>
      <c r="C1494" s="22">
        <v>25</v>
      </c>
      <c r="D1494" s="15"/>
    </row>
    <row r="1495" spans="1:4" ht="18">
      <c r="A1495" s="15" t="s">
        <v>1523</v>
      </c>
      <c r="B1495" s="21">
        <v>801870</v>
      </c>
      <c r="C1495" s="22">
        <v>25</v>
      </c>
      <c r="D1495" s="15"/>
    </row>
    <row r="1496" spans="1:4" ht="18">
      <c r="A1496" s="15" t="s">
        <v>1524</v>
      </c>
      <c r="B1496" s="21">
        <v>9415194</v>
      </c>
      <c r="C1496" s="22">
        <v>25</v>
      </c>
      <c r="D1496" s="15"/>
    </row>
    <row r="1497" spans="1:4" ht="18">
      <c r="A1497" s="15" t="s">
        <v>1525</v>
      </c>
      <c r="B1497" s="21">
        <v>5240505</v>
      </c>
      <c r="C1497" s="22">
        <v>25</v>
      </c>
      <c r="D1497" s="15"/>
    </row>
    <row r="1498" spans="1:4" ht="18">
      <c r="A1498" s="15" t="s">
        <v>1526</v>
      </c>
      <c r="B1498" s="21">
        <v>483559</v>
      </c>
      <c r="C1498" s="22">
        <v>0</v>
      </c>
      <c r="D1498" s="15"/>
    </row>
    <row r="1499" spans="1:4" ht="18">
      <c r="A1499" s="15" t="s">
        <v>1527</v>
      </c>
      <c r="B1499" s="21">
        <v>4342023</v>
      </c>
      <c r="C1499" s="22">
        <v>0</v>
      </c>
      <c r="D1499" s="15"/>
    </row>
    <row r="1500" spans="1:4" ht="18">
      <c r="A1500" s="15" t="s">
        <v>1528</v>
      </c>
      <c r="B1500" s="21">
        <v>398072125</v>
      </c>
      <c r="C1500" s="22">
        <v>0</v>
      </c>
      <c r="D1500" s="15"/>
    </row>
    <row r="1501" spans="1:4" ht="18">
      <c r="A1501" s="15" t="s">
        <v>1529</v>
      </c>
      <c r="B1501" s="21">
        <v>55171336</v>
      </c>
      <c r="C1501" s="22">
        <v>19.166666030883789</v>
      </c>
      <c r="D1501" s="15"/>
    </row>
    <row r="1502" spans="1:4" ht="18">
      <c r="A1502" s="15" t="s">
        <v>1530</v>
      </c>
      <c r="B1502" s="21">
        <v>2810322</v>
      </c>
      <c r="C1502" s="22">
        <v>25</v>
      </c>
      <c r="D1502" s="15"/>
    </row>
    <row r="1503" spans="1:4" ht="18">
      <c r="A1503" s="15" t="s">
        <v>1531</v>
      </c>
      <c r="B1503" s="21">
        <v>17650362</v>
      </c>
      <c r="C1503" s="22">
        <v>25</v>
      </c>
      <c r="D1503" s="15"/>
    </row>
    <row r="1504" spans="1:4" ht="18">
      <c r="A1504" s="15" t="s">
        <v>1532</v>
      </c>
      <c r="B1504" s="21">
        <v>30832260</v>
      </c>
      <c r="C1504" s="22">
        <v>25</v>
      </c>
      <c r="D1504" s="15"/>
    </row>
    <row r="1505" spans="1:4" ht="18">
      <c r="A1505" s="15" t="s">
        <v>1533</v>
      </c>
      <c r="B1505" s="21">
        <v>6208355</v>
      </c>
      <c r="C1505" s="22">
        <v>0</v>
      </c>
      <c r="D1505" s="15"/>
    </row>
    <row r="1506" spans="1:4" ht="18">
      <c r="A1506" s="15" t="s">
        <v>1534</v>
      </c>
      <c r="B1506" s="21">
        <v>226789444</v>
      </c>
      <c r="C1506" s="22">
        <v>25</v>
      </c>
      <c r="D1506" s="15"/>
    </row>
    <row r="1507" spans="1:4" ht="18">
      <c r="A1507" s="15" t="s">
        <v>1535</v>
      </c>
      <c r="B1507" s="21">
        <v>4417295</v>
      </c>
      <c r="C1507" s="22">
        <v>25</v>
      </c>
      <c r="D1507" s="15"/>
    </row>
    <row r="1508" spans="1:4" ht="18">
      <c r="A1508" s="15" t="s">
        <v>1536</v>
      </c>
      <c r="B1508" s="21">
        <v>4722698</v>
      </c>
      <c r="C1508" s="22">
        <v>7.5</v>
      </c>
      <c r="D1508" s="15"/>
    </row>
    <row r="1509" spans="1:4" ht="18">
      <c r="A1509" s="15" t="s">
        <v>1537</v>
      </c>
      <c r="B1509" s="21">
        <v>427125681</v>
      </c>
      <c r="C1509" s="22">
        <v>16.388889312744141</v>
      </c>
      <c r="D1509" s="15"/>
    </row>
    <row r="1510" spans="1:4" ht="18">
      <c r="A1510" s="15" t="s">
        <v>1538</v>
      </c>
      <c r="B1510" s="21">
        <v>2272500</v>
      </c>
      <c r="C1510" s="22">
        <v>25</v>
      </c>
      <c r="D1510" s="15"/>
    </row>
    <row r="1511" spans="1:4" ht="18">
      <c r="A1511" s="15" t="s">
        <v>1539</v>
      </c>
      <c r="B1511" s="21">
        <v>1318</v>
      </c>
      <c r="C1511" s="22">
        <v>5.625</v>
      </c>
      <c r="D1511" s="15"/>
    </row>
    <row r="1512" spans="1:4" ht="18">
      <c r="A1512" s="15" t="s">
        <v>1540</v>
      </c>
      <c r="B1512" s="21">
        <v>5649</v>
      </c>
      <c r="C1512" s="22">
        <v>25</v>
      </c>
      <c r="D1512" s="15"/>
    </row>
    <row r="1513" spans="1:4" ht="18">
      <c r="A1513" s="15" t="s">
        <v>1541</v>
      </c>
      <c r="B1513" s="21">
        <v>45123</v>
      </c>
      <c r="C1513" s="22">
        <v>25</v>
      </c>
      <c r="D1513" s="15"/>
    </row>
    <row r="1514" spans="1:4" ht="18">
      <c r="A1514" s="15" t="s">
        <v>1542</v>
      </c>
      <c r="B1514" s="21">
        <v>22984</v>
      </c>
      <c r="C1514" s="22">
        <v>25</v>
      </c>
      <c r="D1514" s="15"/>
    </row>
    <row r="1515" spans="1:4" ht="18">
      <c r="A1515" s="15" t="s">
        <v>1543</v>
      </c>
      <c r="B1515" s="21">
        <v>2101</v>
      </c>
      <c r="C1515" s="22">
        <v>25</v>
      </c>
      <c r="D1515" s="15"/>
    </row>
    <row r="1516" spans="1:4" ht="18">
      <c r="A1516" s="15" t="s">
        <v>1544</v>
      </c>
      <c r="B1516" s="21">
        <v>1360</v>
      </c>
      <c r="C1516" s="22">
        <v>25</v>
      </c>
      <c r="D1516" s="15"/>
    </row>
    <row r="1517" spans="1:4" ht="18">
      <c r="A1517" s="15" t="s">
        <v>1545</v>
      </c>
      <c r="B1517" s="21">
        <v>15250</v>
      </c>
      <c r="C1517" s="22">
        <v>25</v>
      </c>
      <c r="D1517" s="15"/>
    </row>
    <row r="1518" spans="1:4" ht="18">
      <c r="A1518" s="15" t="s">
        <v>1546</v>
      </c>
      <c r="B1518" s="21">
        <v>5684</v>
      </c>
      <c r="C1518" s="22">
        <v>25</v>
      </c>
      <c r="D1518" s="15"/>
    </row>
    <row r="1519" spans="1:4" ht="18">
      <c r="A1519" s="15" t="s">
        <v>1547</v>
      </c>
      <c r="B1519" s="21">
        <v>2716380</v>
      </c>
      <c r="C1519" s="22">
        <v>25</v>
      </c>
      <c r="D1519" s="15"/>
    </row>
    <row r="1520" spans="1:4" ht="18">
      <c r="A1520" s="15" t="s">
        <v>1548</v>
      </c>
      <c r="B1520" s="21">
        <v>391428</v>
      </c>
      <c r="C1520" s="22">
        <v>25</v>
      </c>
      <c r="D1520" s="15"/>
    </row>
    <row r="1521" spans="1:4" ht="18">
      <c r="A1521" s="15" t="s">
        <v>1549</v>
      </c>
      <c r="B1521" s="21">
        <v>143954</v>
      </c>
      <c r="C1521" s="22">
        <v>25</v>
      </c>
      <c r="D1521" s="15"/>
    </row>
    <row r="1522" spans="1:4" ht="18">
      <c r="A1522" s="15" t="s">
        <v>1550</v>
      </c>
      <c r="B1522" s="21">
        <v>5239</v>
      </c>
      <c r="C1522" s="22">
        <v>25</v>
      </c>
      <c r="D1522" s="15"/>
    </row>
    <row r="1523" spans="1:4" ht="18">
      <c r="A1523" s="15" t="s">
        <v>1551</v>
      </c>
      <c r="B1523" s="21">
        <v>103702</v>
      </c>
      <c r="C1523" s="22">
        <v>25</v>
      </c>
      <c r="D1523" s="15"/>
    </row>
    <row r="1524" spans="1:4" ht="18">
      <c r="A1524" s="15" t="s">
        <v>1552</v>
      </c>
      <c r="B1524" s="21">
        <v>111943</v>
      </c>
      <c r="C1524" s="22">
        <v>25</v>
      </c>
      <c r="D1524" s="15"/>
    </row>
    <row r="1525" spans="1:4" ht="18">
      <c r="A1525" s="15" t="s">
        <v>1553</v>
      </c>
      <c r="B1525" s="21">
        <v>41392</v>
      </c>
      <c r="C1525" s="22">
        <v>25</v>
      </c>
      <c r="D1525" s="15"/>
    </row>
    <row r="1526" spans="1:4" ht="18">
      <c r="A1526" s="15" t="s">
        <v>1554</v>
      </c>
      <c r="B1526" s="21">
        <v>270</v>
      </c>
      <c r="C1526" s="22">
        <v>25</v>
      </c>
      <c r="D1526" s="15"/>
    </row>
    <row r="1527" spans="1:4" ht="18">
      <c r="A1527" s="15" t="s">
        <v>1555</v>
      </c>
      <c r="B1527" s="21">
        <v>248859</v>
      </c>
      <c r="C1527" s="22">
        <v>25</v>
      </c>
      <c r="D1527" s="15"/>
    </row>
    <row r="1528" spans="1:4" ht="18">
      <c r="A1528" s="15" t="s">
        <v>1556</v>
      </c>
      <c r="B1528" s="21">
        <v>37691</v>
      </c>
      <c r="C1528" s="22">
        <v>25</v>
      </c>
      <c r="D1528" s="15"/>
    </row>
    <row r="1529" spans="1:4" ht="18">
      <c r="A1529" s="15" t="s">
        <v>1557</v>
      </c>
      <c r="B1529" s="21">
        <v>210339</v>
      </c>
      <c r="C1529" s="22">
        <v>25</v>
      </c>
      <c r="D1529" s="15"/>
    </row>
    <row r="1530" spans="1:4" ht="18">
      <c r="A1530" s="15" t="s">
        <v>1558</v>
      </c>
      <c r="B1530" s="21">
        <v>21687</v>
      </c>
      <c r="C1530" s="22">
        <v>25</v>
      </c>
      <c r="D1530" s="15"/>
    </row>
    <row r="1531" spans="1:4" ht="18">
      <c r="A1531" s="15" t="s">
        <v>1559</v>
      </c>
      <c r="B1531" s="21">
        <v>106975</v>
      </c>
      <c r="C1531" s="22">
        <v>25</v>
      </c>
      <c r="D1531" s="15"/>
    </row>
    <row r="1532" spans="1:4" ht="18">
      <c r="A1532" s="15" t="s">
        <v>1560</v>
      </c>
      <c r="B1532" s="21">
        <v>5211</v>
      </c>
      <c r="C1532" s="22">
        <v>7.5</v>
      </c>
      <c r="D1532" s="15"/>
    </row>
    <row r="1533" spans="1:4" ht="18">
      <c r="A1533" s="15" t="s">
        <v>1561</v>
      </c>
      <c r="B1533" s="21">
        <v>225512461</v>
      </c>
      <c r="C1533" s="22">
        <v>25</v>
      </c>
      <c r="D1533" s="15"/>
    </row>
    <row r="1534" spans="1:4" ht="18">
      <c r="A1534" s="15" t="s">
        <v>1562</v>
      </c>
      <c r="B1534" s="21">
        <v>11617382</v>
      </c>
      <c r="C1534" s="22">
        <v>25</v>
      </c>
      <c r="D1534" s="15"/>
    </row>
    <row r="1535" spans="1:4" ht="18">
      <c r="A1535" s="15" t="s">
        <v>1563</v>
      </c>
      <c r="B1535" s="21">
        <v>508543105</v>
      </c>
      <c r="C1535" s="22">
        <v>25</v>
      </c>
      <c r="D1535" s="15"/>
    </row>
    <row r="1536" spans="1:4" ht="18">
      <c r="A1536" s="15" t="s">
        <v>1564</v>
      </c>
      <c r="B1536" s="21">
        <v>18345366</v>
      </c>
      <c r="C1536" s="22">
        <v>25</v>
      </c>
      <c r="D1536" s="15"/>
    </row>
    <row r="1537" spans="1:4" ht="18">
      <c r="A1537" s="15" t="s">
        <v>1565</v>
      </c>
      <c r="B1537" s="21">
        <v>79237961</v>
      </c>
      <c r="C1537" s="22">
        <v>25</v>
      </c>
      <c r="D1537" s="15"/>
    </row>
    <row r="1538" spans="1:4" ht="18">
      <c r="A1538" s="15" t="s">
        <v>1566</v>
      </c>
      <c r="B1538" s="21">
        <v>296269933</v>
      </c>
      <c r="C1538" s="22">
        <v>25</v>
      </c>
      <c r="D1538" s="15"/>
    </row>
    <row r="1539" spans="1:4" ht="18">
      <c r="A1539" s="15" t="s">
        <v>1567</v>
      </c>
      <c r="B1539" s="21">
        <v>5587126</v>
      </c>
      <c r="C1539" s="22">
        <v>25</v>
      </c>
      <c r="D1539" s="15"/>
    </row>
    <row r="1540" spans="1:4" ht="18">
      <c r="A1540" s="15" t="s">
        <v>1568</v>
      </c>
      <c r="B1540" s="21">
        <v>30104380</v>
      </c>
      <c r="C1540" s="22">
        <v>25</v>
      </c>
      <c r="D1540" s="15"/>
    </row>
    <row r="1541" spans="1:4" ht="18">
      <c r="A1541" s="15" t="s">
        <v>1569</v>
      </c>
      <c r="B1541" s="21">
        <v>166124095</v>
      </c>
      <c r="C1541" s="22">
        <v>25</v>
      </c>
      <c r="D1541" s="15"/>
    </row>
    <row r="1542" spans="1:4" ht="18">
      <c r="A1542" s="15" t="s">
        <v>1570</v>
      </c>
      <c r="B1542" s="21">
        <v>11993448</v>
      </c>
      <c r="C1542" s="22">
        <v>25</v>
      </c>
      <c r="D1542" s="15"/>
    </row>
    <row r="1543" spans="1:4" ht="18">
      <c r="A1543" s="15" t="s">
        <v>1571</v>
      </c>
      <c r="B1543" s="21">
        <v>44173724</v>
      </c>
      <c r="C1543" s="22">
        <v>25</v>
      </c>
      <c r="D1543" s="15"/>
    </row>
    <row r="1544" spans="1:4" ht="18">
      <c r="A1544" s="15" t="s">
        <v>1572</v>
      </c>
      <c r="B1544" s="21">
        <v>1413957711</v>
      </c>
      <c r="C1544" s="22">
        <v>25</v>
      </c>
      <c r="D1544" s="15"/>
    </row>
    <row r="1545" spans="1:4" ht="18">
      <c r="A1545" s="15" t="s">
        <v>1573</v>
      </c>
      <c r="B1545" s="21">
        <v>52083219</v>
      </c>
      <c r="C1545" s="22">
        <v>25</v>
      </c>
      <c r="D1545" s="15"/>
    </row>
    <row r="1546" spans="1:4" ht="18">
      <c r="A1546" s="15" t="s">
        <v>1574</v>
      </c>
      <c r="B1546" s="21">
        <v>19389440</v>
      </c>
      <c r="C1546" s="22">
        <v>25</v>
      </c>
      <c r="D1546" s="15"/>
    </row>
    <row r="1547" spans="1:4" ht="18">
      <c r="A1547" s="15" t="s">
        <v>1575</v>
      </c>
      <c r="B1547" s="21">
        <v>20516350</v>
      </c>
      <c r="C1547" s="22">
        <v>25</v>
      </c>
      <c r="D1547" s="15"/>
    </row>
    <row r="1548" spans="1:4" ht="18">
      <c r="A1548" s="15" t="s">
        <v>1576</v>
      </c>
      <c r="B1548" s="21">
        <v>86139434</v>
      </c>
      <c r="C1548" s="22">
        <v>25</v>
      </c>
      <c r="D1548" s="15"/>
    </row>
    <row r="1549" spans="1:4" ht="18">
      <c r="A1549" s="15" t="s">
        <v>1577</v>
      </c>
      <c r="B1549" s="21">
        <v>41605646</v>
      </c>
      <c r="C1549" s="22">
        <v>25</v>
      </c>
      <c r="D1549" s="15"/>
    </row>
    <row r="1550" spans="1:4" ht="18">
      <c r="A1550" s="15" t="s">
        <v>1578</v>
      </c>
      <c r="B1550" s="21">
        <v>1514594</v>
      </c>
      <c r="C1550" s="22">
        <v>25</v>
      </c>
      <c r="D1550" s="15"/>
    </row>
    <row r="1551" spans="1:4" ht="18">
      <c r="A1551" s="15" t="s">
        <v>1579</v>
      </c>
      <c r="B1551" s="21">
        <v>33283134</v>
      </c>
      <c r="C1551" s="22">
        <v>25</v>
      </c>
      <c r="D1551" s="15"/>
    </row>
    <row r="1552" spans="1:4" ht="18">
      <c r="A1552" s="15" t="s">
        <v>1580</v>
      </c>
      <c r="B1552" s="21">
        <v>2214</v>
      </c>
      <c r="C1552" s="22">
        <v>0</v>
      </c>
      <c r="D1552" s="15"/>
    </row>
    <row r="1553" spans="1:4" ht="18">
      <c r="A1553" s="15" t="s">
        <v>1581</v>
      </c>
      <c r="B1553" s="21">
        <v>2497</v>
      </c>
      <c r="C1553" s="22">
        <v>7.5</v>
      </c>
      <c r="D1553" s="15"/>
    </row>
    <row r="1554" spans="1:4" ht="18">
      <c r="A1554" s="15" t="s">
        <v>1582</v>
      </c>
      <c r="B1554" s="21">
        <v>1090</v>
      </c>
      <c r="C1554" s="22">
        <v>25</v>
      </c>
      <c r="D1554" s="15"/>
    </row>
    <row r="1555" spans="1:4" ht="18">
      <c r="A1555" s="15" t="s">
        <v>1583</v>
      </c>
      <c r="B1555" s="21">
        <v>1234758</v>
      </c>
      <c r="C1555" s="22">
        <v>25</v>
      </c>
      <c r="D1555" s="15"/>
    </row>
    <row r="1556" spans="1:4" ht="18">
      <c r="A1556" s="15" t="s">
        <v>1584</v>
      </c>
      <c r="B1556" s="21">
        <v>16100</v>
      </c>
      <c r="C1556" s="22">
        <v>25</v>
      </c>
      <c r="D1556" s="15"/>
    </row>
    <row r="1557" spans="1:4" ht="18">
      <c r="A1557" s="15" t="s">
        <v>1585</v>
      </c>
      <c r="B1557" s="21">
        <v>167040</v>
      </c>
      <c r="C1557" s="22">
        <v>25</v>
      </c>
      <c r="D1557" s="15"/>
    </row>
    <row r="1558" spans="1:4" ht="18">
      <c r="A1558" s="15" t="s">
        <v>1586</v>
      </c>
      <c r="B1558" s="21">
        <v>5094298</v>
      </c>
      <c r="C1558" s="22">
        <v>25</v>
      </c>
      <c r="D1558" s="15"/>
    </row>
    <row r="1559" spans="1:4" ht="18">
      <c r="A1559" s="15" t="s">
        <v>1587</v>
      </c>
      <c r="B1559" s="21">
        <v>6453766</v>
      </c>
      <c r="C1559" s="22">
        <v>25</v>
      </c>
      <c r="D1559" s="15"/>
    </row>
    <row r="1560" spans="1:4" ht="18">
      <c r="A1560" s="15" t="s">
        <v>1588</v>
      </c>
      <c r="B1560" s="21">
        <v>1066306</v>
      </c>
      <c r="C1560" s="22">
        <v>25</v>
      </c>
      <c r="D1560" s="15"/>
    </row>
    <row r="1561" spans="1:4" ht="18">
      <c r="A1561" s="15" t="s">
        <v>1589</v>
      </c>
      <c r="B1561" s="21">
        <v>121140</v>
      </c>
      <c r="C1561" s="22">
        <v>0</v>
      </c>
      <c r="D1561" s="15"/>
    </row>
    <row r="1562" spans="1:4" ht="18">
      <c r="A1562" s="15" t="s">
        <v>1590</v>
      </c>
      <c r="B1562" s="21">
        <v>2789</v>
      </c>
      <c r="C1562" s="22">
        <v>25</v>
      </c>
      <c r="D1562" s="15"/>
    </row>
    <row r="1563" spans="1:4" ht="18">
      <c r="A1563" s="15" t="s">
        <v>1591</v>
      </c>
      <c r="B1563" s="21">
        <v>36939</v>
      </c>
      <c r="C1563" s="22">
        <v>25</v>
      </c>
      <c r="D1563" s="15"/>
    </row>
    <row r="1564" spans="1:4" ht="18">
      <c r="A1564" s="15" t="s">
        <v>1592</v>
      </c>
      <c r="B1564" s="21">
        <v>20534</v>
      </c>
      <c r="C1564" s="22">
        <v>25</v>
      </c>
      <c r="D1564" s="15"/>
    </row>
    <row r="1565" spans="1:4" ht="18">
      <c r="A1565" s="15" t="s">
        <v>1593</v>
      </c>
      <c r="B1565" s="21">
        <v>364091</v>
      </c>
      <c r="C1565" s="22">
        <v>25</v>
      </c>
      <c r="D1565" s="15"/>
    </row>
    <row r="1566" spans="1:4" ht="18">
      <c r="A1566" s="15" t="s">
        <v>1594</v>
      </c>
      <c r="B1566" s="21">
        <v>102635</v>
      </c>
      <c r="C1566" s="22">
        <v>0</v>
      </c>
      <c r="D1566" s="15"/>
    </row>
    <row r="1567" spans="1:4" ht="18">
      <c r="A1567" s="15" t="s">
        <v>1595</v>
      </c>
      <c r="B1567" s="21">
        <v>621378</v>
      </c>
      <c r="C1567" s="22">
        <v>25</v>
      </c>
      <c r="D1567" s="15"/>
    </row>
    <row r="1568" spans="1:4" ht="18">
      <c r="A1568" s="15" t="s">
        <v>1596</v>
      </c>
      <c r="B1568" s="21">
        <v>852297</v>
      </c>
      <c r="C1568" s="22">
        <v>25</v>
      </c>
      <c r="D1568" s="15"/>
    </row>
    <row r="1569" spans="1:4" ht="18">
      <c r="A1569" s="15" t="s">
        <v>1597</v>
      </c>
      <c r="B1569" s="21">
        <v>53430</v>
      </c>
      <c r="C1569" s="22">
        <v>0</v>
      </c>
      <c r="D1569" s="15"/>
    </row>
    <row r="1570" spans="1:4" ht="18">
      <c r="A1570" s="15" t="s">
        <v>1598</v>
      </c>
      <c r="B1570" s="21">
        <v>229754</v>
      </c>
      <c r="C1570" s="22">
        <v>0</v>
      </c>
      <c r="D1570" s="15"/>
    </row>
    <row r="1571" spans="1:4" ht="18">
      <c r="A1571" s="15" t="s">
        <v>1599</v>
      </c>
      <c r="B1571" s="21">
        <v>39837</v>
      </c>
      <c r="C1571" s="22">
        <v>25</v>
      </c>
      <c r="D1571" s="15"/>
    </row>
    <row r="1572" spans="1:4" ht="18">
      <c r="A1572" s="15" t="s">
        <v>1600</v>
      </c>
      <c r="B1572" s="21">
        <v>3648</v>
      </c>
      <c r="C1572" s="22">
        <v>0</v>
      </c>
      <c r="D1572" s="15"/>
    </row>
    <row r="1573" spans="1:4" ht="18">
      <c r="A1573" s="15" t="s">
        <v>1601</v>
      </c>
      <c r="B1573" s="21">
        <v>372254</v>
      </c>
      <c r="C1573" s="22">
        <v>25</v>
      </c>
      <c r="D1573" s="15"/>
    </row>
    <row r="1574" spans="1:4" ht="18">
      <c r="A1574" s="15" t="s">
        <v>1602</v>
      </c>
      <c r="B1574" s="21">
        <v>36479</v>
      </c>
      <c r="C1574" s="22">
        <v>25</v>
      </c>
      <c r="D1574" s="15"/>
    </row>
    <row r="1575" spans="1:4" ht="18">
      <c r="A1575" s="15" t="s">
        <v>1603</v>
      </c>
      <c r="B1575" s="21">
        <v>173068</v>
      </c>
      <c r="C1575" s="22">
        <v>25</v>
      </c>
      <c r="D1575" s="15"/>
    </row>
    <row r="1576" spans="1:4" ht="18">
      <c r="A1576" s="15" t="s">
        <v>1604</v>
      </c>
      <c r="B1576" s="21">
        <v>175877</v>
      </c>
      <c r="C1576" s="22">
        <v>25</v>
      </c>
      <c r="D1576" s="15"/>
    </row>
    <row r="1577" spans="1:4" ht="18">
      <c r="A1577" s="15" t="s">
        <v>1605</v>
      </c>
      <c r="B1577" s="21">
        <v>24400</v>
      </c>
      <c r="C1577" s="22">
        <v>0</v>
      </c>
      <c r="D1577" s="15"/>
    </row>
    <row r="1578" spans="1:4" ht="18">
      <c r="A1578" s="15" t="s">
        <v>1606</v>
      </c>
      <c r="B1578" s="21">
        <v>2312129</v>
      </c>
      <c r="C1578" s="22">
        <v>0</v>
      </c>
      <c r="D1578" s="15"/>
    </row>
    <row r="1579" spans="1:4" ht="18">
      <c r="A1579" s="15" t="s">
        <v>1607</v>
      </c>
      <c r="B1579" s="21">
        <v>31155</v>
      </c>
      <c r="C1579" s="22">
        <v>0</v>
      </c>
      <c r="D1579" s="15"/>
    </row>
    <row r="1580" spans="1:4" ht="18">
      <c r="A1580" s="15" t="s">
        <v>1608</v>
      </c>
      <c r="B1580" s="21">
        <v>12729658</v>
      </c>
      <c r="C1580" s="22">
        <v>0</v>
      </c>
      <c r="D1580" s="15"/>
    </row>
    <row r="1581" spans="1:4" ht="18">
      <c r="A1581" s="15" t="s">
        <v>1609</v>
      </c>
      <c r="B1581" s="21">
        <v>34213</v>
      </c>
      <c r="C1581" s="22">
        <v>25</v>
      </c>
      <c r="D1581" s="15"/>
    </row>
    <row r="1582" spans="1:4" ht="18">
      <c r="A1582" s="15" t="s">
        <v>1610</v>
      </c>
      <c r="B1582" s="21">
        <v>4956</v>
      </c>
      <c r="C1582" s="22">
        <v>25</v>
      </c>
      <c r="D1582" s="15"/>
    </row>
    <row r="1583" spans="1:4" ht="18">
      <c r="A1583" s="15" t="s">
        <v>1611</v>
      </c>
      <c r="B1583" s="21">
        <v>35518</v>
      </c>
      <c r="C1583" s="22">
        <v>25</v>
      </c>
      <c r="D1583" s="15"/>
    </row>
    <row r="1584" spans="1:4" ht="18">
      <c r="A1584" s="15" t="s">
        <v>1612</v>
      </c>
      <c r="B1584" s="21">
        <v>33566</v>
      </c>
      <c r="C1584" s="22">
        <v>25</v>
      </c>
      <c r="D1584" s="15"/>
    </row>
    <row r="1585" spans="1:4" ht="18">
      <c r="A1585" s="15" t="s">
        <v>1613</v>
      </c>
      <c r="B1585" s="21">
        <v>72717</v>
      </c>
      <c r="C1585" s="22">
        <v>25</v>
      </c>
      <c r="D1585" s="15"/>
    </row>
    <row r="1586" spans="1:4" ht="18">
      <c r="A1586" s="15" t="s">
        <v>1614</v>
      </c>
      <c r="B1586" s="21">
        <v>73174</v>
      </c>
      <c r="C1586" s="22">
        <v>0</v>
      </c>
      <c r="D1586" s="15"/>
    </row>
    <row r="1587" spans="1:4" ht="18">
      <c r="A1587" s="15" t="s">
        <v>1615</v>
      </c>
      <c r="B1587" s="21">
        <v>600391</v>
      </c>
      <c r="C1587" s="22">
        <v>0</v>
      </c>
      <c r="D1587" s="15"/>
    </row>
    <row r="1588" spans="1:4" ht="18">
      <c r="A1588" s="15" t="s">
        <v>1616</v>
      </c>
      <c r="B1588" s="21">
        <v>6723320</v>
      </c>
      <c r="C1588" s="22">
        <v>25</v>
      </c>
      <c r="D1588" s="15"/>
    </row>
    <row r="1589" spans="1:4" ht="18">
      <c r="A1589" s="15" t="s">
        <v>1617</v>
      </c>
      <c r="B1589" s="21">
        <v>9579</v>
      </c>
      <c r="C1589" s="22">
        <v>25</v>
      </c>
      <c r="D1589" s="15"/>
    </row>
    <row r="1590" spans="1:4" ht="18">
      <c r="A1590" s="15" t="s">
        <v>1618</v>
      </c>
      <c r="B1590" s="21">
        <v>2432041</v>
      </c>
      <c r="C1590" s="22">
        <v>25</v>
      </c>
      <c r="D1590" s="15"/>
    </row>
    <row r="1591" spans="1:4" ht="18">
      <c r="A1591" s="15" t="s">
        <v>1619</v>
      </c>
      <c r="B1591" s="21">
        <v>2180642</v>
      </c>
      <c r="C1591" s="22">
        <v>25</v>
      </c>
      <c r="D1591" s="15"/>
    </row>
    <row r="1592" spans="1:4" ht="18">
      <c r="A1592" s="15" t="s">
        <v>1620</v>
      </c>
      <c r="B1592" s="21">
        <v>18717567</v>
      </c>
      <c r="C1592" s="22">
        <v>25</v>
      </c>
      <c r="D1592" s="15"/>
    </row>
    <row r="1593" spans="1:4" ht="18">
      <c r="A1593" s="15" t="s">
        <v>1621</v>
      </c>
      <c r="B1593" s="21">
        <v>269323</v>
      </c>
      <c r="C1593" s="22">
        <v>25</v>
      </c>
      <c r="D1593" s="15"/>
    </row>
    <row r="1594" spans="1:4" ht="18">
      <c r="A1594" s="15" t="s">
        <v>1622</v>
      </c>
      <c r="B1594" s="21">
        <v>358696</v>
      </c>
      <c r="C1594" s="22">
        <v>25</v>
      </c>
      <c r="D1594" s="15"/>
    </row>
    <row r="1595" spans="1:4" ht="18">
      <c r="A1595" s="15" t="s">
        <v>1623</v>
      </c>
      <c r="B1595" s="21">
        <v>10292779</v>
      </c>
      <c r="C1595" s="22">
        <v>25</v>
      </c>
      <c r="D1595" s="15"/>
    </row>
    <row r="1596" spans="1:4" ht="18">
      <c r="A1596" s="15" t="s">
        <v>1624</v>
      </c>
      <c r="B1596" s="21">
        <v>4124851</v>
      </c>
      <c r="C1596" s="22">
        <v>25</v>
      </c>
      <c r="D1596" s="15"/>
    </row>
    <row r="1597" spans="1:4" ht="18">
      <c r="A1597" s="15" t="s">
        <v>1625</v>
      </c>
      <c r="B1597" s="21">
        <v>1343573</v>
      </c>
      <c r="C1597" s="22">
        <v>25</v>
      </c>
      <c r="D1597" s="15"/>
    </row>
    <row r="1598" spans="1:4" ht="18">
      <c r="A1598" s="15" t="s">
        <v>1626</v>
      </c>
      <c r="B1598" s="21">
        <v>1524532</v>
      </c>
      <c r="C1598" s="22">
        <v>25</v>
      </c>
      <c r="D1598" s="15"/>
    </row>
    <row r="1599" spans="1:4" ht="18">
      <c r="A1599" s="15" t="s">
        <v>1627</v>
      </c>
      <c r="B1599" s="21">
        <v>116960</v>
      </c>
      <c r="C1599" s="22">
        <v>25</v>
      </c>
      <c r="D1599" s="15"/>
    </row>
    <row r="1600" spans="1:4" ht="18">
      <c r="A1600" s="15" t="s">
        <v>1628</v>
      </c>
      <c r="B1600" s="21">
        <v>4331071</v>
      </c>
      <c r="C1600" s="22">
        <v>25</v>
      </c>
      <c r="D1600" s="15"/>
    </row>
    <row r="1601" spans="1:4" ht="18">
      <c r="A1601" s="15" t="s">
        <v>1629</v>
      </c>
      <c r="B1601" s="21">
        <v>18770555</v>
      </c>
      <c r="C1601" s="22">
        <v>25</v>
      </c>
      <c r="D1601" s="15"/>
    </row>
    <row r="1602" spans="1:4" ht="18">
      <c r="A1602" s="15" t="s">
        <v>1630</v>
      </c>
      <c r="B1602" s="21">
        <v>82088984</v>
      </c>
      <c r="C1602" s="22">
        <v>25</v>
      </c>
      <c r="D1602" s="15"/>
    </row>
    <row r="1603" spans="1:4" ht="18">
      <c r="A1603" s="15" t="s">
        <v>1631</v>
      </c>
      <c r="B1603" s="21">
        <v>6691598</v>
      </c>
      <c r="C1603" s="22">
        <v>25</v>
      </c>
      <c r="D1603" s="15"/>
    </row>
    <row r="1604" spans="1:4" ht="18">
      <c r="A1604" s="15" t="s">
        <v>1632</v>
      </c>
      <c r="B1604" s="21">
        <v>849579</v>
      </c>
      <c r="C1604" s="22">
        <v>25</v>
      </c>
      <c r="D1604" s="15"/>
    </row>
    <row r="1605" spans="1:4" ht="18">
      <c r="A1605" s="15" t="s">
        <v>1633</v>
      </c>
      <c r="B1605" s="21">
        <v>175427</v>
      </c>
      <c r="C1605" s="22">
        <v>25</v>
      </c>
      <c r="D1605" s="15"/>
    </row>
    <row r="1606" spans="1:4" ht="18">
      <c r="A1606" s="15" t="s">
        <v>1634</v>
      </c>
      <c r="B1606" s="21">
        <v>15620125</v>
      </c>
      <c r="C1606" s="22">
        <v>25</v>
      </c>
      <c r="D1606" s="15"/>
    </row>
    <row r="1607" spans="1:4" ht="18">
      <c r="A1607" s="15" t="s">
        <v>1635</v>
      </c>
      <c r="B1607" s="21">
        <v>737135</v>
      </c>
      <c r="C1607" s="22">
        <v>25</v>
      </c>
      <c r="D1607" s="15"/>
    </row>
    <row r="1608" spans="1:4" ht="18">
      <c r="A1608" s="15" t="s">
        <v>1636</v>
      </c>
      <c r="B1608" s="21">
        <v>40722408</v>
      </c>
      <c r="C1608" s="22">
        <v>0</v>
      </c>
      <c r="D1608" s="15"/>
    </row>
    <row r="1609" spans="1:4" ht="18">
      <c r="A1609" s="15" t="s">
        <v>1637</v>
      </c>
      <c r="B1609" s="21">
        <v>2995042</v>
      </c>
      <c r="C1609" s="22">
        <v>0</v>
      </c>
      <c r="D1609" s="15"/>
    </row>
    <row r="1610" spans="1:4" ht="18">
      <c r="A1610" s="15" t="s">
        <v>1638</v>
      </c>
      <c r="B1610" s="21">
        <v>51533157</v>
      </c>
      <c r="C1610" s="22">
        <v>25</v>
      </c>
      <c r="D1610" s="15"/>
    </row>
    <row r="1611" spans="1:4" ht="18">
      <c r="A1611" s="15" t="s">
        <v>1639</v>
      </c>
      <c r="B1611" s="21">
        <v>7379641</v>
      </c>
      <c r="C1611" s="22">
        <v>0</v>
      </c>
      <c r="D1611" s="15"/>
    </row>
    <row r="1612" spans="1:4" ht="18">
      <c r="A1612" s="15" t="s">
        <v>1640</v>
      </c>
      <c r="B1612" s="21">
        <v>50162339</v>
      </c>
      <c r="C1612" s="22">
        <v>0</v>
      </c>
      <c r="D1612" s="15"/>
    </row>
    <row r="1613" spans="1:4" ht="18">
      <c r="A1613" s="15" t="s">
        <v>1641</v>
      </c>
      <c r="B1613" s="21">
        <v>1269087</v>
      </c>
      <c r="C1613" s="22">
        <v>25</v>
      </c>
      <c r="D1613" s="15"/>
    </row>
    <row r="1614" spans="1:4" ht="18">
      <c r="A1614" s="15" t="s">
        <v>1642</v>
      </c>
      <c r="B1614" s="21">
        <v>7565386</v>
      </c>
      <c r="C1614" s="22">
        <v>25</v>
      </c>
      <c r="D1614" s="15"/>
    </row>
    <row r="1615" spans="1:4" ht="18">
      <c r="A1615" s="15" t="s">
        <v>1643</v>
      </c>
      <c r="B1615" s="21">
        <v>848097</v>
      </c>
      <c r="C1615" s="22">
        <v>25</v>
      </c>
      <c r="D1615" s="15"/>
    </row>
    <row r="1616" spans="1:4" ht="18">
      <c r="A1616" s="15" t="s">
        <v>1644</v>
      </c>
      <c r="B1616" s="21">
        <v>155409522</v>
      </c>
      <c r="C1616" s="22">
        <v>7.5</v>
      </c>
      <c r="D1616" s="15"/>
    </row>
    <row r="1617" spans="1:4" ht="18">
      <c r="A1617" s="15" t="s">
        <v>1645</v>
      </c>
      <c r="B1617" s="21">
        <v>6284600</v>
      </c>
      <c r="C1617" s="22">
        <v>25</v>
      </c>
      <c r="D1617" s="15"/>
    </row>
    <row r="1618" spans="1:4" ht="18">
      <c r="A1618" s="15" t="s">
        <v>1646</v>
      </c>
      <c r="B1618" s="21">
        <v>1056158</v>
      </c>
      <c r="C1618" s="22">
        <v>25</v>
      </c>
      <c r="D1618" s="15"/>
    </row>
    <row r="1619" spans="1:4" ht="18">
      <c r="A1619" s="15" t="s">
        <v>1647</v>
      </c>
      <c r="B1619" s="21">
        <v>395607</v>
      </c>
      <c r="C1619" s="22">
        <v>25</v>
      </c>
      <c r="D1619" s="15"/>
    </row>
    <row r="1620" spans="1:4" ht="18">
      <c r="A1620" s="15" t="s">
        <v>1648</v>
      </c>
      <c r="B1620" s="21">
        <v>8466790</v>
      </c>
      <c r="C1620" s="22">
        <v>16.25</v>
      </c>
      <c r="D1620" s="15"/>
    </row>
    <row r="1621" spans="1:4" ht="18">
      <c r="A1621" s="15" t="s">
        <v>1649</v>
      </c>
      <c r="B1621" s="21">
        <v>871735</v>
      </c>
      <c r="C1621" s="22">
        <v>25</v>
      </c>
      <c r="D1621" s="15"/>
    </row>
    <row r="1622" spans="1:4" ht="18">
      <c r="A1622" s="15" t="s">
        <v>1650</v>
      </c>
      <c r="B1622" s="21">
        <v>67234308</v>
      </c>
      <c r="C1622" s="22">
        <v>25</v>
      </c>
      <c r="D1622" s="15"/>
    </row>
    <row r="1623" spans="1:4" ht="18">
      <c r="A1623" s="15" t="s">
        <v>1651</v>
      </c>
      <c r="B1623" s="21">
        <v>275876</v>
      </c>
      <c r="C1623" s="22">
        <v>0</v>
      </c>
      <c r="D1623" s="15"/>
    </row>
    <row r="1624" spans="1:4" ht="18">
      <c r="A1624" s="15" t="s">
        <v>1652</v>
      </c>
      <c r="B1624" s="21">
        <v>497217</v>
      </c>
      <c r="C1624" s="22">
        <v>25</v>
      </c>
      <c r="D1624" s="15"/>
    </row>
    <row r="1625" spans="1:4" ht="18">
      <c r="A1625" s="15" t="s">
        <v>1653</v>
      </c>
      <c r="B1625" s="21">
        <v>221897</v>
      </c>
      <c r="C1625" s="22">
        <v>25</v>
      </c>
      <c r="D1625" s="15"/>
    </row>
    <row r="1626" spans="1:4" ht="18">
      <c r="A1626" s="15" t="s">
        <v>1654</v>
      </c>
      <c r="B1626" s="21">
        <v>5537456</v>
      </c>
      <c r="C1626" s="22">
        <v>25</v>
      </c>
      <c r="D1626" s="15"/>
    </row>
    <row r="1627" spans="1:4" ht="18">
      <c r="A1627" s="15" t="s">
        <v>1655</v>
      </c>
      <c r="B1627" s="21">
        <v>3305</v>
      </c>
      <c r="C1627" s="22">
        <v>25</v>
      </c>
      <c r="D1627" s="15"/>
    </row>
    <row r="1628" spans="1:4" ht="18">
      <c r="A1628" s="15" t="s">
        <v>1656</v>
      </c>
      <c r="B1628" s="21">
        <v>9204316</v>
      </c>
      <c r="C1628" s="22">
        <v>25</v>
      </c>
      <c r="D1628" s="15"/>
    </row>
    <row r="1629" spans="1:4" ht="18">
      <c r="A1629" s="15" t="s">
        <v>1657</v>
      </c>
      <c r="B1629" s="21">
        <v>260562</v>
      </c>
      <c r="C1629" s="22">
        <v>25</v>
      </c>
      <c r="D1629" s="15"/>
    </row>
    <row r="1630" spans="1:4" ht="18">
      <c r="A1630" s="15" t="s">
        <v>1658</v>
      </c>
      <c r="B1630" s="21">
        <v>14363732</v>
      </c>
      <c r="C1630" s="22">
        <v>25</v>
      </c>
      <c r="D1630" s="15"/>
    </row>
    <row r="1631" spans="1:4" ht="18">
      <c r="A1631" s="15" t="s">
        <v>1659</v>
      </c>
      <c r="B1631" s="21">
        <v>80674746</v>
      </c>
      <c r="C1631" s="22">
        <v>25</v>
      </c>
      <c r="D1631" s="15"/>
    </row>
    <row r="1632" spans="1:4" ht="18">
      <c r="A1632" s="15" t="s">
        <v>1660</v>
      </c>
      <c r="B1632" s="21">
        <v>41275816</v>
      </c>
      <c r="C1632" s="22">
        <v>0</v>
      </c>
      <c r="D1632" s="15"/>
    </row>
    <row r="1633" spans="1:4" ht="18">
      <c r="A1633" s="15" t="s">
        <v>1661</v>
      </c>
      <c r="B1633" s="21">
        <v>17958180</v>
      </c>
      <c r="C1633" s="22">
        <v>0</v>
      </c>
      <c r="D1633" s="15"/>
    </row>
    <row r="1634" spans="1:4" ht="18">
      <c r="A1634" s="15" t="s">
        <v>1662</v>
      </c>
      <c r="B1634" s="21">
        <v>67921682</v>
      </c>
      <c r="C1634" s="22">
        <v>0</v>
      </c>
      <c r="D1634" s="15"/>
    </row>
    <row r="1635" spans="1:4" ht="18">
      <c r="A1635" s="15" t="s">
        <v>1663</v>
      </c>
      <c r="B1635" s="21">
        <v>110875491</v>
      </c>
      <c r="C1635" s="22">
        <v>3.75</v>
      </c>
      <c r="D1635" s="15"/>
    </row>
    <row r="1636" spans="1:4" ht="18">
      <c r="A1636" s="15" t="s">
        <v>1664</v>
      </c>
      <c r="B1636" s="21">
        <v>249815537</v>
      </c>
      <c r="C1636" s="22">
        <v>0</v>
      </c>
      <c r="D1636" s="15"/>
    </row>
    <row r="1637" spans="1:4" ht="18">
      <c r="A1637" s="15" t="s">
        <v>1665</v>
      </c>
      <c r="B1637" s="21">
        <v>194904696</v>
      </c>
      <c r="C1637" s="22">
        <v>20.625</v>
      </c>
      <c r="D1637" s="15"/>
    </row>
    <row r="1638" spans="1:4" ht="18">
      <c r="A1638" s="15" t="s">
        <v>1666</v>
      </c>
      <c r="B1638" s="21">
        <v>41031989</v>
      </c>
      <c r="C1638" s="22">
        <v>0</v>
      </c>
      <c r="D1638" s="15"/>
    </row>
    <row r="1639" spans="1:4" ht="18">
      <c r="A1639" s="15" t="s">
        <v>1667</v>
      </c>
      <c r="B1639" s="21">
        <v>61996285</v>
      </c>
      <c r="C1639" s="22">
        <v>12.692307472229004</v>
      </c>
      <c r="D1639" s="15"/>
    </row>
    <row r="1640" spans="1:4" ht="18">
      <c r="A1640" s="15" t="s">
        <v>1668</v>
      </c>
      <c r="B1640" s="21">
        <v>477312011</v>
      </c>
      <c r="C1640" s="22">
        <v>13.571428298950195</v>
      </c>
      <c r="D1640" s="15"/>
    </row>
    <row r="1641" spans="1:4" ht="18">
      <c r="A1641" s="15" t="s">
        <v>1669</v>
      </c>
      <c r="B1641" s="21">
        <v>123177</v>
      </c>
      <c r="C1641" s="22">
        <v>25</v>
      </c>
      <c r="D1641" s="15"/>
    </row>
    <row r="1642" spans="1:4" ht="18">
      <c r="A1642" s="15" t="s">
        <v>1670</v>
      </c>
      <c r="B1642" s="21">
        <v>2358</v>
      </c>
      <c r="C1642" s="22">
        <v>25</v>
      </c>
      <c r="D1642" s="15"/>
    </row>
    <row r="1643" spans="1:4" ht="18">
      <c r="A1643" s="15" t="s">
        <v>1671</v>
      </c>
      <c r="B1643" s="21">
        <v>10174</v>
      </c>
      <c r="C1643" s="22">
        <v>25</v>
      </c>
      <c r="D1643" s="15"/>
    </row>
    <row r="1644" spans="1:4" ht="18">
      <c r="A1644" s="15" t="s">
        <v>1672</v>
      </c>
      <c r="B1644" s="21">
        <v>358103</v>
      </c>
      <c r="C1644" s="22">
        <v>25</v>
      </c>
      <c r="D1644" s="15"/>
    </row>
    <row r="1645" spans="1:4" ht="18">
      <c r="A1645" s="15" t="s">
        <v>1673</v>
      </c>
      <c r="B1645" s="21">
        <v>411691</v>
      </c>
      <c r="C1645" s="22">
        <v>25</v>
      </c>
      <c r="D1645" s="15"/>
    </row>
    <row r="1646" spans="1:4" ht="18">
      <c r="A1646" s="15" t="s">
        <v>1674</v>
      </c>
      <c r="B1646" s="21">
        <v>3498913</v>
      </c>
      <c r="C1646" s="22">
        <v>25</v>
      </c>
      <c r="D1646" s="15"/>
    </row>
    <row r="1647" spans="1:4" ht="18">
      <c r="A1647" s="15" t="s">
        <v>1675</v>
      </c>
      <c r="B1647" s="21">
        <v>7966128</v>
      </c>
      <c r="C1647" s="22">
        <v>25</v>
      </c>
      <c r="D1647" s="15"/>
    </row>
    <row r="1648" spans="1:4" ht="18">
      <c r="A1648" s="15" t="s">
        <v>1676</v>
      </c>
      <c r="B1648" s="21">
        <v>598477</v>
      </c>
      <c r="C1648" s="22">
        <v>25</v>
      </c>
      <c r="D1648" s="15"/>
    </row>
    <row r="1649" spans="1:4" ht="18">
      <c r="A1649" s="15" t="s">
        <v>1677</v>
      </c>
      <c r="B1649" s="21">
        <v>71029</v>
      </c>
      <c r="C1649" s="22">
        <v>25</v>
      </c>
      <c r="D1649" s="15"/>
    </row>
    <row r="1650" spans="1:4" ht="18">
      <c r="A1650" s="15" t="s">
        <v>1678</v>
      </c>
      <c r="B1650" s="21">
        <v>1913663</v>
      </c>
      <c r="C1650" s="22">
        <v>25</v>
      </c>
      <c r="D1650" s="15"/>
    </row>
    <row r="1651" spans="1:4" ht="18">
      <c r="A1651" s="15" t="s">
        <v>1679</v>
      </c>
      <c r="B1651" s="21">
        <v>3638763</v>
      </c>
      <c r="C1651" s="22">
        <v>25</v>
      </c>
      <c r="D1651" s="15"/>
    </row>
    <row r="1652" spans="1:4" ht="18">
      <c r="A1652" s="15" t="s">
        <v>1680</v>
      </c>
      <c r="B1652" s="21">
        <v>294341</v>
      </c>
      <c r="C1652" s="22">
        <v>25</v>
      </c>
      <c r="D1652" s="15"/>
    </row>
    <row r="1653" spans="1:4" ht="18">
      <c r="A1653" s="15" t="s">
        <v>1681</v>
      </c>
      <c r="B1653" s="21">
        <v>4498852</v>
      </c>
      <c r="C1653" s="22">
        <v>25</v>
      </c>
      <c r="D1653" s="15"/>
    </row>
    <row r="1654" spans="1:4" ht="18">
      <c r="A1654" s="15" t="s">
        <v>1682</v>
      </c>
      <c r="B1654" s="21">
        <v>691084</v>
      </c>
      <c r="C1654" s="22">
        <v>25</v>
      </c>
      <c r="D1654" s="15"/>
    </row>
    <row r="1655" spans="1:4" ht="18">
      <c r="A1655" s="15" t="s">
        <v>1683</v>
      </c>
      <c r="B1655" s="21">
        <v>18033850</v>
      </c>
      <c r="C1655" s="22">
        <v>25</v>
      </c>
      <c r="D1655" s="15"/>
    </row>
    <row r="1656" spans="1:4" ht="18">
      <c r="A1656" s="15" t="s">
        <v>1684</v>
      </c>
      <c r="B1656" s="21">
        <v>7141782</v>
      </c>
      <c r="C1656" s="22">
        <v>25</v>
      </c>
      <c r="D1656" s="15"/>
    </row>
    <row r="1657" spans="1:4" ht="18">
      <c r="A1657" s="15" t="s">
        <v>1685</v>
      </c>
      <c r="B1657" s="21">
        <v>74829831</v>
      </c>
      <c r="C1657" s="22">
        <v>25</v>
      </c>
      <c r="D1657" s="15"/>
    </row>
    <row r="1658" spans="1:4" ht="18">
      <c r="A1658" s="15" t="s">
        <v>1686</v>
      </c>
      <c r="B1658" s="21">
        <v>48917389</v>
      </c>
      <c r="C1658" s="22">
        <v>25</v>
      </c>
      <c r="D1658" s="15"/>
    </row>
    <row r="1659" spans="1:4" ht="18">
      <c r="A1659" s="15" t="s">
        <v>1687</v>
      </c>
      <c r="B1659" s="21">
        <v>8056</v>
      </c>
      <c r="C1659" s="22">
        <v>25</v>
      </c>
      <c r="D1659" s="15"/>
    </row>
    <row r="1660" spans="1:4" ht="18">
      <c r="A1660" s="15" t="s">
        <v>1688</v>
      </c>
      <c r="B1660" s="21">
        <v>2265597</v>
      </c>
      <c r="C1660" s="22">
        <v>25</v>
      </c>
      <c r="D1660" s="15"/>
    </row>
    <row r="1661" spans="1:4" ht="18">
      <c r="A1661" s="15" t="s">
        <v>1689</v>
      </c>
      <c r="B1661" s="21">
        <v>48780</v>
      </c>
      <c r="C1661" s="22">
        <v>25</v>
      </c>
      <c r="D1661" s="15"/>
    </row>
    <row r="1662" spans="1:4" ht="18">
      <c r="A1662" s="15" t="s">
        <v>1690</v>
      </c>
      <c r="B1662" s="21">
        <v>75173</v>
      </c>
      <c r="C1662" s="22">
        <v>25</v>
      </c>
      <c r="D1662" s="15"/>
    </row>
    <row r="1663" spans="1:4" ht="18">
      <c r="A1663" s="15" t="s">
        <v>1691</v>
      </c>
      <c r="B1663" s="21">
        <v>164715</v>
      </c>
      <c r="C1663" s="22">
        <v>25</v>
      </c>
      <c r="D1663" s="15"/>
    </row>
    <row r="1664" spans="1:4" ht="18">
      <c r="A1664" s="15" t="s">
        <v>1692</v>
      </c>
      <c r="B1664" s="21">
        <v>2185</v>
      </c>
      <c r="C1664" s="22">
        <v>25</v>
      </c>
      <c r="D1664" s="15"/>
    </row>
    <row r="1665" spans="1:4" ht="18">
      <c r="A1665" s="15" t="s">
        <v>1693</v>
      </c>
      <c r="B1665" s="21">
        <v>85403</v>
      </c>
      <c r="C1665" s="22">
        <v>25</v>
      </c>
      <c r="D1665" s="15"/>
    </row>
    <row r="1666" spans="1:4" ht="18">
      <c r="A1666" s="15" t="s">
        <v>1694</v>
      </c>
      <c r="B1666" s="21">
        <v>13857</v>
      </c>
      <c r="C1666" s="22">
        <v>25</v>
      </c>
      <c r="D1666" s="15"/>
    </row>
    <row r="1667" spans="1:4" ht="18">
      <c r="A1667" s="15" t="s">
        <v>1695</v>
      </c>
      <c r="B1667" s="21">
        <v>127150</v>
      </c>
      <c r="C1667" s="22">
        <v>25</v>
      </c>
      <c r="D1667" s="15"/>
    </row>
    <row r="1668" spans="1:4" ht="18">
      <c r="A1668" s="15" t="s">
        <v>1696</v>
      </c>
      <c r="B1668" s="21">
        <v>214932</v>
      </c>
      <c r="C1668" s="22">
        <v>25</v>
      </c>
      <c r="D1668" s="15"/>
    </row>
    <row r="1669" spans="1:4" ht="18">
      <c r="A1669" s="15" t="s">
        <v>1697</v>
      </c>
      <c r="B1669" s="21">
        <v>24094</v>
      </c>
      <c r="C1669" s="22">
        <v>25</v>
      </c>
      <c r="D1669" s="15"/>
    </row>
    <row r="1670" spans="1:4" ht="18">
      <c r="A1670" s="15" t="s">
        <v>1698</v>
      </c>
      <c r="B1670" s="21">
        <v>385886</v>
      </c>
      <c r="C1670" s="22">
        <v>25</v>
      </c>
      <c r="D1670" s="15"/>
    </row>
    <row r="1671" spans="1:4" ht="18">
      <c r="A1671" s="15" t="s">
        <v>1699</v>
      </c>
      <c r="B1671" s="21">
        <v>711551</v>
      </c>
      <c r="C1671" s="22">
        <v>25</v>
      </c>
      <c r="D1671" s="15"/>
    </row>
    <row r="1672" spans="1:4" ht="18">
      <c r="A1672" s="15" t="s">
        <v>1700</v>
      </c>
      <c r="B1672" s="21">
        <v>78424</v>
      </c>
      <c r="C1672" s="22">
        <v>25</v>
      </c>
      <c r="D1672" s="15"/>
    </row>
    <row r="1673" spans="1:4" ht="18">
      <c r="A1673" s="15" t="s">
        <v>1701</v>
      </c>
      <c r="B1673" s="21">
        <v>101481</v>
      </c>
      <c r="C1673" s="22">
        <v>25</v>
      </c>
      <c r="D1673" s="15"/>
    </row>
    <row r="1674" spans="1:4" ht="18">
      <c r="A1674" s="15" t="s">
        <v>1702</v>
      </c>
      <c r="B1674" s="21">
        <v>186828</v>
      </c>
      <c r="C1674" s="22">
        <v>25</v>
      </c>
      <c r="D1674" s="15"/>
    </row>
    <row r="1675" spans="1:4" ht="18">
      <c r="A1675" s="15" t="s">
        <v>1703</v>
      </c>
      <c r="B1675" s="21">
        <v>178652</v>
      </c>
      <c r="C1675" s="22">
        <v>25</v>
      </c>
      <c r="D1675" s="15"/>
    </row>
    <row r="1676" spans="1:4" ht="18">
      <c r="A1676" s="15" t="s">
        <v>1704</v>
      </c>
      <c r="B1676" s="21">
        <v>129854</v>
      </c>
      <c r="C1676" s="22">
        <v>25</v>
      </c>
      <c r="D1676" s="15"/>
    </row>
    <row r="1677" spans="1:4" ht="18">
      <c r="A1677" s="15" t="s">
        <v>1705</v>
      </c>
      <c r="B1677" s="21">
        <v>357783</v>
      </c>
      <c r="C1677" s="22">
        <v>25</v>
      </c>
      <c r="D1677" s="15"/>
    </row>
    <row r="1678" spans="1:4" ht="18">
      <c r="A1678" s="15" t="s">
        <v>1706</v>
      </c>
      <c r="B1678" s="21">
        <v>4006522</v>
      </c>
      <c r="C1678" s="22">
        <v>25</v>
      </c>
      <c r="D1678" s="15"/>
    </row>
    <row r="1679" spans="1:4" ht="18">
      <c r="A1679" s="15" t="s">
        <v>1707</v>
      </c>
      <c r="B1679" s="21">
        <v>96025</v>
      </c>
      <c r="C1679" s="22">
        <v>25</v>
      </c>
      <c r="D1679" s="15"/>
    </row>
    <row r="1680" spans="1:4" ht="18">
      <c r="A1680" s="15" t="s">
        <v>1708</v>
      </c>
      <c r="B1680" s="21">
        <v>198750</v>
      </c>
      <c r="C1680" s="22">
        <v>25</v>
      </c>
      <c r="D1680" s="15"/>
    </row>
    <row r="1681" spans="1:4" ht="18">
      <c r="A1681" s="15" t="s">
        <v>1709</v>
      </c>
      <c r="B1681" s="21">
        <v>154327</v>
      </c>
      <c r="C1681" s="22">
        <v>25</v>
      </c>
      <c r="D1681" s="15"/>
    </row>
    <row r="1682" spans="1:4" ht="18">
      <c r="A1682" s="15" t="s">
        <v>1710</v>
      </c>
      <c r="B1682" s="21">
        <v>209449</v>
      </c>
      <c r="C1682" s="22">
        <v>25</v>
      </c>
      <c r="D1682" s="15"/>
    </row>
    <row r="1683" spans="1:4" ht="18">
      <c r="A1683" s="15" t="s">
        <v>1711</v>
      </c>
      <c r="B1683" s="21">
        <v>994536</v>
      </c>
      <c r="C1683" s="22">
        <v>25</v>
      </c>
      <c r="D1683" s="15"/>
    </row>
    <row r="1684" spans="1:4" ht="18">
      <c r="A1684" s="15" t="s">
        <v>1712</v>
      </c>
      <c r="B1684" s="21">
        <v>2623342</v>
      </c>
      <c r="C1684" s="22">
        <v>25</v>
      </c>
      <c r="D1684" s="15"/>
    </row>
    <row r="1685" spans="1:4" ht="18">
      <c r="A1685" s="15" t="s">
        <v>1713</v>
      </c>
      <c r="B1685" s="21">
        <v>69147</v>
      </c>
      <c r="C1685" s="22">
        <v>25</v>
      </c>
      <c r="D1685" s="15"/>
    </row>
    <row r="1686" spans="1:4" ht="18">
      <c r="A1686" s="15" t="s">
        <v>1714</v>
      </c>
      <c r="B1686" s="21">
        <v>192333</v>
      </c>
      <c r="C1686" s="22">
        <v>25</v>
      </c>
      <c r="D1686" s="15"/>
    </row>
    <row r="1687" spans="1:4" ht="18">
      <c r="A1687" s="15" t="s">
        <v>1715</v>
      </c>
      <c r="B1687" s="21">
        <v>995309</v>
      </c>
      <c r="C1687" s="22">
        <v>25</v>
      </c>
      <c r="D1687" s="15"/>
    </row>
    <row r="1688" spans="1:4" ht="18">
      <c r="A1688" s="15" t="s">
        <v>1716</v>
      </c>
      <c r="B1688" s="21">
        <v>86533</v>
      </c>
      <c r="C1688" s="22">
        <v>25</v>
      </c>
      <c r="D1688" s="15"/>
    </row>
    <row r="1689" spans="1:4" ht="18">
      <c r="A1689" s="15" t="s">
        <v>1717</v>
      </c>
      <c r="B1689" s="21">
        <v>113227</v>
      </c>
      <c r="C1689" s="22">
        <v>25</v>
      </c>
      <c r="D1689" s="15"/>
    </row>
    <row r="1690" spans="1:4" ht="18">
      <c r="A1690" s="15" t="s">
        <v>1718</v>
      </c>
      <c r="B1690" s="21">
        <v>374478</v>
      </c>
      <c r="C1690" s="22">
        <v>25</v>
      </c>
      <c r="D1690" s="15"/>
    </row>
    <row r="1691" spans="1:4" ht="18">
      <c r="A1691" s="15" t="s">
        <v>1719</v>
      </c>
      <c r="B1691" s="21">
        <v>16600</v>
      </c>
      <c r="C1691" s="22">
        <v>25</v>
      </c>
      <c r="D1691" s="15"/>
    </row>
    <row r="1692" spans="1:4" ht="18">
      <c r="A1692" s="15" t="s">
        <v>1720</v>
      </c>
      <c r="B1692" s="21">
        <v>286164</v>
      </c>
      <c r="C1692" s="22">
        <v>25</v>
      </c>
      <c r="D1692" s="15"/>
    </row>
    <row r="1693" spans="1:4" ht="18">
      <c r="A1693" s="15" t="s">
        <v>1721</v>
      </c>
      <c r="B1693" s="21">
        <v>818928</v>
      </c>
      <c r="C1693" s="22">
        <v>25</v>
      </c>
      <c r="D1693" s="15"/>
    </row>
    <row r="1694" spans="1:4" ht="18">
      <c r="A1694" s="15" t="s">
        <v>1722</v>
      </c>
      <c r="B1694" s="21">
        <v>19499</v>
      </c>
      <c r="C1694" s="22">
        <v>25</v>
      </c>
      <c r="D1694" s="15"/>
    </row>
    <row r="1695" spans="1:4" ht="18">
      <c r="A1695" s="15" t="s">
        <v>1723</v>
      </c>
      <c r="B1695" s="21">
        <v>1033373</v>
      </c>
      <c r="C1695" s="22">
        <v>25</v>
      </c>
      <c r="D1695" s="15"/>
    </row>
    <row r="1696" spans="1:4" ht="18">
      <c r="A1696" s="15" t="s">
        <v>1724</v>
      </c>
      <c r="B1696" s="21">
        <v>235123</v>
      </c>
      <c r="C1696" s="22">
        <v>25</v>
      </c>
      <c r="D1696" s="15"/>
    </row>
    <row r="1697" spans="1:4" ht="18">
      <c r="A1697" s="15" t="s">
        <v>1725</v>
      </c>
      <c r="B1697" s="21">
        <v>500334</v>
      </c>
      <c r="C1697" s="22">
        <v>25</v>
      </c>
      <c r="D1697" s="15"/>
    </row>
    <row r="1698" spans="1:4" ht="18">
      <c r="A1698" s="15" t="s">
        <v>1726</v>
      </c>
      <c r="B1698" s="21">
        <v>770912</v>
      </c>
      <c r="C1698" s="22">
        <v>25</v>
      </c>
      <c r="D1698" s="15"/>
    </row>
    <row r="1699" spans="1:4" ht="18">
      <c r="A1699" s="15" t="s">
        <v>1727</v>
      </c>
      <c r="B1699" s="21">
        <v>1539448</v>
      </c>
      <c r="C1699" s="22">
        <v>25</v>
      </c>
      <c r="D1699" s="15"/>
    </row>
    <row r="1700" spans="1:4" ht="18">
      <c r="A1700" s="15" t="s">
        <v>1728</v>
      </c>
      <c r="B1700" s="21">
        <v>2751758</v>
      </c>
      <c r="C1700" s="22">
        <v>25</v>
      </c>
      <c r="D1700" s="15"/>
    </row>
    <row r="1701" spans="1:4" ht="18">
      <c r="A1701" s="15" t="s">
        <v>1729</v>
      </c>
      <c r="B1701" s="21">
        <v>471373</v>
      </c>
      <c r="C1701" s="22">
        <v>25</v>
      </c>
      <c r="D1701" s="15"/>
    </row>
    <row r="1702" spans="1:4" ht="18">
      <c r="A1702" s="15" t="s">
        <v>1730</v>
      </c>
      <c r="B1702" s="21">
        <v>245994</v>
      </c>
      <c r="C1702" s="22">
        <v>25</v>
      </c>
      <c r="D1702" s="15"/>
    </row>
    <row r="1703" spans="1:4" ht="18">
      <c r="A1703" s="15" t="s">
        <v>1731</v>
      </c>
      <c r="B1703" s="21">
        <v>1124186</v>
      </c>
      <c r="C1703" s="22">
        <v>25</v>
      </c>
      <c r="D1703" s="15"/>
    </row>
    <row r="1704" spans="1:4" ht="18">
      <c r="A1704" s="15" t="s">
        <v>1732</v>
      </c>
      <c r="B1704" s="21">
        <v>66946</v>
      </c>
      <c r="C1704" s="22">
        <v>25</v>
      </c>
      <c r="D1704" s="15"/>
    </row>
    <row r="1705" spans="1:4" ht="18">
      <c r="A1705" s="15" t="s">
        <v>1733</v>
      </c>
      <c r="B1705" s="21">
        <v>446857</v>
      </c>
      <c r="C1705" s="22">
        <v>25</v>
      </c>
      <c r="D1705" s="15"/>
    </row>
    <row r="1706" spans="1:4" ht="18">
      <c r="A1706" s="15" t="s">
        <v>1734</v>
      </c>
      <c r="B1706" s="21">
        <v>116651</v>
      </c>
      <c r="C1706" s="22">
        <v>25</v>
      </c>
      <c r="D1706" s="15"/>
    </row>
    <row r="1707" spans="1:4" ht="18">
      <c r="A1707" s="15" t="s">
        <v>1735</v>
      </c>
      <c r="B1707" s="21">
        <v>686656</v>
      </c>
      <c r="C1707" s="22">
        <v>25</v>
      </c>
      <c r="D1707" s="15"/>
    </row>
    <row r="1708" spans="1:4" ht="18">
      <c r="A1708" s="15" t="s">
        <v>1736</v>
      </c>
      <c r="B1708" s="21">
        <v>3265394</v>
      </c>
      <c r="C1708" s="22">
        <v>25</v>
      </c>
      <c r="D1708" s="15"/>
    </row>
    <row r="1709" spans="1:4" ht="18">
      <c r="A1709" s="15" t="s">
        <v>1737</v>
      </c>
      <c r="B1709" s="21">
        <v>1273462</v>
      </c>
      <c r="C1709" s="22">
        <v>25</v>
      </c>
      <c r="D1709" s="15"/>
    </row>
    <row r="1710" spans="1:4" ht="18">
      <c r="A1710" s="15" t="s">
        <v>1738</v>
      </c>
      <c r="B1710" s="21">
        <v>723891</v>
      </c>
      <c r="C1710" s="22">
        <v>25</v>
      </c>
      <c r="D1710" s="15"/>
    </row>
    <row r="1711" spans="1:4" ht="18">
      <c r="A1711" s="15" t="s">
        <v>1739</v>
      </c>
      <c r="B1711" s="21">
        <v>258501</v>
      </c>
      <c r="C1711" s="22">
        <v>25</v>
      </c>
      <c r="D1711" s="15"/>
    </row>
    <row r="1712" spans="1:4" ht="18">
      <c r="A1712" s="15" t="s">
        <v>1740</v>
      </c>
      <c r="B1712" s="21">
        <v>1761559</v>
      </c>
      <c r="C1712" s="22">
        <v>25</v>
      </c>
      <c r="D1712" s="15"/>
    </row>
    <row r="1713" spans="1:4" ht="18">
      <c r="A1713" s="15" t="s">
        <v>1741</v>
      </c>
      <c r="B1713" s="21">
        <v>799436</v>
      </c>
      <c r="C1713" s="22">
        <v>25</v>
      </c>
      <c r="D1713" s="15"/>
    </row>
    <row r="1714" spans="1:4" ht="18">
      <c r="A1714" s="15" t="s">
        <v>1742</v>
      </c>
      <c r="B1714" s="21">
        <v>1079527</v>
      </c>
      <c r="C1714" s="22">
        <v>25</v>
      </c>
      <c r="D1714" s="15"/>
    </row>
    <row r="1715" spans="1:4" ht="18">
      <c r="A1715" s="15" t="s">
        <v>1743</v>
      </c>
      <c r="B1715" s="21">
        <v>249889</v>
      </c>
      <c r="C1715" s="22">
        <v>25</v>
      </c>
      <c r="D1715" s="15"/>
    </row>
    <row r="1716" spans="1:4" ht="18">
      <c r="A1716" s="15" t="s">
        <v>1744</v>
      </c>
      <c r="B1716" s="21">
        <v>2620977</v>
      </c>
      <c r="C1716" s="22">
        <v>25</v>
      </c>
      <c r="D1716" s="15"/>
    </row>
    <row r="1717" spans="1:4" ht="18">
      <c r="A1717" s="15" t="s">
        <v>1745</v>
      </c>
      <c r="B1717" s="21">
        <v>17736527</v>
      </c>
      <c r="C1717" s="22">
        <v>25</v>
      </c>
      <c r="D1717" s="15"/>
    </row>
    <row r="1718" spans="1:4" ht="18">
      <c r="A1718" s="15" t="s">
        <v>1746</v>
      </c>
      <c r="B1718" s="21">
        <v>244090</v>
      </c>
      <c r="C1718" s="22">
        <v>25</v>
      </c>
      <c r="D1718" s="15"/>
    </row>
    <row r="1719" spans="1:4" ht="18">
      <c r="A1719" s="15" t="s">
        <v>1747</v>
      </c>
      <c r="B1719" s="21">
        <v>23637672</v>
      </c>
      <c r="C1719" s="22">
        <v>25</v>
      </c>
      <c r="D1719" s="15"/>
    </row>
    <row r="1720" spans="1:4" ht="18">
      <c r="A1720" s="15" t="s">
        <v>1748</v>
      </c>
      <c r="B1720" s="21">
        <v>888218</v>
      </c>
      <c r="C1720" s="22">
        <v>25</v>
      </c>
      <c r="D1720" s="15"/>
    </row>
    <row r="1721" spans="1:4" ht="18">
      <c r="A1721" s="15" t="s">
        <v>1749</v>
      </c>
      <c r="B1721" s="21">
        <v>2146145</v>
      </c>
      <c r="C1721" s="22">
        <v>25</v>
      </c>
      <c r="D1721" s="15"/>
    </row>
    <row r="1722" spans="1:4" ht="18">
      <c r="A1722" s="15" t="s">
        <v>1750</v>
      </c>
      <c r="B1722" s="21">
        <v>13841717</v>
      </c>
      <c r="C1722" s="22">
        <v>25</v>
      </c>
      <c r="D1722" s="15"/>
    </row>
    <row r="1723" spans="1:4" ht="18">
      <c r="A1723" s="15" t="s">
        <v>1751</v>
      </c>
      <c r="B1723" s="21">
        <v>2654632</v>
      </c>
      <c r="C1723" s="22">
        <v>25</v>
      </c>
      <c r="D1723" s="15"/>
    </row>
    <row r="1724" spans="1:4" ht="18">
      <c r="A1724" s="15" t="s">
        <v>1752</v>
      </c>
      <c r="B1724" s="21">
        <v>45093898</v>
      </c>
      <c r="C1724" s="22">
        <v>25</v>
      </c>
      <c r="D1724" s="15"/>
    </row>
    <row r="1725" spans="1:4" ht="18">
      <c r="A1725" s="15" t="s">
        <v>1753</v>
      </c>
      <c r="B1725" s="21">
        <v>1705271</v>
      </c>
      <c r="C1725" s="22">
        <v>25</v>
      </c>
      <c r="D1725" s="15"/>
    </row>
    <row r="1726" spans="1:4" ht="18">
      <c r="A1726" s="15" t="s">
        <v>1754</v>
      </c>
      <c r="B1726" s="21">
        <v>3592186</v>
      </c>
      <c r="C1726" s="22">
        <v>25</v>
      </c>
      <c r="D1726" s="15"/>
    </row>
    <row r="1727" spans="1:4" ht="18">
      <c r="A1727" s="15" t="s">
        <v>1755</v>
      </c>
      <c r="B1727" s="21">
        <v>845257</v>
      </c>
      <c r="C1727" s="22">
        <v>25</v>
      </c>
      <c r="D1727" s="15"/>
    </row>
    <row r="1728" spans="1:4" ht="18">
      <c r="A1728" s="15" t="s">
        <v>1756</v>
      </c>
      <c r="B1728" s="21">
        <v>186625</v>
      </c>
      <c r="C1728" s="22">
        <v>25</v>
      </c>
      <c r="D1728" s="15"/>
    </row>
    <row r="1729" spans="1:4" ht="18">
      <c r="A1729" s="15" t="s">
        <v>1757</v>
      </c>
      <c r="B1729" s="21">
        <v>12701255</v>
      </c>
      <c r="C1729" s="22">
        <v>7.5</v>
      </c>
      <c r="D1729" s="15"/>
    </row>
    <row r="1730" spans="1:4" ht="18">
      <c r="A1730" s="15" t="s">
        <v>1758</v>
      </c>
      <c r="B1730" s="21">
        <v>12723265</v>
      </c>
      <c r="C1730" s="22">
        <v>7.5</v>
      </c>
      <c r="D1730" s="15"/>
    </row>
    <row r="1731" spans="1:4" ht="18">
      <c r="A1731" s="15" t="s">
        <v>1759</v>
      </c>
      <c r="B1731" s="21">
        <v>1046647</v>
      </c>
      <c r="C1731" s="22">
        <v>25</v>
      </c>
      <c r="D1731" s="15"/>
    </row>
    <row r="1732" spans="1:4" ht="18">
      <c r="A1732" s="15" t="s">
        <v>1760</v>
      </c>
      <c r="B1732" s="21">
        <v>969097</v>
      </c>
      <c r="C1732" s="22">
        <v>25</v>
      </c>
      <c r="D1732" s="15"/>
    </row>
    <row r="1733" spans="1:4" ht="18">
      <c r="A1733" s="15" t="s">
        <v>1761</v>
      </c>
      <c r="B1733" s="21">
        <v>15228183</v>
      </c>
      <c r="C1733" s="22">
        <v>25</v>
      </c>
      <c r="D1733" s="15"/>
    </row>
    <row r="1734" spans="1:4" ht="18">
      <c r="A1734" s="15" t="s">
        <v>1762</v>
      </c>
      <c r="B1734" s="21">
        <v>5038527</v>
      </c>
      <c r="C1734" s="22">
        <v>25</v>
      </c>
      <c r="D1734" s="15"/>
    </row>
    <row r="1735" spans="1:4" ht="18">
      <c r="A1735" s="15" t="s">
        <v>1763</v>
      </c>
      <c r="B1735" s="21">
        <v>3515443</v>
      </c>
      <c r="C1735" s="22">
        <v>25</v>
      </c>
      <c r="D1735" s="15"/>
    </row>
    <row r="1736" spans="1:4" ht="18">
      <c r="A1736" s="15" t="s">
        <v>1764</v>
      </c>
      <c r="B1736" s="21">
        <v>30976948</v>
      </c>
      <c r="C1736" s="22">
        <v>25</v>
      </c>
      <c r="D1736" s="15"/>
    </row>
    <row r="1737" spans="1:4" ht="18">
      <c r="A1737" s="15" t="s">
        <v>1765</v>
      </c>
      <c r="B1737" s="21">
        <v>59096418</v>
      </c>
      <c r="C1737" s="22">
        <v>25</v>
      </c>
      <c r="D1737" s="15"/>
    </row>
    <row r="1738" spans="1:4" ht="18">
      <c r="A1738" s="15" t="s">
        <v>1766</v>
      </c>
      <c r="B1738" s="21">
        <v>85949655</v>
      </c>
      <c r="C1738" s="22">
        <v>25</v>
      </c>
      <c r="D1738" s="15"/>
    </row>
    <row r="1739" spans="1:4" ht="18">
      <c r="A1739" s="15" t="s">
        <v>1767</v>
      </c>
      <c r="B1739" s="21">
        <v>1052596</v>
      </c>
      <c r="C1739" s="22">
        <v>25</v>
      </c>
      <c r="D1739" s="15"/>
    </row>
    <row r="1740" spans="1:4" ht="18">
      <c r="A1740" s="15" t="s">
        <v>1768</v>
      </c>
      <c r="B1740" s="21">
        <v>439113704</v>
      </c>
      <c r="C1740" s="22">
        <v>7.5</v>
      </c>
      <c r="D1740" s="15"/>
    </row>
    <row r="1741" spans="1:4" ht="18">
      <c r="A1741" s="15" t="s">
        <v>1769</v>
      </c>
      <c r="B1741" s="21">
        <v>131473705</v>
      </c>
      <c r="C1741" s="22">
        <v>25</v>
      </c>
      <c r="D1741" s="15"/>
    </row>
    <row r="1742" spans="1:4" ht="18">
      <c r="A1742" s="15" t="s">
        <v>1770</v>
      </c>
      <c r="B1742" s="21">
        <v>161912119</v>
      </c>
      <c r="C1742" s="22">
        <v>25</v>
      </c>
      <c r="D1742" s="15"/>
    </row>
    <row r="1743" spans="1:4" ht="18">
      <c r="A1743" s="15" t="s">
        <v>1771</v>
      </c>
      <c r="B1743" s="21">
        <v>30768480</v>
      </c>
      <c r="C1743" s="22">
        <v>25</v>
      </c>
      <c r="D1743" s="15"/>
    </row>
    <row r="1744" spans="1:4" ht="18">
      <c r="A1744" s="15" t="s">
        <v>1772</v>
      </c>
      <c r="B1744" s="21">
        <v>255346592</v>
      </c>
      <c r="C1744" s="22">
        <v>25</v>
      </c>
      <c r="D1744" s="15"/>
    </row>
    <row r="1745" spans="1:4" ht="18">
      <c r="A1745" s="15" t="s">
        <v>1773</v>
      </c>
      <c r="B1745" s="21">
        <v>179493399</v>
      </c>
      <c r="C1745" s="22">
        <v>25</v>
      </c>
      <c r="D1745" s="15"/>
    </row>
    <row r="1746" spans="1:4" ht="18">
      <c r="A1746" s="15" t="s">
        <v>1774</v>
      </c>
      <c r="B1746" s="21">
        <v>6629626</v>
      </c>
      <c r="C1746" s="22">
        <v>25</v>
      </c>
      <c r="D1746" s="15"/>
    </row>
    <row r="1747" spans="1:4" ht="18">
      <c r="A1747" s="15" t="s">
        <v>1775</v>
      </c>
      <c r="B1747" s="21">
        <v>237292830</v>
      </c>
      <c r="C1747" s="22">
        <v>25</v>
      </c>
      <c r="D1747" s="15"/>
    </row>
    <row r="1748" spans="1:4" ht="18">
      <c r="A1748" s="15" t="s">
        <v>1776</v>
      </c>
      <c r="B1748" s="21">
        <v>3810145</v>
      </c>
      <c r="C1748" s="22">
        <v>25</v>
      </c>
      <c r="D1748" s="15"/>
    </row>
    <row r="1749" spans="1:4" ht="18">
      <c r="A1749" s="15" t="s">
        <v>1777</v>
      </c>
      <c r="B1749" s="21">
        <v>27714544</v>
      </c>
      <c r="C1749" s="22">
        <v>25</v>
      </c>
      <c r="D1749" s="15"/>
    </row>
    <row r="1750" spans="1:4" ht="18">
      <c r="A1750" s="15" t="s">
        <v>1778</v>
      </c>
      <c r="B1750" s="21">
        <v>847893</v>
      </c>
      <c r="C1750" s="22">
        <v>25</v>
      </c>
      <c r="D1750" s="15"/>
    </row>
    <row r="1751" spans="1:4" ht="18">
      <c r="A1751" s="15" t="s">
        <v>1779</v>
      </c>
      <c r="B1751" s="21">
        <v>4559235</v>
      </c>
      <c r="C1751" s="22">
        <v>25</v>
      </c>
      <c r="D1751" s="15"/>
    </row>
    <row r="1752" spans="1:4" ht="18">
      <c r="A1752" s="15" t="s">
        <v>1780</v>
      </c>
      <c r="B1752" s="21">
        <v>2431819</v>
      </c>
      <c r="C1752" s="22">
        <v>25</v>
      </c>
      <c r="D1752" s="15"/>
    </row>
    <row r="1753" spans="1:4" ht="18">
      <c r="A1753" s="15" t="s">
        <v>1781</v>
      </c>
      <c r="B1753" s="21">
        <v>38556571</v>
      </c>
      <c r="C1753" s="22">
        <v>25</v>
      </c>
      <c r="D1753" s="15"/>
    </row>
    <row r="1754" spans="1:4" ht="18">
      <c r="A1754" s="15" t="s">
        <v>1782</v>
      </c>
      <c r="B1754" s="21">
        <v>19913068</v>
      </c>
      <c r="C1754" s="22">
        <v>25</v>
      </c>
      <c r="D1754" s="15"/>
    </row>
    <row r="1755" spans="1:4" ht="18">
      <c r="A1755" s="15" t="s">
        <v>1783</v>
      </c>
      <c r="B1755" s="21">
        <v>217837</v>
      </c>
      <c r="C1755" s="22">
        <v>25</v>
      </c>
      <c r="D1755" s="15"/>
    </row>
    <row r="1756" spans="1:4" ht="18">
      <c r="A1756" s="15" t="s">
        <v>1784</v>
      </c>
      <c r="B1756" s="21">
        <v>957572</v>
      </c>
      <c r="C1756" s="22">
        <v>25</v>
      </c>
      <c r="D1756" s="15"/>
    </row>
    <row r="1757" spans="1:4" ht="18">
      <c r="A1757" s="15" t="s">
        <v>1785</v>
      </c>
      <c r="B1757" s="21">
        <v>13552218</v>
      </c>
      <c r="C1757" s="22">
        <v>25</v>
      </c>
      <c r="D1757" s="15"/>
    </row>
    <row r="1758" spans="1:4" ht="18">
      <c r="A1758" s="15" t="s">
        <v>1786</v>
      </c>
      <c r="B1758" s="21">
        <v>427743</v>
      </c>
      <c r="C1758" s="22">
        <v>25</v>
      </c>
      <c r="D1758" s="15"/>
    </row>
    <row r="1759" spans="1:4" ht="18">
      <c r="A1759" s="15" t="s">
        <v>1787</v>
      </c>
      <c r="B1759" s="21">
        <v>3634989</v>
      </c>
      <c r="C1759" s="22">
        <v>25</v>
      </c>
      <c r="D1759" s="15"/>
    </row>
    <row r="1760" spans="1:4" ht="18">
      <c r="A1760" s="15" t="s">
        <v>1788</v>
      </c>
      <c r="B1760" s="21">
        <v>250863650</v>
      </c>
      <c r="C1760" s="22">
        <v>25</v>
      </c>
      <c r="D1760" s="15"/>
    </row>
    <row r="1761" spans="1:4" ht="18">
      <c r="A1761" s="15" t="s">
        <v>1789</v>
      </c>
      <c r="B1761" s="21">
        <v>318220003</v>
      </c>
      <c r="C1761" s="22">
        <v>25</v>
      </c>
      <c r="D1761" s="15"/>
    </row>
    <row r="1762" spans="1:4" ht="18">
      <c r="A1762" s="15" t="s">
        <v>1790</v>
      </c>
      <c r="B1762" s="21">
        <v>137505179</v>
      </c>
      <c r="C1762" s="22">
        <v>25</v>
      </c>
      <c r="D1762" s="15"/>
    </row>
    <row r="1763" spans="1:4" ht="18">
      <c r="A1763" s="15" t="s">
        <v>1791</v>
      </c>
      <c r="B1763" s="21">
        <v>16018915</v>
      </c>
      <c r="C1763" s="22">
        <v>7.5</v>
      </c>
      <c r="D1763" s="15"/>
    </row>
    <row r="1764" spans="1:4" ht="18">
      <c r="A1764" s="15" t="s">
        <v>1792</v>
      </c>
      <c r="B1764" s="21">
        <v>242101</v>
      </c>
      <c r="C1764" s="22">
        <v>7.5</v>
      </c>
      <c r="D1764" s="15"/>
    </row>
    <row r="1765" spans="1:4" ht="18">
      <c r="A1765" s="15" t="s">
        <v>1793</v>
      </c>
      <c r="B1765" s="21">
        <v>569805362</v>
      </c>
      <c r="C1765" s="22">
        <v>7.5</v>
      </c>
      <c r="D1765" s="15"/>
    </row>
    <row r="1766" spans="1:4" ht="18">
      <c r="A1766" s="15" t="s">
        <v>1794</v>
      </c>
      <c r="B1766" s="21">
        <v>612859</v>
      </c>
      <c r="C1766" s="22">
        <v>7.5</v>
      </c>
      <c r="D1766" s="15"/>
    </row>
    <row r="1767" spans="1:4" ht="18">
      <c r="A1767" s="15" t="s">
        <v>1795</v>
      </c>
      <c r="B1767" s="21">
        <v>444665304</v>
      </c>
      <c r="C1767" s="22">
        <v>0</v>
      </c>
      <c r="D1767" s="15"/>
    </row>
    <row r="1768" spans="1:4" ht="18">
      <c r="A1768" s="15" t="s">
        <v>1796</v>
      </c>
      <c r="B1768" s="21">
        <v>79036</v>
      </c>
      <c r="C1768" s="22">
        <v>7.5</v>
      </c>
      <c r="D1768" s="15"/>
    </row>
    <row r="1769" spans="1:4" ht="18">
      <c r="A1769" s="15" t="s">
        <v>1797</v>
      </c>
      <c r="B1769" s="21">
        <v>28723</v>
      </c>
      <c r="C1769" s="22">
        <v>7.5</v>
      </c>
      <c r="D1769" s="15"/>
    </row>
    <row r="1770" spans="1:4" ht="18">
      <c r="A1770" s="15" t="s">
        <v>1798</v>
      </c>
      <c r="B1770" s="21">
        <v>3417764</v>
      </c>
      <c r="C1770" s="22">
        <v>7.5</v>
      </c>
      <c r="D1770" s="15"/>
    </row>
    <row r="1771" spans="1:4" ht="18">
      <c r="A1771" s="15" t="s">
        <v>1799</v>
      </c>
      <c r="B1771" s="21">
        <v>15537</v>
      </c>
      <c r="C1771" s="22">
        <v>7.5</v>
      </c>
      <c r="D1771" s="15"/>
    </row>
    <row r="1772" spans="1:4" ht="18">
      <c r="A1772" s="15" t="s">
        <v>1800</v>
      </c>
      <c r="B1772" s="21">
        <v>1015449</v>
      </c>
      <c r="C1772" s="22">
        <v>7.5</v>
      </c>
      <c r="D1772" s="15"/>
    </row>
    <row r="1773" spans="1:4" ht="18">
      <c r="A1773" s="15" t="s">
        <v>1801</v>
      </c>
      <c r="B1773" s="21">
        <v>1782294</v>
      </c>
      <c r="C1773" s="22">
        <v>7.5</v>
      </c>
      <c r="D1773" s="15"/>
    </row>
    <row r="1774" spans="1:4" ht="18">
      <c r="A1774" s="15" t="s">
        <v>1802</v>
      </c>
      <c r="B1774" s="21">
        <v>15019777</v>
      </c>
      <c r="C1774" s="22">
        <v>7.5</v>
      </c>
      <c r="D1774" s="15"/>
    </row>
    <row r="1775" spans="1:4" ht="18">
      <c r="A1775" s="15" t="s">
        <v>1803</v>
      </c>
      <c r="B1775" s="21">
        <v>239278919</v>
      </c>
      <c r="C1775" s="22">
        <v>3.75</v>
      </c>
      <c r="D1775" s="15"/>
    </row>
    <row r="1776" spans="1:4" ht="18">
      <c r="A1776" s="15" t="s">
        <v>1804</v>
      </c>
      <c r="B1776" s="21">
        <v>76034094</v>
      </c>
      <c r="C1776" s="22">
        <v>5</v>
      </c>
      <c r="D1776" s="15"/>
    </row>
    <row r="1777" spans="1:4" ht="18">
      <c r="A1777" s="15" t="s">
        <v>1805</v>
      </c>
      <c r="B1777" s="21">
        <v>33688507</v>
      </c>
      <c r="C1777" s="22">
        <v>7.5</v>
      </c>
      <c r="D1777" s="15"/>
    </row>
    <row r="1778" spans="1:4" ht="18">
      <c r="A1778" s="15" t="s">
        <v>1806</v>
      </c>
      <c r="B1778" s="21">
        <v>272868472</v>
      </c>
      <c r="C1778" s="22">
        <v>4.5</v>
      </c>
      <c r="D1778" s="15"/>
    </row>
    <row r="1779" spans="1:4" ht="18">
      <c r="A1779" s="15" t="s">
        <v>1807</v>
      </c>
      <c r="B1779" s="21">
        <v>191906700</v>
      </c>
      <c r="C1779" s="22">
        <v>7.5</v>
      </c>
      <c r="D1779" s="15"/>
    </row>
    <row r="1780" spans="1:4" ht="18">
      <c r="A1780" s="15" t="s">
        <v>1808</v>
      </c>
      <c r="B1780" s="21">
        <v>6577</v>
      </c>
      <c r="C1780" s="22">
        <v>25</v>
      </c>
      <c r="D1780" s="15"/>
    </row>
    <row r="1781" spans="1:4" ht="18">
      <c r="A1781" s="15" t="s">
        <v>1809</v>
      </c>
      <c r="B1781" s="21">
        <v>1849631</v>
      </c>
      <c r="C1781" s="22">
        <v>25</v>
      </c>
      <c r="D1781" s="15"/>
    </row>
    <row r="1782" spans="1:4" ht="18">
      <c r="A1782" s="15" t="s">
        <v>1810</v>
      </c>
      <c r="B1782" s="21">
        <v>3875936</v>
      </c>
      <c r="C1782" s="22">
        <v>25</v>
      </c>
      <c r="D1782" s="15"/>
    </row>
    <row r="1783" spans="1:4" ht="18">
      <c r="A1783" s="15" t="s">
        <v>1811</v>
      </c>
      <c r="B1783" s="21">
        <v>476660</v>
      </c>
      <c r="C1783" s="22">
        <v>25</v>
      </c>
      <c r="D1783" s="15"/>
    </row>
    <row r="1784" spans="1:4" ht="18">
      <c r="A1784" s="15" t="s">
        <v>1812</v>
      </c>
      <c r="B1784" s="21">
        <v>120947</v>
      </c>
      <c r="C1784" s="22">
        <v>25</v>
      </c>
      <c r="D1784" s="15"/>
    </row>
    <row r="1785" spans="1:4" ht="18">
      <c r="A1785" s="15" t="s">
        <v>1813</v>
      </c>
      <c r="B1785" s="21">
        <v>454024</v>
      </c>
      <c r="C1785" s="22">
        <v>25</v>
      </c>
      <c r="D1785" s="15"/>
    </row>
    <row r="1786" spans="1:4" ht="18">
      <c r="A1786" s="15" t="s">
        <v>1814</v>
      </c>
      <c r="B1786" s="21">
        <v>4838739</v>
      </c>
      <c r="C1786" s="22">
        <v>25</v>
      </c>
      <c r="D1786" s="15"/>
    </row>
    <row r="1787" spans="1:4" ht="18">
      <c r="A1787" s="15" t="s">
        <v>1815</v>
      </c>
      <c r="B1787" s="21">
        <v>298077</v>
      </c>
      <c r="C1787" s="22">
        <v>25</v>
      </c>
      <c r="D1787" s="15"/>
    </row>
    <row r="1788" spans="1:4" ht="18">
      <c r="A1788" s="15" t="s">
        <v>1816</v>
      </c>
      <c r="B1788" s="21">
        <v>567</v>
      </c>
      <c r="C1788" s="22">
        <v>25</v>
      </c>
      <c r="D1788" s="15"/>
    </row>
    <row r="1789" spans="1:4" ht="18">
      <c r="A1789" s="15" t="s">
        <v>1817</v>
      </c>
      <c r="B1789" s="21">
        <v>864</v>
      </c>
      <c r="C1789" s="22">
        <v>25</v>
      </c>
      <c r="D1789" s="15"/>
    </row>
    <row r="1790" spans="1:4" ht="18">
      <c r="A1790" s="15" t="s">
        <v>1818</v>
      </c>
      <c r="B1790" s="21">
        <v>1804</v>
      </c>
      <c r="C1790" s="22">
        <v>25</v>
      </c>
      <c r="D1790" s="15"/>
    </row>
    <row r="1791" spans="1:4" ht="18">
      <c r="A1791" s="15" t="s">
        <v>1819</v>
      </c>
      <c r="B1791" s="21">
        <v>49282</v>
      </c>
      <c r="C1791" s="22">
        <v>25</v>
      </c>
      <c r="D1791" s="15"/>
    </row>
    <row r="1792" spans="1:4" ht="18">
      <c r="A1792" s="15" t="s">
        <v>1820</v>
      </c>
      <c r="B1792" s="21">
        <v>390</v>
      </c>
      <c r="C1792" s="22">
        <v>25</v>
      </c>
      <c r="D1792" s="15"/>
    </row>
    <row r="1793" spans="1:4" ht="18">
      <c r="A1793" s="15" t="s">
        <v>1821</v>
      </c>
      <c r="B1793" s="21">
        <v>9972</v>
      </c>
      <c r="C1793" s="22">
        <v>25</v>
      </c>
      <c r="D1793" s="15"/>
    </row>
    <row r="1794" spans="1:4" ht="18">
      <c r="A1794" s="15" t="s">
        <v>1822</v>
      </c>
      <c r="B1794" s="21">
        <v>17062</v>
      </c>
      <c r="C1794" s="22">
        <v>25</v>
      </c>
      <c r="D1794" s="15"/>
    </row>
    <row r="1795" spans="1:4" ht="18">
      <c r="A1795" s="15" t="s">
        <v>1823</v>
      </c>
      <c r="B1795" s="21">
        <v>43777</v>
      </c>
      <c r="C1795" s="22">
        <v>25</v>
      </c>
      <c r="D1795" s="15"/>
    </row>
    <row r="1796" spans="1:4" ht="18">
      <c r="A1796" s="15" t="s">
        <v>1824</v>
      </c>
      <c r="B1796" s="21">
        <v>16494</v>
      </c>
      <c r="C1796" s="22">
        <v>25</v>
      </c>
      <c r="D1796" s="15"/>
    </row>
    <row r="1797" spans="1:4" ht="18">
      <c r="A1797" s="15" t="s">
        <v>1825</v>
      </c>
      <c r="B1797" s="21">
        <v>113613</v>
      </c>
      <c r="C1797" s="22">
        <v>25</v>
      </c>
      <c r="D1797" s="15"/>
    </row>
    <row r="1798" spans="1:4" ht="18">
      <c r="A1798" s="15" t="s">
        <v>1826</v>
      </c>
      <c r="B1798" s="21">
        <v>2939</v>
      </c>
      <c r="C1798" s="22">
        <v>25</v>
      </c>
      <c r="D1798" s="15"/>
    </row>
    <row r="1799" spans="1:4" ht="18">
      <c r="A1799" s="15" t="s">
        <v>1827</v>
      </c>
      <c r="B1799" s="21">
        <v>75524</v>
      </c>
      <c r="C1799" s="22">
        <v>25</v>
      </c>
      <c r="D1799" s="15"/>
    </row>
    <row r="1800" spans="1:4" ht="18">
      <c r="A1800" s="15" t="s">
        <v>1828</v>
      </c>
      <c r="B1800" s="21">
        <v>19060</v>
      </c>
      <c r="C1800" s="22">
        <v>25</v>
      </c>
      <c r="D1800" s="15"/>
    </row>
    <row r="1801" spans="1:4" ht="18">
      <c r="A1801" s="15" t="s">
        <v>1829</v>
      </c>
      <c r="B1801" s="21">
        <v>129775</v>
      </c>
      <c r="C1801" s="22">
        <v>25</v>
      </c>
      <c r="D1801" s="15"/>
    </row>
    <row r="1802" spans="1:4" ht="18">
      <c r="A1802" s="15" t="s">
        <v>1830</v>
      </c>
      <c r="B1802" s="21">
        <v>164418</v>
      </c>
      <c r="C1802" s="22">
        <v>25</v>
      </c>
      <c r="D1802" s="15"/>
    </row>
    <row r="1803" spans="1:4" ht="18">
      <c r="A1803" s="15" t="s">
        <v>1831</v>
      </c>
      <c r="B1803" s="21">
        <v>260504</v>
      </c>
      <c r="C1803" s="22">
        <v>25</v>
      </c>
      <c r="D1803" s="15"/>
    </row>
    <row r="1804" spans="1:4" ht="18">
      <c r="A1804" s="15" t="s">
        <v>1832</v>
      </c>
      <c r="B1804" s="21">
        <v>149390</v>
      </c>
      <c r="C1804" s="22">
        <v>25</v>
      </c>
      <c r="D1804" s="15"/>
    </row>
    <row r="1805" spans="1:4" ht="18">
      <c r="A1805" s="15" t="s">
        <v>1833</v>
      </c>
      <c r="B1805" s="21">
        <v>362464</v>
      </c>
      <c r="C1805" s="22">
        <v>25</v>
      </c>
      <c r="D1805" s="15"/>
    </row>
    <row r="1806" spans="1:4" ht="18">
      <c r="A1806" s="15" t="s">
        <v>1834</v>
      </c>
      <c r="B1806" s="21">
        <v>107891</v>
      </c>
      <c r="C1806" s="22">
        <v>25</v>
      </c>
      <c r="D1806" s="15"/>
    </row>
    <row r="1807" spans="1:4" ht="18">
      <c r="A1807" s="15" t="s">
        <v>1835</v>
      </c>
      <c r="B1807" s="21">
        <v>214925</v>
      </c>
      <c r="C1807" s="22">
        <v>25</v>
      </c>
      <c r="D1807" s="15"/>
    </row>
    <row r="1808" spans="1:4" ht="18">
      <c r="A1808" s="15" t="s">
        <v>1836</v>
      </c>
      <c r="B1808" s="21">
        <v>90553</v>
      </c>
      <c r="C1808" s="22">
        <v>25</v>
      </c>
      <c r="D1808" s="15"/>
    </row>
    <row r="1809" spans="1:4" ht="18">
      <c r="A1809" s="15" t="s">
        <v>1837</v>
      </c>
      <c r="B1809" s="21">
        <v>5885</v>
      </c>
      <c r="C1809" s="22">
        <v>25</v>
      </c>
      <c r="D1809" s="15"/>
    </row>
    <row r="1810" spans="1:4" ht="18">
      <c r="A1810" s="15" t="s">
        <v>1838</v>
      </c>
      <c r="B1810" s="21">
        <v>102766</v>
      </c>
      <c r="C1810" s="22">
        <v>25</v>
      </c>
      <c r="D1810" s="15"/>
    </row>
    <row r="1811" spans="1:4" ht="18">
      <c r="A1811" s="15" t="s">
        <v>1839</v>
      </c>
      <c r="B1811" s="21">
        <v>176765</v>
      </c>
      <c r="C1811" s="22">
        <v>25</v>
      </c>
      <c r="D1811" s="15"/>
    </row>
    <row r="1812" spans="1:4" ht="18">
      <c r="A1812" s="15" t="s">
        <v>1840</v>
      </c>
      <c r="B1812" s="21">
        <v>14362</v>
      </c>
      <c r="C1812" s="22">
        <v>25</v>
      </c>
      <c r="D1812" s="15"/>
    </row>
    <row r="1813" spans="1:4" ht="18">
      <c r="A1813" s="15" t="s">
        <v>1841</v>
      </c>
      <c r="B1813" s="21">
        <v>414528</v>
      </c>
      <c r="C1813" s="22">
        <v>25</v>
      </c>
      <c r="D1813" s="15"/>
    </row>
    <row r="1814" spans="1:4" ht="18">
      <c r="A1814" s="15" t="s">
        <v>1842</v>
      </c>
      <c r="B1814" s="21">
        <v>18100</v>
      </c>
      <c r="C1814" s="22">
        <v>25</v>
      </c>
      <c r="D1814" s="15"/>
    </row>
    <row r="1815" spans="1:4" ht="18">
      <c r="A1815" s="15" t="s">
        <v>1843</v>
      </c>
      <c r="B1815" s="21">
        <v>84931</v>
      </c>
      <c r="C1815" s="22">
        <v>25</v>
      </c>
      <c r="D1815" s="15"/>
    </row>
    <row r="1816" spans="1:4" ht="18">
      <c r="A1816" s="15" t="s">
        <v>1844</v>
      </c>
      <c r="B1816" s="21">
        <v>374332</v>
      </c>
      <c r="C1816" s="22">
        <v>25</v>
      </c>
      <c r="D1816" s="15"/>
    </row>
    <row r="1817" spans="1:4" ht="18">
      <c r="A1817" s="15" t="s">
        <v>1845</v>
      </c>
      <c r="B1817" s="21">
        <v>143816</v>
      </c>
      <c r="C1817" s="22">
        <v>25</v>
      </c>
      <c r="D1817" s="15"/>
    </row>
    <row r="1818" spans="1:4" ht="18">
      <c r="A1818" s="15" t="s">
        <v>1846</v>
      </c>
      <c r="B1818" s="21">
        <v>186516</v>
      </c>
      <c r="C1818" s="22">
        <v>25</v>
      </c>
      <c r="D1818" s="15"/>
    </row>
    <row r="1819" spans="1:4" ht="18">
      <c r="A1819" s="15" t="s">
        <v>1847</v>
      </c>
      <c r="B1819" s="21">
        <v>94201</v>
      </c>
      <c r="C1819" s="22">
        <v>25</v>
      </c>
      <c r="D1819" s="15"/>
    </row>
    <row r="1820" spans="1:4" ht="18">
      <c r="A1820" s="15" t="s">
        <v>1848</v>
      </c>
      <c r="B1820" s="21">
        <v>9783</v>
      </c>
      <c r="C1820" s="22">
        <v>25</v>
      </c>
      <c r="D1820" s="15"/>
    </row>
    <row r="1821" spans="1:4" ht="18">
      <c r="A1821" s="15" t="s">
        <v>1849</v>
      </c>
      <c r="B1821" s="21">
        <v>20152</v>
      </c>
      <c r="C1821" s="22">
        <v>25</v>
      </c>
      <c r="D1821" s="15"/>
    </row>
    <row r="1822" spans="1:4" ht="18">
      <c r="A1822" s="15" t="s">
        <v>1850</v>
      </c>
      <c r="B1822" s="21">
        <v>5696</v>
      </c>
      <c r="C1822" s="22">
        <v>25</v>
      </c>
      <c r="D1822" s="15"/>
    </row>
    <row r="1823" spans="1:4" ht="18">
      <c r="A1823" s="15" t="s">
        <v>1851</v>
      </c>
      <c r="B1823" s="21">
        <v>23930</v>
      </c>
      <c r="C1823" s="22">
        <v>25</v>
      </c>
      <c r="D1823" s="15"/>
    </row>
    <row r="1824" spans="1:4" ht="18">
      <c r="A1824" s="15" t="s">
        <v>1852</v>
      </c>
      <c r="B1824" s="21">
        <v>619394</v>
      </c>
      <c r="C1824" s="22">
        <v>25</v>
      </c>
      <c r="D1824" s="15"/>
    </row>
    <row r="1825" spans="1:4" ht="18">
      <c r="A1825" s="15" t="s">
        <v>1853</v>
      </c>
      <c r="B1825" s="21">
        <v>28225</v>
      </c>
      <c r="C1825" s="22">
        <v>25</v>
      </c>
      <c r="D1825" s="15"/>
    </row>
    <row r="1826" spans="1:4" ht="18">
      <c r="A1826" s="15" t="s">
        <v>1854</v>
      </c>
      <c r="B1826" s="21">
        <v>140993</v>
      </c>
      <c r="C1826" s="22">
        <v>25</v>
      </c>
      <c r="D1826" s="15"/>
    </row>
    <row r="1827" spans="1:4" ht="18">
      <c r="A1827" s="15" t="s">
        <v>1855</v>
      </c>
      <c r="B1827" s="21">
        <v>33714</v>
      </c>
      <c r="C1827" s="22">
        <v>25</v>
      </c>
      <c r="D1827" s="15"/>
    </row>
    <row r="1828" spans="1:4" ht="18">
      <c r="A1828" s="15" t="s">
        <v>1856</v>
      </c>
      <c r="B1828" s="21">
        <v>233639</v>
      </c>
      <c r="C1828" s="22">
        <v>25</v>
      </c>
      <c r="D1828" s="15"/>
    </row>
    <row r="1829" spans="1:4" ht="18">
      <c r="A1829" s="15" t="s">
        <v>1857</v>
      </c>
      <c r="B1829" s="21">
        <v>2880</v>
      </c>
      <c r="C1829" s="22">
        <v>25</v>
      </c>
      <c r="D1829" s="15"/>
    </row>
    <row r="1830" spans="1:4" ht="18">
      <c r="A1830" s="15" t="s">
        <v>1858</v>
      </c>
      <c r="B1830" s="21">
        <v>2200</v>
      </c>
      <c r="C1830" s="22">
        <v>25</v>
      </c>
      <c r="D1830" s="15"/>
    </row>
    <row r="1831" spans="1:4" ht="18">
      <c r="A1831" s="15" t="s">
        <v>1859</v>
      </c>
      <c r="B1831" s="21">
        <v>17334</v>
      </c>
      <c r="C1831" s="22">
        <v>25</v>
      </c>
      <c r="D1831" s="15"/>
    </row>
    <row r="1832" spans="1:4" ht="18">
      <c r="A1832" s="15" t="s">
        <v>1860</v>
      </c>
      <c r="B1832" s="21">
        <v>15687</v>
      </c>
      <c r="C1832" s="22">
        <v>25</v>
      </c>
      <c r="D1832" s="15"/>
    </row>
    <row r="1833" spans="1:4" ht="18">
      <c r="A1833" s="15" t="s">
        <v>1861</v>
      </c>
      <c r="B1833" s="21">
        <v>917</v>
      </c>
      <c r="C1833" s="22">
        <v>25</v>
      </c>
      <c r="D1833" s="15"/>
    </row>
    <row r="1834" spans="1:4" ht="18">
      <c r="A1834" s="15" t="s">
        <v>1862</v>
      </c>
      <c r="B1834" s="21">
        <v>348504</v>
      </c>
      <c r="C1834" s="22">
        <v>25</v>
      </c>
      <c r="D1834" s="15"/>
    </row>
    <row r="1835" spans="1:4" ht="18">
      <c r="A1835" s="15" t="s">
        <v>1863</v>
      </c>
      <c r="B1835" s="21">
        <v>2380</v>
      </c>
      <c r="C1835" s="22">
        <v>25</v>
      </c>
      <c r="D1835" s="15"/>
    </row>
    <row r="1836" spans="1:4" ht="18">
      <c r="A1836" s="15" t="s">
        <v>1864</v>
      </c>
      <c r="B1836" s="21">
        <v>14135</v>
      </c>
      <c r="C1836" s="22">
        <v>25</v>
      </c>
      <c r="D1836" s="15"/>
    </row>
    <row r="1837" spans="1:4" ht="18">
      <c r="A1837" s="15" t="s">
        <v>1865</v>
      </c>
      <c r="B1837" s="21">
        <v>1050</v>
      </c>
      <c r="C1837" s="22">
        <v>25</v>
      </c>
      <c r="D1837" s="15"/>
    </row>
    <row r="1838" spans="1:4" ht="18">
      <c r="A1838" s="15" t="s">
        <v>1866</v>
      </c>
      <c r="B1838" s="21">
        <v>53557</v>
      </c>
      <c r="C1838" s="22">
        <v>25</v>
      </c>
      <c r="D1838" s="15"/>
    </row>
    <row r="1839" spans="1:4" ht="18">
      <c r="A1839" s="15" t="s">
        <v>1867</v>
      </c>
      <c r="B1839" s="21">
        <v>14760</v>
      </c>
      <c r="C1839" s="22">
        <v>25</v>
      </c>
      <c r="D1839" s="15"/>
    </row>
    <row r="1840" spans="1:4" ht="18">
      <c r="A1840" s="15" t="s">
        <v>1868</v>
      </c>
      <c r="B1840" s="21">
        <v>8762</v>
      </c>
      <c r="C1840" s="22">
        <v>25</v>
      </c>
      <c r="D1840" s="15"/>
    </row>
    <row r="1841" spans="1:4" ht="18">
      <c r="A1841" s="15" t="s">
        <v>1869</v>
      </c>
      <c r="B1841" s="21">
        <v>501</v>
      </c>
      <c r="C1841" s="22">
        <v>25</v>
      </c>
      <c r="D1841" s="15"/>
    </row>
    <row r="1842" spans="1:4" ht="18">
      <c r="A1842" s="15" t="s">
        <v>1870</v>
      </c>
      <c r="B1842" s="21">
        <v>2758141</v>
      </c>
      <c r="C1842" s="22">
        <v>25</v>
      </c>
      <c r="D1842" s="15"/>
    </row>
    <row r="1843" spans="1:4" ht="18">
      <c r="A1843" s="15" t="s">
        <v>1871</v>
      </c>
      <c r="B1843" s="21">
        <v>2424450</v>
      </c>
      <c r="C1843" s="22">
        <v>25</v>
      </c>
      <c r="D1843" s="15"/>
    </row>
    <row r="1844" spans="1:4" ht="18">
      <c r="A1844" s="15" t="s">
        <v>1872</v>
      </c>
      <c r="B1844" s="21">
        <v>1193873</v>
      </c>
      <c r="C1844" s="22">
        <v>25</v>
      </c>
      <c r="D1844" s="15"/>
    </row>
    <row r="1845" spans="1:4" ht="18">
      <c r="A1845" s="15" t="s">
        <v>1873</v>
      </c>
      <c r="B1845" s="21">
        <v>283870</v>
      </c>
      <c r="C1845" s="22">
        <v>25</v>
      </c>
      <c r="D1845" s="15"/>
    </row>
    <row r="1846" spans="1:4" ht="18">
      <c r="A1846" s="15" t="s">
        <v>1874</v>
      </c>
      <c r="B1846" s="21">
        <v>13716</v>
      </c>
      <c r="C1846" s="22">
        <v>25</v>
      </c>
      <c r="D1846" s="15"/>
    </row>
    <row r="1847" spans="1:4" ht="18">
      <c r="A1847" s="15" t="s">
        <v>1875</v>
      </c>
      <c r="B1847" s="21">
        <v>261810</v>
      </c>
      <c r="C1847" s="22">
        <v>25</v>
      </c>
      <c r="D1847" s="15"/>
    </row>
    <row r="1848" spans="1:4" ht="18">
      <c r="A1848" s="15" t="s">
        <v>1876</v>
      </c>
      <c r="B1848" s="21">
        <v>6393543</v>
      </c>
      <c r="C1848" s="22">
        <v>25</v>
      </c>
      <c r="D1848" s="15"/>
    </row>
    <row r="1849" spans="1:4" ht="18">
      <c r="A1849" s="15" t="s">
        <v>1877</v>
      </c>
      <c r="B1849" s="21">
        <v>754209</v>
      </c>
      <c r="C1849" s="22">
        <v>25</v>
      </c>
      <c r="D1849" s="15"/>
    </row>
    <row r="1850" spans="1:4" ht="18">
      <c r="A1850" s="15" t="s">
        <v>1878</v>
      </c>
      <c r="B1850" s="21">
        <v>28850</v>
      </c>
      <c r="C1850" s="22">
        <v>25</v>
      </c>
      <c r="D1850" s="15"/>
    </row>
    <row r="1851" spans="1:4" ht="18">
      <c r="A1851" s="15" t="s">
        <v>1879</v>
      </c>
      <c r="B1851" s="21">
        <v>592029</v>
      </c>
      <c r="C1851" s="22">
        <v>25</v>
      </c>
      <c r="D1851" s="15"/>
    </row>
    <row r="1852" spans="1:4" ht="18">
      <c r="A1852" s="15" t="s">
        <v>1880</v>
      </c>
      <c r="B1852" s="21">
        <v>407834</v>
      </c>
      <c r="C1852" s="22">
        <v>25</v>
      </c>
      <c r="D1852" s="15"/>
    </row>
    <row r="1853" spans="1:4" ht="18">
      <c r="A1853" s="15" t="s">
        <v>1881</v>
      </c>
      <c r="B1853" s="21">
        <v>4311195</v>
      </c>
      <c r="C1853" s="22">
        <v>25</v>
      </c>
      <c r="D1853" s="15"/>
    </row>
    <row r="1854" spans="1:4" ht="18">
      <c r="A1854" s="15" t="s">
        <v>1882</v>
      </c>
      <c r="B1854" s="21">
        <v>12121</v>
      </c>
      <c r="C1854" s="22">
        <v>25</v>
      </c>
      <c r="D1854" s="15"/>
    </row>
    <row r="1855" spans="1:4" ht="18">
      <c r="A1855" s="15" t="s">
        <v>1883</v>
      </c>
      <c r="B1855" s="21">
        <v>873621</v>
      </c>
      <c r="C1855" s="22">
        <v>25</v>
      </c>
      <c r="D1855" s="15"/>
    </row>
    <row r="1856" spans="1:4" ht="18">
      <c r="A1856" s="15" t="s">
        <v>1884</v>
      </c>
      <c r="B1856" s="21">
        <v>53521</v>
      </c>
      <c r="C1856" s="22">
        <v>25</v>
      </c>
      <c r="D1856" s="15"/>
    </row>
    <row r="1857" spans="1:4" ht="18">
      <c r="A1857" s="15" t="s">
        <v>1885</v>
      </c>
      <c r="B1857" s="21">
        <v>260032</v>
      </c>
      <c r="C1857" s="22">
        <v>25</v>
      </c>
      <c r="D1857" s="15"/>
    </row>
    <row r="1858" spans="1:4" ht="18">
      <c r="A1858" s="15" t="s">
        <v>1886</v>
      </c>
      <c r="B1858" s="21">
        <v>301104</v>
      </c>
      <c r="C1858" s="22">
        <v>25</v>
      </c>
      <c r="D1858" s="15"/>
    </row>
    <row r="1859" spans="1:4" ht="18">
      <c r="A1859" s="15" t="s">
        <v>1887</v>
      </c>
      <c r="B1859" s="21">
        <v>438988</v>
      </c>
      <c r="C1859" s="22">
        <v>25</v>
      </c>
      <c r="D1859" s="15"/>
    </row>
    <row r="1860" spans="1:4" ht="18">
      <c r="A1860" s="15" t="s">
        <v>1888</v>
      </c>
      <c r="B1860" s="21">
        <v>156313</v>
      </c>
      <c r="C1860" s="22">
        <v>25</v>
      </c>
      <c r="D1860" s="15"/>
    </row>
    <row r="1861" spans="1:4" ht="18">
      <c r="A1861" s="15" t="s">
        <v>1889</v>
      </c>
      <c r="B1861" s="21">
        <v>9673314</v>
      </c>
      <c r="C1861" s="22">
        <v>25</v>
      </c>
      <c r="D1861" s="15"/>
    </row>
    <row r="1862" spans="1:4" ht="18">
      <c r="A1862" s="15" t="s">
        <v>1890</v>
      </c>
      <c r="B1862" s="21">
        <v>287295</v>
      </c>
      <c r="C1862" s="22">
        <v>25</v>
      </c>
      <c r="D1862" s="15"/>
    </row>
    <row r="1863" spans="1:4" ht="18">
      <c r="A1863" s="15" t="s">
        <v>1891</v>
      </c>
      <c r="B1863" s="21">
        <v>344539</v>
      </c>
      <c r="C1863" s="22">
        <v>25</v>
      </c>
      <c r="D1863" s="15"/>
    </row>
    <row r="1864" spans="1:4" ht="18">
      <c r="A1864" s="15" t="s">
        <v>1892</v>
      </c>
      <c r="B1864" s="21">
        <v>54287</v>
      </c>
      <c r="C1864" s="22">
        <v>25</v>
      </c>
      <c r="D1864" s="15"/>
    </row>
    <row r="1865" spans="1:4" ht="18">
      <c r="A1865" s="15" t="s">
        <v>1893</v>
      </c>
      <c r="B1865" s="21">
        <v>645199</v>
      </c>
      <c r="C1865" s="22">
        <v>25</v>
      </c>
      <c r="D1865" s="15"/>
    </row>
    <row r="1866" spans="1:4" ht="18">
      <c r="A1866" s="15" t="s">
        <v>1894</v>
      </c>
      <c r="B1866" s="21">
        <v>196047</v>
      </c>
      <c r="C1866" s="22">
        <v>25</v>
      </c>
      <c r="D1866" s="15"/>
    </row>
    <row r="1867" spans="1:4" ht="18">
      <c r="A1867" s="15" t="s">
        <v>1895</v>
      </c>
      <c r="B1867" s="21">
        <v>203788</v>
      </c>
      <c r="C1867" s="22">
        <v>25</v>
      </c>
      <c r="D1867" s="15"/>
    </row>
    <row r="1868" spans="1:4" ht="18">
      <c r="A1868" s="15" t="s">
        <v>1896</v>
      </c>
      <c r="B1868" s="21">
        <v>480062</v>
      </c>
      <c r="C1868" s="22">
        <v>25</v>
      </c>
      <c r="D1868" s="15"/>
    </row>
    <row r="1869" spans="1:4" ht="18">
      <c r="A1869" s="15" t="s">
        <v>1897</v>
      </c>
      <c r="B1869" s="21">
        <v>534494</v>
      </c>
      <c r="C1869" s="22">
        <v>25</v>
      </c>
      <c r="D1869" s="15"/>
    </row>
    <row r="1870" spans="1:4" ht="18">
      <c r="A1870" s="15" t="s">
        <v>1898</v>
      </c>
      <c r="B1870" s="21">
        <v>379025</v>
      </c>
      <c r="C1870" s="22">
        <v>25</v>
      </c>
      <c r="D1870" s="15"/>
    </row>
    <row r="1871" spans="1:4" ht="18">
      <c r="A1871" s="15" t="s">
        <v>1899</v>
      </c>
      <c r="B1871" s="21">
        <v>663922</v>
      </c>
      <c r="C1871" s="22">
        <v>25</v>
      </c>
      <c r="D1871" s="15"/>
    </row>
    <row r="1872" spans="1:4" ht="18">
      <c r="A1872" s="15" t="s">
        <v>1900</v>
      </c>
      <c r="B1872" s="21">
        <v>224414</v>
      </c>
      <c r="C1872" s="22">
        <v>25</v>
      </c>
      <c r="D1872" s="15"/>
    </row>
    <row r="1873" spans="1:4" ht="18">
      <c r="A1873" s="15" t="s">
        <v>1901</v>
      </c>
      <c r="B1873" s="21">
        <v>1629054</v>
      </c>
      <c r="C1873" s="22">
        <v>25</v>
      </c>
      <c r="D1873" s="15"/>
    </row>
    <row r="1874" spans="1:4" ht="18">
      <c r="A1874" s="15" t="s">
        <v>1902</v>
      </c>
      <c r="B1874" s="21">
        <v>174260</v>
      </c>
      <c r="C1874" s="22">
        <v>25</v>
      </c>
      <c r="D1874" s="15"/>
    </row>
    <row r="1875" spans="1:4" ht="18">
      <c r="A1875" s="15" t="s">
        <v>1903</v>
      </c>
      <c r="B1875" s="21">
        <v>467143</v>
      </c>
      <c r="C1875" s="22">
        <v>25</v>
      </c>
      <c r="D1875" s="15"/>
    </row>
    <row r="1876" spans="1:4" ht="18">
      <c r="A1876" s="15" t="s">
        <v>1904</v>
      </c>
      <c r="B1876" s="21">
        <v>193531</v>
      </c>
      <c r="C1876" s="22">
        <v>25</v>
      </c>
      <c r="D1876" s="15"/>
    </row>
    <row r="1877" spans="1:4" ht="18">
      <c r="A1877" s="15" t="s">
        <v>1905</v>
      </c>
      <c r="B1877" s="21">
        <v>223329</v>
      </c>
      <c r="C1877" s="22">
        <v>25</v>
      </c>
      <c r="D1877" s="15"/>
    </row>
    <row r="1878" spans="1:4" ht="18">
      <c r="A1878" s="15" t="s">
        <v>1906</v>
      </c>
      <c r="B1878" s="21">
        <v>320485</v>
      </c>
      <c r="C1878" s="22">
        <v>25</v>
      </c>
      <c r="D1878" s="15"/>
    </row>
    <row r="1879" spans="1:4" ht="18">
      <c r="A1879" s="15" t="s">
        <v>1907</v>
      </c>
      <c r="B1879" s="21">
        <v>17406</v>
      </c>
      <c r="C1879" s="22">
        <v>13.333333015441895</v>
      </c>
      <c r="D1879" s="15"/>
    </row>
    <row r="1880" spans="1:4" ht="18">
      <c r="A1880" s="15" t="s">
        <v>1908</v>
      </c>
      <c r="B1880" s="21">
        <v>2788890</v>
      </c>
      <c r="C1880" s="22">
        <v>20</v>
      </c>
      <c r="D1880" s="15"/>
    </row>
    <row r="1881" spans="1:4" ht="18">
      <c r="A1881" s="15" t="s">
        <v>1909</v>
      </c>
      <c r="B1881" s="21">
        <v>23317</v>
      </c>
      <c r="C1881" s="22">
        <v>25</v>
      </c>
      <c r="D1881" s="15"/>
    </row>
    <row r="1882" spans="1:4" ht="18">
      <c r="A1882" s="15" t="s">
        <v>1910</v>
      </c>
      <c r="B1882" s="21">
        <v>17181</v>
      </c>
      <c r="C1882" s="22">
        <v>25</v>
      </c>
      <c r="D1882" s="15"/>
    </row>
    <row r="1883" spans="1:4" ht="18">
      <c r="A1883" s="15" t="s">
        <v>1911</v>
      </c>
      <c r="B1883" s="21">
        <v>87293</v>
      </c>
      <c r="C1883" s="22">
        <v>25</v>
      </c>
      <c r="D1883" s="15"/>
    </row>
    <row r="1884" spans="1:4" ht="18">
      <c r="A1884" s="15" t="s">
        <v>1912</v>
      </c>
      <c r="B1884" s="21">
        <v>4434</v>
      </c>
      <c r="C1884" s="22">
        <v>25</v>
      </c>
      <c r="D1884" s="15"/>
    </row>
    <row r="1885" spans="1:4" ht="18">
      <c r="A1885" s="15" t="s">
        <v>1913</v>
      </c>
      <c r="B1885" s="21">
        <v>389839</v>
      </c>
      <c r="C1885" s="22">
        <v>25</v>
      </c>
      <c r="D1885" s="15"/>
    </row>
    <row r="1886" spans="1:4" ht="18">
      <c r="A1886" s="15" t="s">
        <v>1914</v>
      </c>
      <c r="B1886" s="21">
        <v>139048</v>
      </c>
      <c r="C1886" s="22">
        <v>25</v>
      </c>
      <c r="D1886" s="15"/>
    </row>
    <row r="1887" spans="1:4" ht="18">
      <c r="A1887" s="15" t="s">
        <v>1915</v>
      </c>
      <c r="B1887" s="21">
        <v>274398</v>
      </c>
      <c r="C1887" s="22">
        <v>25</v>
      </c>
      <c r="D1887" s="15"/>
    </row>
    <row r="1888" spans="1:4" ht="18">
      <c r="A1888" s="15" t="s">
        <v>1916</v>
      </c>
      <c r="B1888" s="21">
        <v>18139</v>
      </c>
      <c r="C1888" s="22">
        <v>25</v>
      </c>
      <c r="D1888" s="15"/>
    </row>
    <row r="1889" spans="1:4" ht="18">
      <c r="A1889" s="15" t="s">
        <v>1917</v>
      </c>
      <c r="B1889" s="21">
        <v>24355</v>
      </c>
      <c r="C1889" s="22">
        <v>25</v>
      </c>
      <c r="D1889" s="15"/>
    </row>
    <row r="1890" spans="1:4" ht="18">
      <c r="A1890" s="15" t="s">
        <v>1918</v>
      </c>
      <c r="B1890" s="21">
        <v>17837</v>
      </c>
      <c r="C1890" s="22">
        <v>25</v>
      </c>
      <c r="D1890" s="15"/>
    </row>
    <row r="1891" spans="1:4" ht="18">
      <c r="A1891" s="15" t="s">
        <v>1919</v>
      </c>
      <c r="B1891" s="21">
        <v>117435</v>
      </c>
      <c r="C1891" s="22">
        <v>25</v>
      </c>
      <c r="D1891" s="15"/>
    </row>
    <row r="1892" spans="1:4" ht="18">
      <c r="A1892" s="15" t="s">
        <v>1920</v>
      </c>
      <c r="B1892" s="21">
        <v>118699</v>
      </c>
      <c r="C1892" s="22">
        <v>25</v>
      </c>
      <c r="D1892" s="15"/>
    </row>
    <row r="1893" spans="1:4" ht="18">
      <c r="A1893" s="15" t="s">
        <v>1921</v>
      </c>
      <c r="B1893" s="21">
        <v>133682</v>
      </c>
      <c r="C1893" s="22">
        <v>25</v>
      </c>
      <c r="D1893" s="15"/>
    </row>
    <row r="1894" spans="1:4" ht="18">
      <c r="A1894" s="15" t="s">
        <v>1922</v>
      </c>
      <c r="B1894" s="21">
        <v>120255</v>
      </c>
      <c r="C1894" s="22">
        <v>25</v>
      </c>
      <c r="D1894" s="15"/>
    </row>
    <row r="1895" spans="1:4" ht="18">
      <c r="A1895" s="15" t="s">
        <v>1923</v>
      </c>
      <c r="B1895" s="21">
        <v>284922</v>
      </c>
      <c r="C1895" s="22">
        <v>25</v>
      </c>
      <c r="D1895" s="15"/>
    </row>
    <row r="1896" spans="1:4" ht="18">
      <c r="A1896" s="15" t="s">
        <v>1924</v>
      </c>
      <c r="B1896" s="21">
        <v>743834</v>
      </c>
      <c r="C1896" s="22">
        <v>25</v>
      </c>
      <c r="D1896" s="15"/>
    </row>
    <row r="1897" spans="1:4" ht="18">
      <c r="A1897" s="15" t="s">
        <v>1925</v>
      </c>
      <c r="B1897" s="21">
        <v>14108</v>
      </c>
      <c r="C1897" s="22">
        <v>25</v>
      </c>
      <c r="D1897" s="15"/>
    </row>
    <row r="1898" spans="1:4" ht="18">
      <c r="A1898" s="15" t="s">
        <v>1926</v>
      </c>
      <c r="B1898" s="21">
        <v>369390</v>
      </c>
      <c r="C1898" s="22">
        <v>25</v>
      </c>
      <c r="D1898" s="15"/>
    </row>
    <row r="1899" spans="1:4" ht="18">
      <c r="A1899" s="15" t="s">
        <v>1927</v>
      </c>
      <c r="B1899" s="21">
        <v>7175</v>
      </c>
      <c r="C1899" s="22">
        <v>25</v>
      </c>
      <c r="D1899" s="15"/>
    </row>
    <row r="1900" spans="1:4" ht="18">
      <c r="A1900" s="15" t="s">
        <v>1928</v>
      </c>
      <c r="B1900" s="21">
        <v>224551</v>
      </c>
      <c r="C1900" s="22">
        <v>25</v>
      </c>
      <c r="D1900" s="15"/>
    </row>
    <row r="1901" spans="1:4" ht="18">
      <c r="A1901" s="15" t="s">
        <v>1929</v>
      </c>
      <c r="B1901" s="21">
        <v>105782</v>
      </c>
      <c r="C1901" s="22">
        <v>25</v>
      </c>
      <c r="D1901" s="15"/>
    </row>
    <row r="1902" spans="1:4" ht="18">
      <c r="A1902" s="15" t="s">
        <v>1930</v>
      </c>
      <c r="B1902" s="21">
        <v>32479</v>
      </c>
      <c r="C1902" s="22">
        <v>25</v>
      </c>
      <c r="D1902" s="15"/>
    </row>
    <row r="1903" spans="1:4" ht="18">
      <c r="A1903" s="15" t="s">
        <v>1931</v>
      </c>
      <c r="B1903" s="21">
        <v>81711</v>
      </c>
      <c r="C1903" s="22">
        <v>25</v>
      </c>
      <c r="D1903" s="15"/>
    </row>
    <row r="1904" spans="1:4" ht="18">
      <c r="A1904" s="15" t="s">
        <v>1932</v>
      </c>
      <c r="B1904" s="21">
        <v>53453</v>
      </c>
      <c r="C1904" s="22">
        <v>25</v>
      </c>
      <c r="D1904" s="15"/>
    </row>
    <row r="1905" spans="1:4" ht="18">
      <c r="A1905" s="15" t="s">
        <v>1933</v>
      </c>
      <c r="B1905" s="21">
        <v>114919</v>
      </c>
      <c r="C1905" s="22">
        <v>25</v>
      </c>
      <c r="D1905" s="15"/>
    </row>
    <row r="1906" spans="1:4" ht="18">
      <c r="A1906" s="15" t="s">
        <v>1934</v>
      </c>
      <c r="B1906" s="21">
        <v>19822</v>
      </c>
      <c r="C1906" s="22">
        <v>25</v>
      </c>
      <c r="D1906" s="15"/>
    </row>
    <row r="1907" spans="1:4" ht="18">
      <c r="A1907" s="15" t="s">
        <v>1935</v>
      </c>
      <c r="B1907" s="21">
        <v>18953</v>
      </c>
      <c r="C1907" s="22">
        <v>25</v>
      </c>
      <c r="D1907" s="15"/>
    </row>
    <row r="1908" spans="1:4" ht="18">
      <c r="A1908" s="15" t="s">
        <v>1936</v>
      </c>
      <c r="B1908" s="21">
        <v>23048</v>
      </c>
      <c r="C1908" s="22">
        <v>25</v>
      </c>
      <c r="D1908" s="15"/>
    </row>
    <row r="1909" spans="1:4" ht="18">
      <c r="A1909" s="15" t="s">
        <v>1937</v>
      </c>
      <c r="B1909" s="21">
        <v>30475</v>
      </c>
      <c r="C1909" s="22">
        <v>25</v>
      </c>
      <c r="D1909" s="15"/>
    </row>
    <row r="1910" spans="1:4" ht="18">
      <c r="A1910" s="15" t="s">
        <v>1938</v>
      </c>
      <c r="B1910" s="21">
        <v>119295</v>
      </c>
      <c r="C1910" s="22">
        <v>25</v>
      </c>
      <c r="D1910" s="15"/>
    </row>
    <row r="1911" spans="1:4" ht="18">
      <c r="A1911" s="15" t="s">
        <v>1939</v>
      </c>
      <c r="B1911" s="21">
        <v>82876</v>
      </c>
      <c r="C1911" s="22">
        <v>25</v>
      </c>
      <c r="D1911" s="15"/>
    </row>
    <row r="1912" spans="1:4" ht="18">
      <c r="A1912" s="15" t="s">
        <v>1940</v>
      </c>
      <c r="B1912" s="21">
        <v>147139</v>
      </c>
      <c r="C1912" s="22">
        <v>25</v>
      </c>
      <c r="D1912" s="15"/>
    </row>
    <row r="1913" spans="1:4" ht="18">
      <c r="A1913" s="15" t="s">
        <v>1941</v>
      </c>
      <c r="B1913" s="21">
        <v>2107</v>
      </c>
      <c r="C1913" s="22">
        <v>25</v>
      </c>
      <c r="D1913" s="15"/>
    </row>
    <row r="1914" spans="1:4" ht="18">
      <c r="A1914" s="15" t="s">
        <v>1942</v>
      </c>
      <c r="B1914" s="21">
        <v>25298</v>
      </c>
      <c r="C1914" s="22">
        <v>25</v>
      </c>
      <c r="D1914" s="15"/>
    </row>
    <row r="1915" spans="1:4" ht="18">
      <c r="A1915" s="15" t="s">
        <v>1943</v>
      </c>
      <c r="B1915" s="21">
        <v>1746</v>
      </c>
      <c r="C1915" s="22">
        <v>25</v>
      </c>
      <c r="D1915" s="15"/>
    </row>
    <row r="1916" spans="1:4" ht="18">
      <c r="A1916" s="15" t="s">
        <v>1944</v>
      </c>
      <c r="B1916" s="21">
        <v>232573</v>
      </c>
      <c r="C1916" s="22">
        <v>25</v>
      </c>
      <c r="D1916" s="15"/>
    </row>
    <row r="1917" spans="1:4" ht="18">
      <c r="A1917" s="15" t="s">
        <v>1945</v>
      </c>
      <c r="B1917" s="21">
        <v>12916</v>
      </c>
      <c r="C1917" s="22">
        <v>25</v>
      </c>
      <c r="D1917" s="15"/>
    </row>
    <row r="1918" spans="1:4" ht="18">
      <c r="A1918" s="15" t="s">
        <v>1946</v>
      </c>
      <c r="B1918" s="21">
        <v>111176</v>
      </c>
      <c r="C1918" s="22">
        <v>25</v>
      </c>
      <c r="D1918" s="15"/>
    </row>
    <row r="1919" spans="1:4" ht="18">
      <c r="A1919" s="15" t="s">
        <v>1947</v>
      </c>
      <c r="B1919" s="21">
        <v>36928</v>
      </c>
      <c r="C1919" s="22">
        <v>25</v>
      </c>
      <c r="D1919" s="15"/>
    </row>
    <row r="1920" spans="1:4" ht="18">
      <c r="A1920" s="15" t="s">
        <v>1948</v>
      </c>
      <c r="B1920" s="21">
        <v>56388</v>
      </c>
      <c r="C1920" s="22">
        <v>25</v>
      </c>
      <c r="D1920" s="15"/>
    </row>
    <row r="1921" spans="1:4" ht="18">
      <c r="A1921" s="15" t="s">
        <v>1949</v>
      </c>
      <c r="B1921" s="21">
        <v>4288</v>
      </c>
      <c r="C1921" s="22">
        <v>25</v>
      </c>
      <c r="D1921" s="15"/>
    </row>
    <row r="1922" spans="1:4" ht="18">
      <c r="A1922" s="15" t="s">
        <v>1950</v>
      </c>
      <c r="B1922" s="21">
        <v>578626</v>
      </c>
      <c r="C1922" s="22">
        <v>25</v>
      </c>
      <c r="D1922" s="15"/>
    </row>
    <row r="1923" spans="1:4" ht="18">
      <c r="A1923" s="15" t="s">
        <v>1951</v>
      </c>
      <c r="B1923" s="21">
        <v>13409</v>
      </c>
      <c r="C1923" s="22">
        <v>25</v>
      </c>
      <c r="D1923" s="15"/>
    </row>
    <row r="1924" spans="1:4" ht="18">
      <c r="A1924" s="15" t="s">
        <v>1952</v>
      </c>
      <c r="B1924" s="21">
        <v>347824</v>
      </c>
      <c r="C1924" s="22">
        <v>25</v>
      </c>
      <c r="D1924" s="15"/>
    </row>
    <row r="1925" spans="1:4" ht="18">
      <c r="A1925" s="15" t="s">
        <v>1953</v>
      </c>
      <c r="B1925" s="21">
        <v>558219</v>
      </c>
      <c r="C1925" s="22">
        <v>16.25</v>
      </c>
      <c r="D1925" s="15"/>
    </row>
    <row r="1926" spans="1:4" ht="18">
      <c r="A1926" s="15" t="s">
        <v>1954</v>
      </c>
      <c r="B1926" s="21">
        <v>1627426</v>
      </c>
      <c r="C1926" s="22">
        <v>25</v>
      </c>
      <c r="D1926" s="15"/>
    </row>
    <row r="1927" spans="1:4" ht="18">
      <c r="A1927" s="15" t="s">
        <v>1955</v>
      </c>
      <c r="B1927" s="21">
        <v>3155090</v>
      </c>
      <c r="C1927" s="22">
        <v>25</v>
      </c>
      <c r="D1927" s="15"/>
    </row>
    <row r="1928" spans="1:4" ht="18">
      <c r="A1928" s="15" t="s">
        <v>1956</v>
      </c>
      <c r="B1928" s="21">
        <v>836509</v>
      </c>
      <c r="C1928" s="22">
        <v>25</v>
      </c>
      <c r="D1928" s="15"/>
    </row>
    <row r="1929" spans="1:4" ht="18">
      <c r="A1929" s="15" t="s">
        <v>1957</v>
      </c>
      <c r="B1929" s="21">
        <v>3081517</v>
      </c>
      <c r="C1929" s="22">
        <v>25</v>
      </c>
      <c r="D1929" s="15"/>
    </row>
    <row r="1930" spans="1:4" ht="18">
      <c r="A1930" s="15" t="s">
        <v>1958</v>
      </c>
      <c r="B1930" s="21">
        <v>972497</v>
      </c>
      <c r="C1930" s="22">
        <v>25</v>
      </c>
      <c r="D1930" s="15"/>
    </row>
    <row r="1931" spans="1:4" ht="18">
      <c r="A1931" s="15" t="s">
        <v>1959</v>
      </c>
      <c r="B1931" s="21">
        <v>3192741</v>
      </c>
      <c r="C1931" s="22">
        <v>25</v>
      </c>
      <c r="D1931" s="15"/>
    </row>
    <row r="1932" spans="1:4" ht="18">
      <c r="A1932" s="15" t="s">
        <v>1960</v>
      </c>
      <c r="B1932" s="21">
        <v>740332</v>
      </c>
      <c r="C1932" s="22">
        <v>25</v>
      </c>
      <c r="D1932" s="15"/>
    </row>
    <row r="1933" spans="1:4" ht="18">
      <c r="A1933" s="15" t="s">
        <v>1961</v>
      </c>
      <c r="B1933" s="21">
        <v>2913461</v>
      </c>
      <c r="C1933" s="22">
        <v>25</v>
      </c>
      <c r="D1933" s="15"/>
    </row>
    <row r="1934" spans="1:4" ht="18">
      <c r="A1934" s="15" t="s">
        <v>1962</v>
      </c>
      <c r="B1934" s="21">
        <v>263488</v>
      </c>
      <c r="C1934" s="22">
        <v>25</v>
      </c>
      <c r="D1934" s="15"/>
    </row>
    <row r="1935" spans="1:4" ht="18">
      <c r="A1935" s="15" t="s">
        <v>1963</v>
      </c>
      <c r="B1935" s="21">
        <v>2205150</v>
      </c>
      <c r="C1935" s="22">
        <v>25</v>
      </c>
      <c r="D1935" s="15"/>
    </row>
    <row r="1936" spans="1:4" ht="18">
      <c r="A1936" s="15" t="s">
        <v>1964</v>
      </c>
      <c r="B1936" s="21">
        <v>3962476</v>
      </c>
      <c r="C1936" s="22">
        <v>25</v>
      </c>
      <c r="D1936" s="15"/>
    </row>
    <row r="1937" spans="1:4" ht="18">
      <c r="A1937" s="15" t="s">
        <v>1965</v>
      </c>
      <c r="B1937" s="21">
        <v>77223870</v>
      </c>
      <c r="C1937" s="22">
        <v>12.5</v>
      </c>
      <c r="D1937" s="15"/>
    </row>
    <row r="1938" spans="1:4" ht="18">
      <c r="A1938" s="15" t="s">
        <v>1966</v>
      </c>
      <c r="B1938" s="21">
        <v>430718</v>
      </c>
      <c r="C1938" s="22">
        <v>25</v>
      </c>
      <c r="D1938" s="15"/>
    </row>
    <row r="1939" spans="1:4" ht="18">
      <c r="A1939" s="15" t="s">
        <v>1967</v>
      </c>
      <c r="B1939" s="21">
        <v>27147</v>
      </c>
      <c r="C1939" s="22">
        <v>25</v>
      </c>
      <c r="D1939" s="15"/>
    </row>
    <row r="1940" spans="1:4" ht="18">
      <c r="A1940" s="15" t="s">
        <v>1968</v>
      </c>
      <c r="B1940" s="21">
        <v>662589</v>
      </c>
      <c r="C1940" s="22">
        <v>25</v>
      </c>
      <c r="D1940" s="15"/>
    </row>
    <row r="1941" spans="1:4" ht="18">
      <c r="A1941" s="15" t="s">
        <v>1969</v>
      </c>
      <c r="B1941" s="21">
        <v>123986</v>
      </c>
      <c r="C1941" s="22">
        <v>25</v>
      </c>
      <c r="D1941" s="15"/>
    </row>
    <row r="1942" spans="1:4" ht="18">
      <c r="A1942" s="15" t="s">
        <v>1970</v>
      </c>
      <c r="B1942" s="21">
        <v>3753908</v>
      </c>
      <c r="C1942" s="22">
        <v>25</v>
      </c>
      <c r="D1942" s="15"/>
    </row>
    <row r="1943" spans="1:4" ht="18">
      <c r="A1943" s="15" t="s">
        <v>1971</v>
      </c>
      <c r="B1943" s="21">
        <v>4705209</v>
      </c>
      <c r="C1943" s="22">
        <v>25</v>
      </c>
      <c r="D1943" s="15"/>
    </row>
    <row r="1944" spans="1:4" ht="18">
      <c r="A1944" s="15" t="s">
        <v>1972</v>
      </c>
      <c r="B1944" s="21">
        <v>3318868</v>
      </c>
      <c r="C1944" s="22">
        <v>25</v>
      </c>
      <c r="D1944" s="15"/>
    </row>
    <row r="1945" spans="1:4" ht="18">
      <c r="A1945" s="15" t="s">
        <v>1973</v>
      </c>
      <c r="B1945" s="21">
        <v>1153458</v>
      </c>
      <c r="C1945" s="22">
        <v>25</v>
      </c>
      <c r="D1945" s="15"/>
    </row>
    <row r="1946" spans="1:4" ht="18">
      <c r="A1946" s="15" t="s">
        <v>1974</v>
      </c>
      <c r="B1946" s="21">
        <v>3362662</v>
      </c>
      <c r="C1946" s="22">
        <v>25</v>
      </c>
      <c r="D1946" s="15"/>
    </row>
    <row r="1947" spans="1:4" ht="18">
      <c r="A1947" s="15" t="s">
        <v>1975</v>
      </c>
      <c r="B1947" s="21">
        <v>194455</v>
      </c>
      <c r="C1947" s="22">
        <v>25</v>
      </c>
      <c r="D1947" s="15"/>
    </row>
    <row r="1948" spans="1:4" ht="18">
      <c r="A1948" s="15" t="s">
        <v>1976</v>
      </c>
      <c r="B1948" s="21">
        <v>6741287</v>
      </c>
      <c r="C1948" s="22">
        <v>25</v>
      </c>
      <c r="D1948" s="15"/>
    </row>
    <row r="1949" spans="1:4" ht="18">
      <c r="A1949" s="15" t="s">
        <v>1977</v>
      </c>
      <c r="B1949" s="21">
        <v>7460</v>
      </c>
      <c r="C1949" s="22">
        <v>25</v>
      </c>
      <c r="D1949" s="15"/>
    </row>
    <row r="1950" spans="1:4" ht="18">
      <c r="A1950" s="15" t="s">
        <v>1978</v>
      </c>
      <c r="B1950" s="21">
        <v>11111</v>
      </c>
      <c r="C1950" s="22">
        <v>25</v>
      </c>
      <c r="D1950" s="15"/>
    </row>
    <row r="1951" spans="1:4" ht="18">
      <c r="A1951" s="15" t="s">
        <v>1979</v>
      </c>
      <c r="B1951" s="21">
        <v>167274</v>
      </c>
      <c r="C1951" s="22">
        <v>25</v>
      </c>
      <c r="D1951" s="15"/>
    </row>
    <row r="1952" spans="1:4" ht="18">
      <c r="A1952" s="15" t="s">
        <v>1980</v>
      </c>
      <c r="B1952" s="21">
        <v>3200822</v>
      </c>
      <c r="C1952" s="22">
        <v>25</v>
      </c>
      <c r="D1952" s="15"/>
    </row>
    <row r="1953" spans="1:4" ht="18">
      <c r="A1953" s="15" t="s">
        <v>1981</v>
      </c>
      <c r="B1953" s="21">
        <v>396145</v>
      </c>
      <c r="C1953" s="22">
        <v>25</v>
      </c>
      <c r="D1953" s="15"/>
    </row>
    <row r="1954" spans="1:4" ht="18">
      <c r="A1954" s="15" t="s">
        <v>1982</v>
      </c>
      <c r="B1954" s="21">
        <v>3227117</v>
      </c>
      <c r="C1954" s="22">
        <v>25</v>
      </c>
      <c r="D1954" s="15"/>
    </row>
    <row r="1955" spans="1:4" ht="18">
      <c r="A1955" s="15" t="s">
        <v>1983</v>
      </c>
      <c r="B1955" s="21">
        <v>3803</v>
      </c>
      <c r="C1955" s="22">
        <v>25</v>
      </c>
      <c r="D1955" s="15"/>
    </row>
    <row r="1956" spans="1:4" ht="18">
      <c r="A1956" s="15" t="s">
        <v>1984</v>
      </c>
      <c r="B1956" s="21">
        <v>980629</v>
      </c>
      <c r="C1956" s="22">
        <v>25</v>
      </c>
      <c r="D1956" s="15"/>
    </row>
    <row r="1957" spans="1:4" ht="18">
      <c r="A1957" s="15" t="s">
        <v>1985</v>
      </c>
      <c r="B1957" s="21">
        <v>9000</v>
      </c>
      <c r="C1957" s="22">
        <v>25</v>
      </c>
      <c r="D1957" s="15"/>
    </row>
    <row r="1958" spans="1:4" ht="18">
      <c r="A1958" s="15" t="s">
        <v>1986</v>
      </c>
      <c r="B1958" s="21">
        <v>7185</v>
      </c>
      <c r="C1958" s="22">
        <v>25</v>
      </c>
      <c r="D1958" s="15"/>
    </row>
    <row r="1959" spans="1:4" ht="18">
      <c r="A1959" s="15" t="s">
        <v>1987</v>
      </c>
      <c r="B1959" s="21">
        <v>506</v>
      </c>
      <c r="C1959" s="22">
        <v>25</v>
      </c>
      <c r="D1959" s="15"/>
    </row>
    <row r="1960" spans="1:4" ht="18">
      <c r="A1960" s="15" t="s">
        <v>1988</v>
      </c>
      <c r="B1960" s="21">
        <v>581210</v>
      </c>
      <c r="C1960" s="22">
        <v>25</v>
      </c>
      <c r="D1960" s="15"/>
    </row>
    <row r="1961" spans="1:4" ht="18">
      <c r="A1961" s="15" t="s">
        <v>1989</v>
      </c>
      <c r="B1961" s="21">
        <v>112628</v>
      </c>
      <c r="C1961" s="22">
        <v>25</v>
      </c>
      <c r="D1961" s="15"/>
    </row>
    <row r="1962" spans="1:4" ht="18">
      <c r="A1962" s="15" t="s">
        <v>1990</v>
      </c>
      <c r="B1962" s="21">
        <v>18459</v>
      </c>
      <c r="C1962" s="22">
        <v>25</v>
      </c>
      <c r="D1962" s="15"/>
    </row>
    <row r="1963" spans="1:4" ht="18">
      <c r="A1963" s="15" t="s">
        <v>1991</v>
      </c>
      <c r="B1963" s="21">
        <v>2820356</v>
      </c>
      <c r="C1963" s="22">
        <v>25</v>
      </c>
      <c r="D1963" s="15"/>
    </row>
    <row r="1964" spans="1:4" ht="18">
      <c r="A1964" s="15" t="s">
        <v>1992</v>
      </c>
      <c r="B1964" s="21">
        <v>4699180</v>
      </c>
      <c r="C1964" s="22">
        <v>25</v>
      </c>
      <c r="D1964" s="15"/>
    </row>
    <row r="1965" spans="1:4" ht="18">
      <c r="A1965" s="15" t="s">
        <v>1993</v>
      </c>
      <c r="B1965" s="21">
        <v>2669</v>
      </c>
      <c r="C1965" s="22">
        <v>25</v>
      </c>
      <c r="D1965" s="15"/>
    </row>
    <row r="1966" spans="1:4" ht="18">
      <c r="A1966" s="15" t="s">
        <v>1994</v>
      </c>
      <c r="B1966" s="21">
        <v>4807973</v>
      </c>
      <c r="C1966" s="22">
        <v>25</v>
      </c>
      <c r="D1966" s="15"/>
    </row>
    <row r="1967" spans="1:4" ht="18">
      <c r="A1967" s="15" t="s">
        <v>1995</v>
      </c>
      <c r="B1967" s="21">
        <v>3742453</v>
      </c>
      <c r="C1967" s="22">
        <v>25</v>
      </c>
      <c r="D1967" s="15"/>
    </row>
    <row r="1968" spans="1:4" ht="18">
      <c r="A1968" s="15" t="s">
        <v>1996</v>
      </c>
      <c r="B1968" s="21">
        <v>16489918</v>
      </c>
      <c r="C1968" s="22">
        <v>25</v>
      </c>
      <c r="D1968" s="15"/>
    </row>
    <row r="1969" spans="1:4" ht="18">
      <c r="A1969" s="15" t="s">
        <v>1997</v>
      </c>
      <c r="B1969" s="21">
        <v>78804</v>
      </c>
      <c r="C1969" s="22">
        <v>25</v>
      </c>
      <c r="D1969" s="15"/>
    </row>
    <row r="1970" spans="1:4" ht="18">
      <c r="A1970" s="15" t="s">
        <v>1998</v>
      </c>
      <c r="B1970" s="21">
        <v>2569616</v>
      </c>
      <c r="C1970" s="22">
        <v>25</v>
      </c>
      <c r="D1970" s="15"/>
    </row>
    <row r="1971" spans="1:4" ht="18">
      <c r="A1971" s="15" t="s">
        <v>1999</v>
      </c>
      <c r="B1971" s="21">
        <v>2275727</v>
      </c>
      <c r="C1971" s="22">
        <v>25</v>
      </c>
      <c r="D1971" s="15"/>
    </row>
    <row r="1972" spans="1:4" ht="18">
      <c r="A1972" s="15" t="s">
        <v>2000</v>
      </c>
      <c r="B1972" s="21">
        <v>772016</v>
      </c>
      <c r="C1972" s="22">
        <v>25</v>
      </c>
      <c r="D1972" s="15"/>
    </row>
    <row r="1973" spans="1:4" ht="18">
      <c r="A1973" s="15" t="s">
        <v>2001</v>
      </c>
      <c r="B1973" s="21">
        <v>218206</v>
      </c>
      <c r="C1973" s="22">
        <v>25</v>
      </c>
      <c r="D1973" s="15"/>
    </row>
    <row r="1974" spans="1:4" ht="18">
      <c r="A1974" s="15" t="s">
        <v>2002</v>
      </c>
      <c r="B1974" s="21">
        <v>1835377</v>
      </c>
      <c r="C1974" s="22">
        <v>25</v>
      </c>
      <c r="D1974" s="15"/>
    </row>
    <row r="1975" spans="1:4" ht="18">
      <c r="A1975" s="15" t="s">
        <v>2003</v>
      </c>
      <c r="B1975" s="21">
        <v>15247257</v>
      </c>
      <c r="C1975" s="22">
        <v>25</v>
      </c>
      <c r="D1975" s="15"/>
    </row>
    <row r="1976" spans="1:4" ht="18">
      <c r="A1976" s="15" t="s">
        <v>2004</v>
      </c>
      <c r="B1976" s="21">
        <v>7959644</v>
      </c>
      <c r="C1976" s="22">
        <v>25</v>
      </c>
      <c r="D1976" s="15"/>
    </row>
    <row r="1977" spans="1:4" ht="18">
      <c r="A1977" s="15" t="s">
        <v>2005</v>
      </c>
      <c r="B1977" s="21">
        <v>2388427</v>
      </c>
      <c r="C1977" s="22">
        <v>7.5</v>
      </c>
      <c r="D1977" s="15"/>
    </row>
    <row r="1978" spans="1:4" ht="18">
      <c r="A1978" s="15" t="s">
        <v>2006</v>
      </c>
      <c r="B1978" s="21">
        <v>29467702</v>
      </c>
      <c r="C1978" s="22">
        <v>25</v>
      </c>
      <c r="D1978" s="15"/>
    </row>
    <row r="1979" spans="1:4" ht="18">
      <c r="A1979" s="15" t="s">
        <v>2007</v>
      </c>
      <c r="B1979" s="21">
        <v>5489747</v>
      </c>
      <c r="C1979" s="22">
        <v>25</v>
      </c>
      <c r="D1979" s="15"/>
    </row>
    <row r="1980" spans="1:4" ht="18">
      <c r="A1980" s="15" t="s">
        <v>2008</v>
      </c>
      <c r="B1980" s="21">
        <v>513806</v>
      </c>
      <c r="C1980" s="22">
        <v>25</v>
      </c>
      <c r="D1980" s="15"/>
    </row>
    <row r="1981" spans="1:4" ht="18">
      <c r="A1981" s="15" t="s">
        <v>2009</v>
      </c>
      <c r="B1981" s="21">
        <v>802212</v>
      </c>
      <c r="C1981" s="22">
        <v>25</v>
      </c>
      <c r="D1981" s="15"/>
    </row>
    <row r="1982" spans="1:4" ht="18">
      <c r="A1982" s="15" t="s">
        <v>2010</v>
      </c>
      <c r="B1982" s="21">
        <v>2084732</v>
      </c>
      <c r="C1982" s="22">
        <v>25</v>
      </c>
      <c r="D1982" s="15"/>
    </row>
    <row r="1983" spans="1:4" ht="18">
      <c r="A1983" s="15" t="s">
        <v>2011</v>
      </c>
      <c r="B1983" s="21">
        <v>89287</v>
      </c>
      <c r="C1983" s="22">
        <v>25</v>
      </c>
      <c r="D1983" s="15"/>
    </row>
    <row r="1984" spans="1:4" ht="18">
      <c r="A1984" s="15" t="s">
        <v>2012</v>
      </c>
      <c r="B1984" s="21">
        <v>34867</v>
      </c>
      <c r="C1984" s="22">
        <v>25</v>
      </c>
      <c r="D1984" s="15"/>
    </row>
    <row r="1985" spans="1:4" ht="18">
      <c r="A1985" s="15" t="s">
        <v>2013</v>
      </c>
      <c r="B1985" s="21">
        <v>633861</v>
      </c>
      <c r="C1985" s="22">
        <v>25</v>
      </c>
      <c r="D1985" s="15"/>
    </row>
    <row r="1986" spans="1:4" ht="18">
      <c r="A1986" s="15" t="s">
        <v>2014</v>
      </c>
      <c r="B1986" s="21">
        <v>689705</v>
      </c>
      <c r="C1986" s="22">
        <v>25</v>
      </c>
      <c r="D1986" s="15"/>
    </row>
    <row r="1987" spans="1:4" ht="18">
      <c r="A1987" s="15" t="s">
        <v>2015</v>
      </c>
      <c r="B1987" s="21">
        <v>30498</v>
      </c>
      <c r="C1987" s="22">
        <v>25</v>
      </c>
      <c r="D1987" s="15"/>
    </row>
    <row r="1988" spans="1:4" ht="18">
      <c r="A1988" s="15" t="s">
        <v>2016</v>
      </c>
      <c r="B1988" s="21">
        <v>90018</v>
      </c>
      <c r="C1988" s="22">
        <v>25</v>
      </c>
      <c r="D1988" s="15"/>
    </row>
    <row r="1989" spans="1:4" ht="18">
      <c r="A1989" s="15" t="s">
        <v>2017</v>
      </c>
      <c r="B1989" s="21">
        <v>2048915</v>
      </c>
      <c r="C1989" s="22">
        <v>25</v>
      </c>
      <c r="D1989" s="15"/>
    </row>
    <row r="1990" spans="1:4" ht="18">
      <c r="A1990" s="15" t="s">
        <v>2018</v>
      </c>
      <c r="B1990" s="21">
        <v>4957203</v>
      </c>
      <c r="C1990" s="22">
        <v>25</v>
      </c>
      <c r="D1990" s="15"/>
    </row>
    <row r="1991" spans="1:4" ht="18">
      <c r="A1991" s="15" t="s">
        <v>2019</v>
      </c>
      <c r="B1991" s="21">
        <v>257081</v>
      </c>
      <c r="C1991" s="22">
        <v>25</v>
      </c>
      <c r="D1991" s="15"/>
    </row>
    <row r="1992" spans="1:4" ht="18">
      <c r="A1992" s="15" t="s">
        <v>2020</v>
      </c>
      <c r="B1992" s="21">
        <v>24163</v>
      </c>
      <c r="C1992" s="22">
        <v>25</v>
      </c>
      <c r="D1992" s="15"/>
    </row>
    <row r="1993" spans="1:4" ht="18">
      <c r="A1993" s="15" t="s">
        <v>2021</v>
      </c>
      <c r="B1993" s="21">
        <v>58944</v>
      </c>
      <c r="C1993" s="22">
        <v>25</v>
      </c>
      <c r="D1993" s="15"/>
    </row>
    <row r="1994" spans="1:4" ht="18">
      <c r="A1994" s="15" t="s">
        <v>2022</v>
      </c>
      <c r="B1994" s="21">
        <v>851792</v>
      </c>
      <c r="C1994" s="22">
        <v>25</v>
      </c>
      <c r="D1994" s="15"/>
    </row>
    <row r="1995" spans="1:4" ht="18">
      <c r="A1995" s="15" t="s">
        <v>2023</v>
      </c>
      <c r="B1995" s="21">
        <v>203734</v>
      </c>
      <c r="C1995" s="22">
        <v>25</v>
      </c>
      <c r="D1995" s="15"/>
    </row>
    <row r="1996" spans="1:4" ht="18">
      <c r="A1996" s="15" t="s">
        <v>2024</v>
      </c>
      <c r="B1996" s="21">
        <v>486022</v>
      </c>
      <c r="C1996" s="22">
        <v>25</v>
      </c>
      <c r="D1996" s="15"/>
    </row>
    <row r="1997" spans="1:4" ht="18">
      <c r="A1997" s="15" t="s">
        <v>2025</v>
      </c>
      <c r="B1997" s="21">
        <v>91673</v>
      </c>
      <c r="C1997" s="22">
        <v>25</v>
      </c>
      <c r="D1997" s="15"/>
    </row>
    <row r="1998" spans="1:4" ht="18">
      <c r="A1998" s="15" t="s">
        <v>2026</v>
      </c>
      <c r="B1998" s="21">
        <v>561612</v>
      </c>
      <c r="C1998" s="22">
        <v>25</v>
      </c>
      <c r="D1998" s="15"/>
    </row>
    <row r="1999" spans="1:4" ht="18">
      <c r="A1999" s="15" t="s">
        <v>2027</v>
      </c>
      <c r="B1999" s="21">
        <v>417385</v>
      </c>
      <c r="C1999" s="22">
        <v>25</v>
      </c>
      <c r="D1999" s="15"/>
    </row>
    <row r="2000" spans="1:4" ht="18">
      <c r="A2000" s="15" t="s">
        <v>2028</v>
      </c>
      <c r="B2000" s="21">
        <v>354491</v>
      </c>
      <c r="C2000" s="22">
        <v>25</v>
      </c>
      <c r="D2000" s="15"/>
    </row>
    <row r="2001" spans="1:4" ht="18">
      <c r="A2001" s="15" t="s">
        <v>2029</v>
      </c>
      <c r="B2001" s="21">
        <v>54654</v>
      </c>
      <c r="C2001" s="22">
        <v>25</v>
      </c>
      <c r="D2001" s="15"/>
    </row>
    <row r="2002" spans="1:4" ht="18">
      <c r="A2002" s="15" t="s">
        <v>2030</v>
      </c>
      <c r="B2002" s="21">
        <v>596568</v>
      </c>
      <c r="C2002" s="22">
        <v>25</v>
      </c>
      <c r="D2002" s="15"/>
    </row>
    <row r="2003" spans="1:4" ht="18">
      <c r="A2003" s="15" t="s">
        <v>2031</v>
      </c>
      <c r="B2003" s="21">
        <v>27154</v>
      </c>
      <c r="C2003" s="22">
        <v>25</v>
      </c>
      <c r="D2003" s="15"/>
    </row>
    <row r="2004" spans="1:4" ht="18">
      <c r="A2004" s="15" t="s">
        <v>2032</v>
      </c>
      <c r="B2004" s="21">
        <v>1475338</v>
      </c>
      <c r="C2004" s="22">
        <v>25</v>
      </c>
      <c r="D2004" s="15"/>
    </row>
    <row r="2005" spans="1:4" ht="18">
      <c r="A2005" s="15" t="s">
        <v>2033</v>
      </c>
      <c r="B2005" s="21">
        <v>1940924</v>
      </c>
      <c r="C2005" s="22">
        <v>25</v>
      </c>
      <c r="D2005" s="15"/>
    </row>
    <row r="2006" spans="1:4" ht="18">
      <c r="A2006" s="15" t="s">
        <v>2034</v>
      </c>
      <c r="B2006" s="21">
        <v>24207</v>
      </c>
      <c r="C2006" s="22">
        <v>25</v>
      </c>
      <c r="D2006" s="15"/>
    </row>
    <row r="2007" spans="1:4" ht="18">
      <c r="A2007" s="15" t="s">
        <v>2035</v>
      </c>
      <c r="B2007" s="21">
        <v>2128328</v>
      </c>
      <c r="C2007" s="22">
        <v>25</v>
      </c>
      <c r="D2007" s="15"/>
    </row>
    <row r="2008" spans="1:4" ht="18">
      <c r="A2008" s="15" t="s">
        <v>2036</v>
      </c>
      <c r="B2008" s="21">
        <v>65079</v>
      </c>
      <c r="C2008" s="22">
        <v>25</v>
      </c>
      <c r="D2008" s="15"/>
    </row>
    <row r="2009" spans="1:4" ht="18">
      <c r="A2009" s="15" t="s">
        <v>2037</v>
      </c>
      <c r="B2009" s="21">
        <v>36210732</v>
      </c>
      <c r="C2009" s="22">
        <v>25</v>
      </c>
      <c r="D2009" s="15"/>
    </row>
    <row r="2010" spans="1:4" ht="18">
      <c r="A2010" s="15" t="s">
        <v>2038</v>
      </c>
      <c r="B2010" s="21">
        <v>10775</v>
      </c>
      <c r="C2010" s="22">
        <v>25</v>
      </c>
      <c r="D2010" s="15"/>
    </row>
    <row r="2011" spans="1:4" ht="18">
      <c r="A2011" s="15" t="s">
        <v>2039</v>
      </c>
      <c r="B2011" s="21">
        <v>1333265</v>
      </c>
      <c r="C2011" s="22">
        <v>25</v>
      </c>
      <c r="D2011" s="15"/>
    </row>
    <row r="2012" spans="1:4" ht="18">
      <c r="A2012" s="15" t="s">
        <v>2040</v>
      </c>
      <c r="B2012" s="21">
        <v>278927</v>
      </c>
      <c r="C2012" s="22">
        <v>25</v>
      </c>
      <c r="D2012" s="15"/>
    </row>
    <row r="2013" spans="1:4" ht="18">
      <c r="A2013" s="15" t="s">
        <v>2041</v>
      </c>
      <c r="B2013" s="21">
        <v>20239458</v>
      </c>
      <c r="C2013" s="22">
        <v>7.5</v>
      </c>
      <c r="D2013" s="15"/>
    </row>
    <row r="2014" spans="1:4" ht="18">
      <c r="A2014" s="15" t="s">
        <v>2042</v>
      </c>
      <c r="B2014" s="21">
        <v>17171</v>
      </c>
      <c r="C2014" s="22">
        <v>25</v>
      </c>
      <c r="D2014" s="15"/>
    </row>
    <row r="2015" spans="1:4" ht="18">
      <c r="A2015" s="15" t="s">
        <v>2043</v>
      </c>
      <c r="B2015" s="21">
        <v>166450</v>
      </c>
      <c r="C2015" s="22">
        <v>25</v>
      </c>
      <c r="D2015" s="15"/>
    </row>
    <row r="2016" spans="1:4" ht="18">
      <c r="A2016" s="15" t="s">
        <v>2044</v>
      </c>
      <c r="B2016" s="21">
        <v>4748</v>
      </c>
      <c r="C2016" s="22">
        <v>25</v>
      </c>
      <c r="D2016" s="15"/>
    </row>
    <row r="2017" spans="1:4" ht="18">
      <c r="A2017" s="15" t="s">
        <v>2045</v>
      </c>
      <c r="B2017" s="21">
        <v>199765</v>
      </c>
      <c r="C2017" s="22">
        <v>25</v>
      </c>
      <c r="D2017" s="15"/>
    </row>
    <row r="2018" spans="1:4" ht="18">
      <c r="A2018" s="15" t="s">
        <v>2046</v>
      </c>
      <c r="B2018" s="21">
        <v>21914</v>
      </c>
      <c r="C2018" s="22">
        <v>25</v>
      </c>
      <c r="D2018" s="15"/>
    </row>
    <row r="2019" spans="1:4" ht="18">
      <c r="A2019" s="15" t="s">
        <v>2047</v>
      </c>
      <c r="B2019" s="21">
        <v>16178</v>
      </c>
      <c r="C2019" s="22">
        <v>25</v>
      </c>
      <c r="D2019" s="15"/>
    </row>
    <row r="2020" spans="1:4" ht="18">
      <c r="A2020" s="15" t="s">
        <v>2048</v>
      </c>
      <c r="B2020" s="21">
        <v>6530</v>
      </c>
      <c r="C2020" s="22">
        <v>25</v>
      </c>
      <c r="D2020" s="15"/>
    </row>
    <row r="2021" spans="1:4" ht="18">
      <c r="A2021" s="15" t="s">
        <v>2049</v>
      </c>
      <c r="B2021" s="21">
        <v>51943</v>
      </c>
      <c r="C2021" s="22">
        <v>25</v>
      </c>
      <c r="D2021" s="15"/>
    </row>
    <row r="2022" spans="1:4" ht="18">
      <c r="A2022" s="15" t="s">
        <v>2050</v>
      </c>
      <c r="B2022" s="21">
        <v>42052</v>
      </c>
      <c r="C2022" s="22">
        <v>25</v>
      </c>
      <c r="D2022" s="15"/>
    </row>
    <row r="2023" spans="1:4" ht="18">
      <c r="A2023" s="15" t="s">
        <v>2051</v>
      </c>
      <c r="B2023" s="21">
        <v>3290899</v>
      </c>
      <c r="C2023" s="22">
        <v>25</v>
      </c>
      <c r="D2023" s="15"/>
    </row>
    <row r="2024" spans="1:4" ht="18">
      <c r="A2024" s="15" t="s">
        <v>2052</v>
      </c>
      <c r="B2024" s="21">
        <v>3693</v>
      </c>
      <c r="C2024" s="22">
        <v>25</v>
      </c>
      <c r="D2024" s="15"/>
    </row>
    <row r="2025" spans="1:4" ht="18">
      <c r="A2025" s="15" t="s">
        <v>2053</v>
      </c>
      <c r="B2025" s="21">
        <v>18529</v>
      </c>
      <c r="C2025" s="22">
        <v>25</v>
      </c>
      <c r="D2025" s="15"/>
    </row>
    <row r="2026" spans="1:4" ht="18">
      <c r="A2026" s="15" t="s">
        <v>2054</v>
      </c>
      <c r="B2026" s="21">
        <v>52413</v>
      </c>
      <c r="C2026" s="22">
        <v>25</v>
      </c>
      <c r="D2026" s="15"/>
    </row>
    <row r="2027" spans="1:4" ht="18">
      <c r="A2027" s="15" t="s">
        <v>2055</v>
      </c>
      <c r="B2027" s="21">
        <v>595545</v>
      </c>
      <c r="C2027" s="22">
        <v>25</v>
      </c>
      <c r="D2027" s="15"/>
    </row>
    <row r="2028" spans="1:4" ht="18">
      <c r="A2028" s="15" t="s">
        <v>2056</v>
      </c>
      <c r="B2028" s="21">
        <v>439609</v>
      </c>
      <c r="C2028" s="22">
        <v>25</v>
      </c>
      <c r="D2028" s="15"/>
    </row>
    <row r="2029" spans="1:4" ht="18">
      <c r="A2029" s="15" t="s">
        <v>2057</v>
      </c>
      <c r="B2029" s="21">
        <v>10794</v>
      </c>
      <c r="C2029" s="22">
        <v>25</v>
      </c>
      <c r="D2029" s="15"/>
    </row>
    <row r="2030" spans="1:4" ht="18">
      <c r="A2030" s="15" t="s">
        <v>2058</v>
      </c>
      <c r="B2030" s="21">
        <v>24314</v>
      </c>
      <c r="C2030" s="22">
        <v>25</v>
      </c>
      <c r="D2030" s="15"/>
    </row>
    <row r="2031" spans="1:4" ht="18">
      <c r="A2031" s="15" t="s">
        <v>2059</v>
      </c>
      <c r="B2031" s="21">
        <v>54071</v>
      </c>
      <c r="C2031" s="22">
        <v>25</v>
      </c>
      <c r="D2031" s="15"/>
    </row>
    <row r="2032" spans="1:4" ht="18">
      <c r="A2032" s="15" t="s">
        <v>2060</v>
      </c>
      <c r="B2032" s="21">
        <v>639155</v>
      </c>
      <c r="C2032" s="22">
        <v>25</v>
      </c>
      <c r="D2032" s="15"/>
    </row>
    <row r="2033" spans="1:4" ht="18">
      <c r="A2033" s="15" t="s">
        <v>2061</v>
      </c>
      <c r="B2033" s="21">
        <v>69433</v>
      </c>
      <c r="C2033" s="22">
        <v>25</v>
      </c>
      <c r="D2033" s="15"/>
    </row>
    <row r="2034" spans="1:4" ht="18">
      <c r="A2034" s="15" t="s">
        <v>2062</v>
      </c>
      <c r="B2034" s="21">
        <v>61423</v>
      </c>
      <c r="C2034" s="22">
        <v>25</v>
      </c>
      <c r="D2034" s="15"/>
    </row>
    <row r="2035" spans="1:4" ht="18">
      <c r="A2035" s="15" t="s">
        <v>2063</v>
      </c>
      <c r="B2035" s="21">
        <v>143601</v>
      </c>
      <c r="C2035" s="22">
        <v>25</v>
      </c>
      <c r="D2035" s="15"/>
    </row>
    <row r="2036" spans="1:4" ht="18">
      <c r="A2036" s="15" t="s">
        <v>2064</v>
      </c>
      <c r="B2036" s="21">
        <v>237149</v>
      </c>
      <c r="C2036" s="22">
        <v>25</v>
      </c>
      <c r="D2036" s="15"/>
    </row>
    <row r="2037" spans="1:4" ht="18">
      <c r="A2037" s="15" t="s">
        <v>2065</v>
      </c>
      <c r="B2037" s="21">
        <v>6568</v>
      </c>
      <c r="C2037" s="22">
        <v>25</v>
      </c>
      <c r="D2037" s="15"/>
    </row>
    <row r="2038" spans="1:4" ht="18">
      <c r="A2038" s="15" t="s">
        <v>2066</v>
      </c>
      <c r="B2038" s="21">
        <v>430</v>
      </c>
      <c r="C2038" s="22">
        <v>25</v>
      </c>
      <c r="D2038" s="15"/>
    </row>
    <row r="2039" spans="1:4" ht="18">
      <c r="A2039" s="15" t="s">
        <v>2067</v>
      </c>
      <c r="B2039" s="21">
        <v>32744</v>
      </c>
      <c r="C2039" s="22">
        <v>25</v>
      </c>
      <c r="D2039" s="15"/>
    </row>
    <row r="2040" spans="1:4" ht="18">
      <c r="A2040" s="15" t="s">
        <v>2068</v>
      </c>
      <c r="B2040" s="21">
        <v>112541</v>
      </c>
      <c r="C2040" s="22">
        <v>25</v>
      </c>
      <c r="D2040" s="15"/>
    </row>
    <row r="2041" spans="1:4" ht="18">
      <c r="A2041" s="15" t="s">
        <v>2069</v>
      </c>
      <c r="B2041" s="21">
        <v>501</v>
      </c>
      <c r="C2041" s="22">
        <v>25</v>
      </c>
      <c r="D2041" s="15"/>
    </row>
    <row r="2042" spans="1:4" ht="18">
      <c r="A2042" s="15" t="s">
        <v>2070</v>
      </c>
      <c r="B2042" s="21">
        <v>276770</v>
      </c>
      <c r="C2042" s="22">
        <v>25</v>
      </c>
      <c r="D2042" s="15"/>
    </row>
    <row r="2043" spans="1:4" ht="18">
      <c r="A2043" s="15" t="s">
        <v>2071</v>
      </c>
      <c r="B2043" s="21">
        <v>131604</v>
      </c>
      <c r="C2043" s="22">
        <v>25</v>
      </c>
      <c r="D2043" s="15"/>
    </row>
    <row r="2044" spans="1:4" ht="18">
      <c r="A2044" s="15" t="s">
        <v>2072</v>
      </c>
      <c r="B2044" s="21">
        <v>16729</v>
      </c>
      <c r="C2044" s="22">
        <v>25</v>
      </c>
      <c r="D2044" s="15"/>
    </row>
    <row r="2045" spans="1:4" ht="18">
      <c r="A2045" s="15" t="s">
        <v>2073</v>
      </c>
      <c r="B2045" s="21">
        <v>15647</v>
      </c>
      <c r="C2045" s="22">
        <v>25</v>
      </c>
      <c r="D2045" s="15"/>
    </row>
    <row r="2046" spans="1:4" ht="18">
      <c r="A2046" s="15" t="s">
        <v>2074</v>
      </c>
      <c r="B2046" s="21">
        <v>36498</v>
      </c>
      <c r="C2046" s="22">
        <v>25</v>
      </c>
      <c r="D2046" s="15"/>
    </row>
    <row r="2047" spans="1:4" ht="18">
      <c r="A2047" s="15" t="s">
        <v>2075</v>
      </c>
      <c r="B2047" s="21">
        <v>14570265</v>
      </c>
      <c r="C2047" s="22">
        <v>25</v>
      </c>
      <c r="D2047" s="15"/>
    </row>
    <row r="2048" spans="1:4" ht="18">
      <c r="A2048" s="15" t="s">
        <v>2076</v>
      </c>
      <c r="B2048" s="21">
        <v>1362905</v>
      </c>
      <c r="C2048" s="22">
        <v>25</v>
      </c>
      <c r="D2048" s="15"/>
    </row>
    <row r="2049" spans="1:4" ht="18">
      <c r="A2049" s="15" t="s">
        <v>2077</v>
      </c>
      <c r="B2049" s="21">
        <v>586408</v>
      </c>
      <c r="C2049" s="22">
        <v>25</v>
      </c>
      <c r="D2049" s="15"/>
    </row>
    <row r="2050" spans="1:4" ht="18">
      <c r="A2050" s="15" t="s">
        <v>2078</v>
      </c>
      <c r="B2050" s="21">
        <v>1162052</v>
      </c>
      <c r="C2050" s="22">
        <v>25</v>
      </c>
      <c r="D2050" s="15"/>
    </row>
    <row r="2051" spans="1:4" ht="18">
      <c r="A2051" s="15" t="s">
        <v>2079</v>
      </c>
      <c r="B2051" s="21">
        <v>5446148</v>
      </c>
      <c r="C2051" s="22">
        <v>25</v>
      </c>
      <c r="D2051" s="15"/>
    </row>
    <row r="2052" spans="1:4" ht="18">
      <c r="A2052" s="15" t="s">
        <v>2080</v>
      </c>
      <c r="B2052" s="21">
        <v>30336</v>
      </c>
      <c r="C2052" s="22">
        <v>25</v>
      </c>
      <c r="D2052" s="15"/>
    </row>
    <row r="2053" spans="1:4" ht="18">
      <c r="A2053" s="15" t="s">
        <v>2081</v>
      </c>
      <c r="B2053" s="21">
        <v>1189265</v>
      </c>
      <c r="C2053" s="22">
        <v>25</v>
      </c>
      <c r="D2053" s="15"/>
    </row>
    <row r="2054" spans="1:4" ht="18">
      <c r="A2054" s="15" t="s">
        <v>2082</v>
      </c>
      <c r="B2054" s="21">
        <v>780188</v>
      </c>
      <c r="C2054" s="22">
        <v>25</v>
      </c>
      <c r="D2054" s="15"/>
    </row>
    <row r="2055" spans="1:4" ht="18">
      <c r="A2055" s="15" t="s">
        <v>2083</v>
      </c>
      <c r="B2055" s="21">
        <v>811345</v>
      </c>
      <c r="C2055" s="22">
        <v>25</v>
      </c>
      <c r="D2055" s="15"/>
    </row>
    <row r="2056" spans="1:4" ht="18">
      <c r="A2056" s="15" t="s">
        <v>2084</v>
      </c>
      <c r="B2056" s="21">
        <v>687967</v>
      </c>
      <c r="C2056" s="22">
        <v>25</v>
      </c>
      <c r="D2056" s="15"/>
    </row>
    <row r="2057" spans="1:4" ht="18">
      <c r="A2057" s="15" t="s">
        <v>2085</v>
      </c>
      <c r="B2057" s="21">
        <v>36489</v>
      </c>
      <c r="C2057" s="22">
        <v>25</v>
      </c>
      <c r="D2057" s="15"/>
    </row>
    <row r="2058" spans="1:4" ht="18">
      <c r="A2058" s="15" t="s">
        <v>2086</v>
      </c>
      <c r="B2058" s="21">
        <v>31612</v>
      </c>
      <c r="C2058" s="22">
        <v>25</v>
      </c>
      <c r="D2058" s="15"/>
    </row>
    <row r="2059" spans="1:4" ht="18">
      <c r="A2059" s="15" t="s">
        <v>2087</v>
      </c>
      <c r="B2059" s="21">
        <v>97452</v>
      </c>
      <c r="C2059" s="22">
        <v>25</v>
      </c>
      <c r="D2059" s="15"/>
    </row>
    <row r="2060" spans="1:4" ht="18">
      <c r="A2060" s="15" t="s">
        <v>2088</v>
      </c>
      <c r="B2060" s="21">
        <v>4140791</v>
      </c>
      <c r="C2060" s="22">
        <v>0</v>
      </c>
      <c r="D2060" s="15"/>
    </row>
    <row r="2061" spans="1:4" ht="18">
      <c r="A2061" s="15" t="s">
        <v>2089</v>
      </c>
      <c r="B2061" s="21">
        <v>374173</v>
      </c>
      <c r="C2061" s="22">
        <v>25</v>
      </c>
      <c r="D2061" s="15"/>
    </row>
    <row r="2062" spans="1:4" ht="18">
      <c r="A2062" s="15" t="s">
        <v>2090</v>
      </c>
      <c r="B2062" s="21">
        <v>89648</v>
      </c>
      <c r="C2062" s="22">
        <v>25</v>
      </c>
      <c r="D2062" s="15"/>
    </row>
    <row r="2063" spans="1:4" ht="18">
      <c r="A2063" s="15" t="s">
        <v>2091</v>
      </c>
      <c r="B2063" s="21">
        <v>327823</v>
      </c>
      <c r="C2063" s="22">
        <v>25</v>
      </c>
      <c r="D2063" s="15"/>
    </row>
    <row r="2064" spans="1:4" ht="18">
      <c r="A2064" s="15" t="s">
        <v>2092</v>
      </c>
      <c r="B2064" s="21">
        <v>52656</v>
      </c>
      <c r="C2064" s="22">
        <v>25</v>
      </c>
      <c r="D2064" s="15"/>
    </row>
    <row r="2065" spans="1:4" ht="18">
      <c r="A2065" s="15" t="s">
        <v>2093</v>
      </c>
      <c r="B2065" s="21">
        <v>179382</v>
      </c>
      <c r="C2065" s="22">
        <v>25</v>
      </c>
      <c r="D2065" s="15"/>
    </row>
    <row r="2066" spans="1:4" ht="18">
      <c r="A2066" s="15" t="s">
        <v>2094</v>
      </c>
      <c r="B2066" s="21">
        <v>50726</v>
      </c>
      <c r="C2066" s="22">
        <v>25</v>
      </c>
      <c r="D2066" s="15"/>
    </row>
    <row r="2067" spans="1:4" ht="18">
      <c r="A2067" s="15" t="s">
        <v>2095</v>
      </c>
      <c r="B2067" s="21">
        <v>125537</v>
      </c>
      <c r="C2067" s="22">
        <v>25</v>
      </c>
      <c r="D2067" s="15"/>
    </row>
    <row r="2068" spans="1:4" ht="18">
      <c r="A2068" s="15" t="s">
        <v>2096</v>
      </c>
      <c r="B2068" s="21">
        <v>47481</v>
      </c>
      <c r="C2068" s="22">
        <v>25</v>
      </c>
      <c r="D2068" s="15"/>
    </row>
    <row r="2069" spans="1:4" ht="18">
      <c r="A2069" s="15" t="s">
        <v>2097</v>
      </c>
      <c r="B2069" s="21">
        <v>224053</v>
      </c>
      <c r="C2069" s="22">
        <v>25</v>
      </c>
      <c r="D2069" s="15"/>
    </row>
    <row r="2070" spans="1:4" ht="18">
      <c r="A2070" s="15" t="s">
        <v>2098</v>
      </c>
      <c r="B2070" s="21">
        <v>107581</v>
      </c>
      <c r="C2070" s="22">
        <v>25</v>
      </c>
      <c r="D2070" s="15"/>
    </row>
    <row r="2071" spans="1:4" ht="18">
      <c r="A2071" s="15" t="s">
        <v>2099</v>
      </c>
      <c r="B2071" s="21">
        <v>529469</v>
      </c>
      <c r="C2071" s="22">
        <v>25</v>
      </c>
      <c r="D2071" s="15"/>
    </row>
    <row r="2072" spans="1:4" ht="18">
      <c r="A2072" s="15" t="s">
        <v>2100</v>
      </c>
      <c r="B2072" s="21">
        <v>362542</v>
      </c>
      <c r="C2072" s="22">
        <v>25</v>
      </c>
      <c r="D2072" s="15"/>
    </row>
    <row r="2073" spans="1:4" ht="18">
      <c r="A2073" s="15" t="s">
        <v>2101</v>
      </c>
      <c r="B2073" s="21">
        <v>18204</v>
      </c>
      <c r="C2073" s="22">
        <v>25</v>
      </c>
      <c r="D2073" s="15"/>
    </row>
    <row r="2074" spans="1:4" ht="18">
      <c r="A2074" s="15" t="s">
        <v>2102</v>
      </c>
      <c r="B2074" s="21">
        <v>188292</v>
      </c>
      <c r="C2074" s="22">
        <v>25</v>
      </c>
      <c r="D2074" s="15"/>
    </row>
    <row r="2075" spans="1:4" ht="18">
      <c r="A2075" s="15" t="s">
        <v>2103</v>
      </c>
      <c r="B2075" s="21">
        <v>1589</v>
      </c>
      <c r="C2075" s="22">
        <v>25</v>
      </c>
      <c r="D2075" s="15"/>
    </row>
    <row r="2076" spans="1:4" ht="18">
      <c r="A2076" s="15" t="s">
        <v>2104</v>
      </c>
      <c r="B2076" s="21">
        <v>3481</v>
      </c>
      <c r="C2076" s="22">
        <v>25</v>
      </c>
      <c r="D2076" s="15"/>
    </row>
    <row r="2077" spans="1:4" ht="18">
      <c r="A2077" s="15" t="s">
        <v>2105</v>
      </c>
      <c r="B2077" s="21">
        <v>5379</v>
      </c>
      <c r="C2077" s="22">
        <v>25</v>
      </c>
      <c r="D2077" s="15"/>
    </row>
    <row r="2078" spans="1:4" ht="18">
      <c r="A2078" s="15" t="s">
        <v>2106</v>
      </c>
      <c r="B2078" s="21">
        <v>1791</v>
      </c>
      <c r="C2078" s="22">
        <v>25</v>
      </c>
      <c r="D2078" s="15"/>
    </row>
    <row r="2079" spans="1:4" ht="18">
      <c r="A2079" s="15" t="s">
        <v>2107</v>
      </c>
      <c r="B2079" s="21">
        <v>563694</v>
      </c>
      <c r="C2079" s="22">
        <v>25</v>
      </c>
      <c r="D2079" s="15"/>
    </row>
    <row r="2080" spans="1:4" ht="18">
      <c r="A2080" s="15" t="s">
        <v>2108</v>
      </c>
      <c r="B2080" s="21">
        <v>7301228</v>
      </c>
      <c r="C2080" s="22">
        <v>25</v>
      </c>
      <c r="D2080" s="15"/>
    </row>
    <row r="2081" spans="1:4" ht="18">
      <c r="A2081" s="15" t="s">
        <v>2109</v>
      </c>
      <c r="B2081" s="21">
        <v>300749</v>
      </c>
      <c r="C2081" s="22">
        <v>25</v>
      </c>
      <c r="D2081" s="15"/>
    </row>
    <row r="2082" spans="1:4" ht="18">
      <c r="A2082" s="15" t="s">
        <v>2110</v>
      </c>
      <c r="B2082" s="21">
        <v>3333823</v>
      </c>
      <c r="C2082" s="22">
        <v>25</v>
      </c>
      <c r="D2082" s="15"/>
    </row>
    <row r="2083" spans="1:4" ht="18">
      <c r="A2083" s="15" t="s">
        <v>2111</v>
      </c>
      <c r="B2083" s="21">
        <v>859000</v>
      </c>
      <c r="C2083" s="22">
        <v>25</v>
      </c>
      <c r="D2083" s="15"/>
    </row>
    <row r="2084" spans="1:4" ht="18">
      <c r="A2084" s="15" t="s">
        <v>2112</v>
      </c>
      <c r="B2084" s="21">
        <v>37164</v>
      </c>
      <c r="C2084" s="22">
        <v>25</v>
      </c>
      <c r="D2084" s="15"/>
    </row>
    <row r="2085" spans="1:4" ht="18">
      <c r="A2085" s="15" t="s">
        <v>2113</v>
      </c>
      <c r="B2085" s="21">
        <v>712991</v>
      </c>
      <c r="C2085" s="22">
        <v>25</v>
      </c>
      <c r="D2085" s="15"/>
    </row>
    <row r="2086" spans="1:4" ht="18">
      <c r="A2086" s="15" t="s">
        <v>2114</v>
      </c>
      <c r="B2086" s="21">
        <v>171048</v>
      </c>
      <c r="C2086" s="22">
        <v>25</v>
      </c>
      <c r="D2086" s="15"/>
    </row>
    <row r="2087" spans="1:4" ht="18">
      <c r="A2087" s="15" t="s">
        <v>2115</v>
      </c>
      <c r="B2087" s="21">
        <v>784093</v>
      </c>
      <c r="C2087" s="22">
        <v>25</v>
      </c>
      <c r="D2087" s="15"/>
    </row>
    <row r="2088" spans="1:4" ht="18">
      <c r="A2088" s="15" t="s">
        <v>2116</v>
      </c>
      <c r="B2088" s="21">
        <v>169385</v>
      </c>
      <c r="C2088" s="22">
        <v>25</v>
      </c>
      <c r="D2088" s="15"/>
    </row>
    <row r="2089" spans="1:4" ht="18">
      <c r="A2089" s="15" t="s">
        <v>2117</v>
      </c>
      <c r="B2089" s="21">
        <v>857171</v>
      </c>
      <c r="C2089" s="22">
        <v>25</v>
      </c>
      <c r="D2089" s="15"/>
    </row>
    <row r="2090" spans="1:4" ht="18">
      <c r="A2090" s="15" t="s">
        <v>2118</v>
      </c>
      <c r="B2090" s="21">
        <v>59633</v>
      </c>
      <c r="C2090" s="22">
        <v>25</v>
      </c>
      <c r="D2090" s="15"/>
    </row>
    <row r="2091" spans="1:4" ht="18">
      <c r="A2091" s="15" t="s">
        <v>2119</v>
      </c>
      <c r="B2091" s="21">
        <v>918398</v>
      </c>
      <c r="C2091" s="22">
        <v>25</v>
      </c>
      <c r="D2091" s="15"/>
    </row>
    <row r="2092" spans="1:4" ht="18">
      <c r="A2092" s="15" t="s">
        <v>2120</v>
      </c>
      <c r="B2092" s="21">
        <v>192465</v>
      </c>
      <c r="C2092" s="22">
        <v>25</v>
      </c>
      <c r="D2092" s="15"/>
    </row>
    <row r="2093" spans="1:4" ht="18">
      <c r="A2093" s="15" t="s">
        <v>2121</v>
      </c>
      <c r="B2093" s="21">
        <v>749426</v>
      </c>
      <c r="C2093" s="22">
        <v>25</v>
      </c>
      <c r="D2093" s="15"/>
    </row>
    <row r="2094" spans="1:4" ht="18">
      <c r="A2094" s="15" t="s">
        <v>2122</v>
      </c>
      <c r="B2094" s="21">
        <v>1139277</v>
      </c>
      <c r="C2094" s="22">
        <v>25</v>
      </c>
      <c r="D2094" s="15"/>
    </row>
    <row r="2095" spans="1:4" ht="18">
      <c r="A2095" s="15" t="s">
        <v>2123</v>
      </c>
      <c r="B2095" s="21">
        <v>191399</v>
      </c>
      <c r="C2095" s="22">
        <v>25</v>
      </c>
      <c r="D2095" s="15"/>
    </row>
    <row r="2096" spans="1:4" ht="18">
      <c r="A2096" s="15" t="s">
        <v>2124</v>
      </c>
      <c r="B2096" s="21">
        <v>10430</v>
      </c>
      <c r="C2096" s="22">
        <v>25</v>
      </c>
      <c r="D2096" s="15"/>
    </row>
    <row r="2097" spans="1:4" ht="18">
      <c r="A2097" s="15" t="s">
        <v>2125</v>
      </c>
      <c r="B2097" s="21">
        <v>16568</v>
      </c>
      <c r="C2097" s="22">
        <v>25</v>
      </c>
      <c r="D2097" s="15"/>
    </row>
    <row r="2098" spans="1:4" ht="18">
      <c r="A2098" s="15" t="s">
        <v>2126</v>
      </c>
      <c r="B2098" s="21">
        <v>24516</v>
      </c>
      <c r="C2098" s="22">
        <v>25</v>
      </c>
      <c r="D2098" s="15"/>
    </row>
    <row r="2099" spans="1:4" ht="18">
      <c r="A2099" s="15" t="s">
        <v>2127</v>
      </c>
      <c r="B2099" s="21">
        <v>132887</v>
      </c>
      <c r="C2099" s="22">
        <v>25</v>
      </c>
      <c r="D2099" s="15"/>
    </row>
    <row r="2100" spans="1:4" ht="18">
      <c r="A2100" s="15" t="s">
        <v>2128</v>
      </c>
      <c r="B2100" s="21">
        <v>496141</v>
      </c>
      <c r="C2100" s="22">
        <v>25</v>
      </c>
      <c r="D2100" s="15"/>
    </row>
    <row r="2101" spans="1:4" ht="18">
      <c r="A2101" s="15" t="s">
        <v>2129</v>
      </c>
      <c r="B2101" s="21">
        <v>951536</v>
      </c>
      <c r="C2101" s="22">
        <v>25</v>
      </c>
      <c r="D2101" s="15"/>
    </row>
    <row r="2102" spans="1:4" ht="18">
      <c r="A2102" s="15" t="s">
        <v>2130</v>
      </c>
      <c r="B2102" s="21">
        <v>378778</v>
      </c>
      <c r="C2102" s="22">
        <v>25</v>
      </c>
      <c r="D2102" s="15"/>
    </row>
    <row r="2103" spans="1:4" ht="18">
      <c r="A2103" s="15" t="s">
        <v>2131</v>
      </c>
      <c r="B2103" s="21">
        <v>366622</v>
      </c>
      <c r="C2103" s="22">
        <v>25</v>
      </c>
      <c r="D2103" s="15"/>
    </row>
    <row r="2104" spans="1:4" ht="18">
      <c r="A2104" s="15" t="s">
        <v>2132</v>
      </c>
      <c r="B2104" s="21">
        <v>1417882</v>
      </c>
      <c r="C2104" s="22">
        <v>25</v>
      </c>
      <c r="D2104" s="15"/>
    </row>
    <row r="2105" spans="1:4" ht="18">
      <c r="A2105" s="15" t="s">
        <v>2133</v>
      </c>
      <c r="B2105" s="21">
        <v>758135</v>
      </c>
      <c r="C2105" s="22">
        <v>25</v>
      </c>
      <c r="D2105" s="15"/>
    </row>
    <row r="2106" spans="1:4" ht="18">
      <c r="A2106" s="15" t="s">
        <v>2134</v>
      </c>
      <c r="B2106" s="21">
        <v>103620</v>
      </c>
      <c r="C2106" s="22">
        <v>25</v>
      </c>
      <c r="D2106" s="15"/>
    </row>
    <row r="2107" spans="1:4" ht="18">
      <c r="A2107" s="15" t="s">
        <v>2135</v>
      </c>
      <c r="B2107" s="21">
        <v>40795025</v>
      </c>
      <c r="C2107" s="22">
        <v>25</v>
      </c>
      <c r="D2107" s="15"/>
    </row>
    <row r="2108" spans="1:4" ht="18">
      <c r="A2108" s="15" t="s">
        <v>2136</v>
      </c>
      <c r="B2108" s="21">
        <v>2849513</v>
      </c>
      <c r="C2108" s="22">
        <v>25</v>
      </c>
      <c r="D2108" s="15"/>
    </row>
    <row r="2109" spans="1:4" ht="18">
      <c r="A2109" s="15" t="s">
        <v>2137</v>
      </c>
      <c r="B2109" s="21">
        <v>581852</v>
      </c>
      <c r="C2109" s="22">
        <v>25</v>
      </c>
      <c r="D2109" s="15"/>
    </row>
    <row r="2110" spans="1:4" ht="18">
      <c r="A2110" s="15" t="s">
        <v>2138</v>
      </c>
      <c r="B2110" s="21">
        <v>408056</v>
      </c>
      <c r="C2110" s="22">
        <v>25</v>
      </c>
      <c r="D2110" s="15"/>
    </row>
    <row r="2111" spans="1:4" ht="18">
      <c r="A2111" s="15" t="s">
        <v>2139</v>
      </c>
      <c r="B2111" s="21">
        <v>10652381</v>
      </c>
      <c r="C2111" s="22">
        <v>25</v>
      </c>
      <c r="D2111" s="15"/>
    </row>
    <row r="2112" spans="1:4" ht="18">
      <c r="A2112" s="15" t="s">
        <v>2140</v>
      </c>
      <c r="B2112" s="21">
        <v>379839</v>
      </c>
      <c r="C2112" s="22">
        <v>25</v>
      </c>
      <c r="D2112" s="15"/>
    </row>
    <row r="2113" spans="1:4" ht="18">
      <c r="A2113" s="15" t="s">
        <v>2141</v>
      </c>
      <c r="B2113" s="21">
        <v>3600125</v>
      </c>
      <c r="C2113" s="22">
        <v>25</v>
      </c>
      <c r="D2113" s="15"/>
    </row>
    <row r="2114" spans="1:4" ht="18">
      <c r="A2114" s="15" t="s">
        <v>2142</v>
      </c>
      <c r="B2114" s="21">
        <v>691829</v>
      </c>
      <c r="C2114" s="22">
        <v>25</v>
      </c>
      <c r="D2114" s="15"/>
    </row>
    <row r="2115" spans="1:4" ht="18">
      <c r="A2115" s="15" t="s">
        <v>2143</v>
      </c>
      <c r="B2115" s="21">
        <v>10147025</v>
      </c>
      <c r="C2115" s="22">
        <v>25</v>
      </c>
      <c r="D2115" s="15"/>
    </row>
    <row r="2116" spans="1:4" ht="18">
      <c r="A2116" s="15" t="s">
        <v>2144</v>
      </c>
      <c r="B2116" s="21">
        <v>52226975</v>
      </c>
      <c r="C2116" s="22">
        <v>25</v>
      </c>
      <c r="D2116" s="15"/>
    </row>
    <row r="2117" spans="1:4" ht="18">
      <c r="A2117" s="15" t="s">
        <v>2145</v>
      </c>
      <c r="B2117" s="21">
        <v>20680376</v>
      </c>
      <c r="C2117" s="22">
        <v>25</v>
      </c>
      <c r="D2117" s="15"/>
    </row>
    <row r="2118" spans="1:4" ht="18">
      <c r="A2118" s="15" t="s">
        <v>2146</v>
      </c>
      <c r="B2118" s="21">
        <v>25221354</v>
      </c>
      <c r="C2118" s="22">
        <v>25</v>
      </c>
      <c r="D2118" s="15"/>
    </row>
    <row r="2119" spans="1:4" ht="18">
      <c r="A2119" s="15" t="s">
        <v>2147</v>
      </c>
      <c r="B2119" s="21">
        <v>1467496</v>
      </c>
      <c r="C2119" s="22">
        <v>25</v>
      </c>
      <c r="D2119" s="15"/>
    </row>
    <row r="2120" spans="1:4" ht="18">
      <c r="A2120" s="15" t="s">
        <v>2148</v>
      </c>
      <c r="B2120" s="21">
        <v>75205972</v>
      </c>
      <c r="C2120" s="22">
        <v>25</v>
      </c>
      <c r="D2120" s="15"/>
    </row>
    <row r="2121" spans="1:4" ht="18">
      <c r="A2121" s="15" t="s">
        <v>2149</v>
      </c>
      <c r="B2121" s="21">
        <v>50020579</v>
      </c>
      <c r="C2121" s="22">
        <v>25</v>
      </c>
      <c r="D2121" s="15"/>
    </row>
    <row r="2122" spans="1:4" ht="18">
      <c r="A2122" s="15" t="s">
        <v>2150</v>
      </c>
      <c r="B2122" s="21">
        <v>33007869</v>
      </c>
      <c r="C2122" s="22">
        <v>25</v>
      </c>
      <c r="D2122" s="15"/>
    </row>
    <row r="2123" spans="1:4" ht="18">
      <c r="A2123" s="15" t="s">
        <v>2151</v>
      </c>
      <c r="B2123" s="21">
        <v>5131756</v>
      </c>
      <c r="C2123" s="22">
        <v>25</v>
      </c>
      <c r="D2123" s="15"/>
    </row>
    <row r="2124" spans="1:4" ht="18">
      <c r="A2124" s="15" t="s">
        <v>2152</v>
      </c>
      <c r="B2124" s="21">
        <v>1649115</v>
      </c>
      <c r="C2124" s="22">
        <v>25</v>
      </c>
      <c r="D2124" s="15"/>
    </row>
    <row r="2125" spans="1:4" ht="18">
      <c r="A2125" s="15" t="s">
        <v>2153</v>
      </c>
      <c r="B2125" s="21">
        <v>1630914</v>
      </c>
      <c r="C2125" s="22">
        <v>25</v>
      </c>
      <c r="D2125" s="15"/>
    </row>
    <row r="2126" spans="1:4" ht="18">
      <c r="A2126" s="15" t="s">
        <v>2154</v>
      </c>
      <c r="B2126" s="21">
        <v>26785499</v>
      </c>
      <c r="C2126" s="22">
        <v>25</v>
      </c>
      <c r="D2126" s="15"/>
    </row>
    <row r="2127" spans="1:4" ht="18">
      <c r="A2127" s="15" t="s">
        <v>2155</v>
      </c>
      <c r="B2127" s="21">
        <v>88264</v>
      </c>
      <c r="C2127" s="22">
        <v>25</v>
      </c>
      <c r="D2127" s="15"/>
    </row>
    <row r="2128" spans="1:4" ht="18">
      <c r="A2128" s="15" t="s">
        <v>2156</v>
      </c>
      <c r="B2128" s="21">
        <v>2353236</v>
      </c>
      <c r="C2128" s="22">
        <v>25</v>
      </c>
      <c r="D2128" s="15"/>
    </row>
    <row r="2129" spans="1:4" ht="18">
      <c r="A2129" s="15" t="s">
        <v>2157</v>
      </c>
      <c r="B2129" s="21">
        <v>1819088</v>
      </c>
      <c r="C2129" s="22">
        <v>25</v>
      </c>
      <c r="D2129" s="15"/>
    </row>
    <row r="2130" spans="1:4" ht="18">
      <c r="A2130" s="15" t="s">
        <v>2158</v>
      </c>
      <c r="B2130" s="21">
        <v>23954797</v>
      </c>
      <c r="C2130" s="22">
        <v>25</v>
      </c>
      <c r="D2130" s="15"/>
    </row>
    <row r="2131" spans="1:4" ht="18">
      <c r="A2131" s="15" t="s">
        <v>2159</v>
      </c>
      <c r="B2131" s="21">
        <v>24699217</v>
      </c>
      <c r="C2131" s="22">
        <v>25</v>
      </c>
      <c r="D2131" s="15"/>
    </row>
    <row r="2132" spans="1:4" ht="18">
      <c r="A2132" s="15" t="s">
        <v>2160</v>
      </c>
      <c r="B2132" s="21">
        <v>8608353</v>
      </c>
      <c r="C2132" s="22">
        <v>25</v>
      </c>
      <c r="D2132" s="15"/>
    </row>
    <row r="2133" spans="1:4" ht="18">
      <c r="A2133" s="15" t="s">
        <v>2161</v>
      </c>
      <c r="B2133" s="21">
        <v>3807025</v>
      </c>
      <c r="C2133" s="22">
        <v>25</v>
      </c>
      <c r="D2133" s="15"/>
    </row>
    <row r="2134" spans="1:4" ht="18">
      <c r="A2134" s="15" t="s">
        <v>2162</v>
      </c>
      <c r="B2134" s="21">
        <v>7099923</v>
      </c>
      <c r="C2134" s="22">
        <v>25</v>
      </c>
      <c r="D2134" s="15"/>
    </row>
    <row r="2135" spans="1:4" ht="18">
      <c r="A2135" s="15" t="s">
        <v>2163</v>
      </c>
      <c r="B2135" s="21">
        <v>2106532</v>
      </c>
      <c r="C2135" s="22">
        <v>25</v>
      </c>
      <c r="D2135" s="15"/>
    </row>
    <row r="2136" spans="1:4" ht="18">
      <c r="A2136" s="15" t="s">
        <v>2164</v>
      </c>
      <c r="B2136" s="21">
        <v>70033602</v>
      </c>
      <c r="C2136" s="22">
        <v>25</v>
      </c>
      <c r="D2136" s="15"/>
    </row>
    <row r="2137" spans="1:4" ht="18">
      <c r="A2137" s="15" t="s">
        <v>2165</v>
      </c>
      <c r="B2137" s="21">
        <v>2635411</v>
      </c>
      <c r="C2137" s="22">
        <v>25</v>
      </c>
      <c r="D2137" s="15"/>
    </row>
    <row r="2138" spans="1:4" ht="18">
      <c r="A2138" s="15" t="s">
        <v>2166</v>
      </c>
      <c r="B2138" s="21">
        <v>2844127</v>
      </c>
      <c r="C2138" s="22">
        <v>25</v>
      </c>
      <c r="D2138" s="15"/>
    </row>
    <row r="2139" spans="1:4" ht="18">
      <c r="A2139" s="15" t="s">
        <v>2167</v>
      </c>
      <c r="B2139" s="21">
        <v>2027824</v>
      </c>
      <c r="C2139" s="22">
        <v>25</v>
      </c>
      <c r="D2139" s="15"/>
    </row>
    <row r="2140" spans="1:4" ht="18">
      <c r="A2140" s="15" t="s">
        <v>2168</v>
      </c>
      <c r="B2140" s="21">
        <v>170066</v>
      </c>
      <c r="C2140" s="22">
        <v>25</v>
      </c>
      <c r="D2140" s="15"/>
    </row>
    <row r="2141" spans="1:4" ht="18">
      <c r="A2141" s="15" t="s">
        <v>2169</v>
      </c>
      <c r="B2141" s="21">
        <v>11137199</v>
      </c>
      <c r="C2141" s="22">
        <v>25</v>
      </c>
      <c r="D2141" s="15"/>
    </row>
    <row r="2142" spans="1:4" ht="18">
      <c r="A2142" s="15" t="s">
        <v>2170</v>
      </c>
      <c r="B2142" s="21">
        <v>776014</v>
      </c>
      <c r="C2142" s="22">
        <v>25</v>
      </c>
      <c r="D2142" s="15"/>
    </row>
    <row r="2143" spans="1:4" ht="18">
      <c r="A2143" s="15" t="s">
        <v>2171</v>
      </c>
      <c r="B2143" s="21">
        <v>214704</v>
      </c>
      <c r="C2143" s="22">
        <v>25</v>
      </c>
      <c r="D2143" s="15"/>
    </row>
    <row r="2144" spans="1:4" ht="18">
      <c r="A2144" s="15" t="s">
        <v>2172</v>
      </c>
      <c r="B2144" s="21">
        <v>7793142</v>
      </c>
      <c r="C2144" s="22">
        <v>25</v>
      </c>
      <c r="D2144" s="15"/>
    </row>
    <row r="2145" spans="1:4" ht="18">
      <c r="A2145" s="15" t="s">
        <v>2173</v>
      </c>
      <c r="B2145" s="21">
        <v>55604292</v>
      </c>
      <c r="C2145" s="22">
        <v>25</v>
      </c>
      <c r="D2145" s="15"/>
    </row>
    <row r="2146" spans="1:4" ht="18">
      <c r="A2146" s="15" t="s">
        <v>2174</v>
      </c>
      <c r="B2146" s="21">
        <v>1485023</v>
      </c>
      <c r="C2146" s="22">
        <v>25</v>
      </c>
      <c r="D2146" s="15"/>
    </row>
    <row r="2147" spans="1:4" ht="18">
      <c r="A2147" s="15" t="s">
        <v>2175</v>
      </c>
      <c r="B2147" s="21">
        <v>2853283</v>
      </c>
      <c r="C2147" s="22">
        <v>25</v>
      </c>
      <c r="D2147" s="15"/>
    </row>
    <row r="2148" spans="1:4" ht="18">
      <c r="A2148" s="15" t="s">
        <v>2176</v>
      </c>
      <c r="B2148" s="21">
        <v>47753</v>
      </c>
      <c r="C2148" s="22">
        <v>25</v>
      </c>
      <c r="D2148" s="15"/>
    </row>
    <row r="2149" spans="1:4" ht="18">
      <c r="A2149" s="15" t="s">
        <v>2177</v>
      </c>
      <c r="B2149" s="21">
        <v>31845134</v>
      </c>
      <c r="C2149" s="22">
        <v>25</v>
      </c>
      <c r="D2149" s="15"/>
    </row>
    <row r="2150" spans="1:4" ht="18">
      <c r="A2150" s="15" t="s">
        <v>2178</v>
      </c>
      <c r="B2150" s="21">
        <v>3115092</v>
      </c>
      <c r="C2150" s="22">
        <v>25</v>
      </c>
      <c r="D2150" s="15"/>
    </row>
    <row r="2151" spans="1:4" ht="18">
      <c r="A2151" s="15" t="s">
        <v>2179</v>
      </c>
      <c r="B2151" s="21">
        <v>15152114</v>
      </c>
      <c r="C2151" s="22">
        <v>25</v>
      </c>
      <c r="D2151" s="15"/>
    </row>
    <row r="2152" spans="1:4" ht="18">
      <c r="A2152" s="15" t="s">
        <v>2180</v>
      </c>
      <c r="B2152" s="21">
        <v>8181626</v>
      </c>
      <c r="C2152" s="22">
        <v>25</v>
      </c>
      <c r="D2152" s="15"/>
    </row>
    <row r="2153" spans="1:4" ht="18">
      <c r="A2153" s="15" t="s">
        <v>2181</v>
      </c>
      <c r="B2153" s="21">
        <v>104351451</v>
      </c>
      <c r="C2153" s="22">
        <v>25</v>
      </c>
      <c r="D2153" s="15"/>
    </row>
    <row r="2154" spans="1:4" ht="18">
      <c r="A2154" s="15" t="s">
        <v>2182</v>
      </c>
      <c r="B2154" s="21">
        <v>14777900</v>
      </c>
      <c r="C2154" s="22">
        <v>25</v>
      </c>
      <c r="D2154" s="15"/>
    </row>
    <row r="2155" spans="1:4" ht="18">
      <c r="A2155" s="15" t="s">
        <v>2183</v>
      </c>
      <c r="B2155" s="21">
        <v>187334</v>
      </c>
      <c r="C2155" s="22">
        <v>25</v>
      </c>
      <c r="D2155" s="15"/>
    </row>
    <row r="2156" spans="1:4" ht="18">
      <c r="A2156" s="15" t="s">
        <v>2184</v>
      </c>
      <c r="B2156" s="21">
        <v>8918231</v>
      </c>
      <c r="C2156" s="22">
        <v>25</v>
      </c>
      <c r="D2156" s="15"/>
    </row>
    <row r="2157" spans="1:4" ht="18">
      <c r="A2157" s="15" t="s">
        <v>2185</v>
      </c>
      <c r="B2157" s="21">
        <v>105861224</v>
      </c>
      <c r="C2157" s="22">
        <v>25</v>
      </c>
      <c r="D2157" s="15"/>
    </row>
    <row r="2158" spans="1:4" ht="18">
      <c r="A2158" s="15" t="s">
        <v>2186</v>
      </c>
      <c r="B2158" s="21">
        <v>89999</v>
      </c>
      <c r="C2158" s="22">
        <v>25</v>
      </c>
      <c r="D2158" s="15"/>
    </row>
    <row r="2159" spans="1:4" ht="18">
      <c r="A2159" s="15" t="s">
        <v>2187</v>
      </c>
      <c r="B2159" s="21">
        <v>1088796</v>
      </c>
      <c r="C2159" s="22">
        <v>25</v>
      </c>
      <c r="D2159" s="15"/>
    </row>
    <row r="2160" spans="1:4" ht="18">
      <c r="A2160" s="15" t="s">
        <v>2188</v>
      </c>
      <c r="B2160" s="21">
        <v>40561</v>
      </c>
      <c r="C2160" s="22">
        <v>25</v>
      </c>
      <c r="D2160" s="15"/>
    </row>
    <row r="2161" spans="1:4" ht="18">
      <c r="A2161" s="15" t="s">
        <v>2189</v>
      </c>
      <c r="B2161" s="21">
        <v>183916</v>
      </c>
      <c r="C2161" s="22">
        <v>25</v>
      </c>
      <c r="D2161" s="15"/>
    </row>
    <row r="2162" spans="1:4" ht="18">
      <c r="A2162" s="15" t="s">
        <v>2190</v>
      </c>
      <c r="B2162" s="21">
        <v>190264</v>
      </c>
      <c r="C2162" s="22">
        <v>25</v>
      </c>
      <c r="D2162" s="15"/>
    </row>
    <row r="2163" spans="1:4" ht="18">
      <c r="A2163" s="15" t="s">
        <v>2191</v>
      </c>
      <c r="B2163" s="21">
        <v>1746271</v>
      </c>
      <c r="C2163" s="22">
        <v>0</v>
      </c>
      <c r="D2163" s="15"/>
    </row>
    <row r="2164" spans="1:4" ht="18">
      <c r="A2164" s="15" t="s">
        <v>2192</v>
      </c>
      <c r="B2164" s="21">
        <v>1161706</v>
      </c>
      <c r="C2164" s="22">
        <v>0</v>
      </c>
      <c r="D2164" s="15"/>
    </row>
    <row r="2165" spans="1:4" ht="18">
      <c r="A2165" s="15" t="s">
        <v>2193</v>
      </c>
      <c r="B2165" s="21">
        <v>6004796</v>
      </c>
      <c r="C2165" s="22">
        <v>7.5</v>
      </c>
      <c r="D2165" s="15"/>
    </row>
    <row r="2166" spans="1:4" ht="18">
      <c r="A2166" s="15" t="s">
        <v>2194</v>
      </c>
      <c r="B2166" s="21">
        <v>93335010</v>
      </c>
      <c r="C2166" s="22">
        <v>7.5</v>
      </c>
      <c r="D2166" s="15"/>
    </row>
    <row r="2167" spans="1:4" ht="18">
      <c r="A2167" s="15" t="s">
        <v>2195</v>
      </c>
      <c r="B2167" s="21">
        <v>2964416</v>
      </c>
      <c r="C2167" s="22">
        <v>25</v>
      </c>
      <c r="D2167" s="15"/>
    </row>
    <row r="2168" spans="1:4" ht="18">
      <c r="A2168" s="15" t="s">
        <v>2196</v>
      </c>
      <c r="B2168" s="21">
        <v>73458</v>
      </c>
      <c r="C2168" s="22">
        <v>25</v>
      </c>
      <c r="D2168" s="15"/>
    </row>
    <row r="2169" spans="1:4" ht="18">
      <c r="A2169" s="15" t="s">
        <v>2197</v>
      </c>
      <c r="B2169" s="21">
        <v>21656</v>
      </c>
      <c r="C2169" s="22">
        <v>25</v>
      </c>
      <c r="D2169" s="15"/>
    </row>
    <row r="2170" spans="1:4" ht="18">
      <c r="A2170" s="15" t="s">
        <v>2198</v>
      </c>
      <c r="B2170" s="21">
        <v>74533</v>
      </c>
      <c r="C2170" s="22">
        <v>25</v>
      </c>
      <c r="D2170" s="15"/>
    </row>
    <row r="2171" spans="1:4" ht="18">
      <c r="A2171" s="15" t="s">
        <v>2199</v>
      </c>
      <c r="B2171" s="21">
        <v>1223554</v>
      </c>
      <c r="C2171" s="22">
        <v>25</v>
      </c>
      <c r="D2171" s="15"/>
    </row>
    <row r="2172" spans="1:4" ht="18">
      <c r="A2172" s="15" t="s">
        <v>2200</v>
      </c>
      <c r="B2172" s="21">
        <v>1005539</v>
      </c>
      <c r="C2172" s="22">
        <v>25</v>
      </c>
      <c r="D2172" s="15"/>
    </row>
    <row r="2173" spans="1:4" ht="18">
      <c r="A2173" s="15" t="s">
        <v>2201</v>
      </c>
      <c r="B2173" s="21">
        <v>2448660</v>
      </c>
      <c r="C2173" s="22">
        <v>25</v>
      </c>
      <c r="D2173" s="15"/>
    </row>
    <row r="2174" spans="1:4" ht="18">
      <c r="A2174" s="15" t="s">
        <v>2202</v>
      </c>
      <c r="B2174" s="21">
        <v>933970</v>
      </c>
      <c r="C2174" s="22">
        <v>25</v>
      </c>
      <c r="D2174" s="15"/>
    </row>
    <row r="2175" spans="1:4" ht="18">
      <c r="A2175" s="15" t="s">
        <v>2203</v>
      </c>
      <c r="B2175" s="21">
        <v>207399</v>
      </c>
      <c r="C2175" s="22">
        <v>25</v>
      </c>
      <c r="D2175" s="15"/>
    </row>
    <row r="2176" spans="1:4" ht="18">
      <c r="A2176" s="15" t="s">
        <v>2204</v>
      </c>
      <c r="B2176" s="21">
        <v>33172</v>
      </c>
      <c r="C2176" s="22">
        <v>25</v>
      </c>
      <c r="D2176" s="15"/>
    </row>
    <row r="2177" spans="1:4" ht="18">
      <c r="A2177" s="15" t="s">
        <v>2205</v>
      </c>
      <c r="B2177" s="21">
        <v>153560</v>
      </c>
      <c r="C2177" s="22">
        <v>25</v>
      </c>
      <c r="D2177" s="15"/>
    </row>
    <row r="2178" spans="1:4" ht="18">
      <c r="A2178" s="15" t="s">
        <v>2206</v>
      </c>
      <c r="B2178" s="21">
        <v>9042371</v>
      </c>
      <c r="C2178" s="22">
        <v>25</v>
      </c>
      <c r="D2178" s="15"/>
    </row>
    <row r="2179" spans="1:4" ht="18">
      <c r="A2179" s="15" t="s">
        <v>2207</v>
      </c>
      <c r="B2179" s="21">
        <v>3238091</v>
      </c>
      <c r="C2179" s="22">
        <v>25</v>
      </c>
      <c r="D2179" s="15"/>
    </row>
    <row r="2180" spans="1:4" ht="18">
      <c r="A2180" s="15" t="s">
        <v>2208</v>
      </c>
      <c r="B2180" s="21">
        <v>1280175</v>
      </c>
      <c r="C2180" s="22">
        <v>25</v>
      </c>
      <c r="D2180" s="15"/>
    </row>
    <row r="2181" spans="1:4" ht="18">
      <c r="A2181" s="15" t="s">
        <v>2209</v>
      </c>
      <c r="B2181" s="21">
        <v>36443495</v>
      </c>
      <c r="C2181" s="22">
        <v>25</v>
      </c>
      <c r="D2181" s="15"/>
    </row>
    <row r="2182" spans="1:4" ht="18">
      <c r="A2182" s="15" t="s">
        <v>2210</v>
      </c>
      <c r="B2182" s="21">
        <v>1386834</v>
      </c>
      <c r="C2182" s="22">
        <v>25</v>
      </c>
      <c r="D2182" s="15"/>
    </row>
    <row r="2183" spans="1:4" ht="18">
      <c r="A2183" s="15" t="s">
        <v>2211</v>
      </c>
      <c r="B2183" s="21">
        <v>71453</v>
      </c>
      <c r="C2183" s="22">
        <v>25</v>
      </c>
      <c r="D2183" s="15"/>
    </row>
    <row r="2184" spans="1:4" ht="18">
      <c r="A2184" s="15" t="s">
        <v>2212</v>
      </c>
      <c r="B2184" s="21">
        <v>9138363</v>
      </c>
      <c r="C2184" s="22">
        <v>25</v>
      </c>
      <c r="D2184" s="15"/>
    </row>
    <row r="2185" spans="1:4" ht="18">
      <c r="A2185" s="15" t="s">
        <v>2213</v>
      </c>
      <c r="B2185" s="21">
        <v>710072</v>
      </c>
      <c r="C2185" s="22">
        <v>25</v>
      </c>
      <c r="D2185" s="15"/>
    </row>
    <row r="2186" spans="1:4" ht="18">
      <c r="A2186" s="15" t="s">
        <v>2214</v>
      </c>
      <c r="B2186" s="21">
        <v>1846638</v>
      </c>
      <c r="C2186" s="22">
        <v>25</v>
      </c>
      <c r="D2186" s="15"/>
    </row>
    <row r="2187" spans="1:4" ht="18">
      <c r="A2187" s="15" t="s">
        <v>2215</v>
      </c>
      <c r="B2187" s="21">
        <v>9476150</v>
      </c>
      <c r="C2187" s="22">
        <v>25</v>
      </c>
      <c r="D2187" s="15"/>
    </row>
    <row r="2188" spans="1:4" ht="18">
      <c r="A2188" s="15" t="s">
        <v>2216</v>
      </c>
      <c r="B2188" s="21">
        <v>180192</v>
      </c>
      <c r="C2188" s="22">
        <v>25</v>
      </c>
      <c r="D2188" s="15"/>
    </row>
    <row r="2189" spans="1:4" ht="18">
      <c r="A2189" s="15" t="s">
        <v>2217</v>
      </c>
      <c r="B2189" s="21">
        <v>1775000</v>
      </c>
      <c r="C2189" s="22">
        <v>25</v>
      </c>
      <c r="D2189" s="15"/>
    </row>
    <row r="2190" spans="1:4" ht="18">
      <c r="A2190" s="15" t="s">
        <v>2218</v>
      </c>
      <c r="B2190" s="21">
        <v>688683</v>
      </c>
      <c r="C2190" s="22">
        <v>25</v>
      </c>
      <c r="D2190" s="15"/>
    </row>
    <row r="2191" spans="1:4" ht="18">
      <c r="A2191" s="15" t="s">
        <v>2219</v>
      </c>
      <c r="B2191" s="21">
        <v>27300770</v>
      </c>
      <c r="C2191" s="22">
        <v>25</v>
      </c>
      <c r="D2191" s="15"/>
    </row>
    <row r="2192" spans="1:4" ht="18">
      <c r="A2192" s="15" t="s">
        <v>2220</v>
      </c>
      <c r="B2192" s="21">
        <v>271419</v>
      </c>
      <c r="C2192" s="22">
        <v>25</v>
      </c>
      <c r="D2192" s="15"/>
    </row>
    <row r="2193" spans="1:4" ht="18">
      <c r="A2193" s="15" t="s">
        <v>2221</v>
      </c>
      <c r="B2193" s="21">
        <v>1084858</v>
      </c>
      <c r="C2193" s="22">
        <v>25</v>
      </c>
      <c r="D2193" s="15"/>
    </row>
    <row r="2194" spans="1:4" ht="18">
      <c r="A2194" s="15" t="s">
        <v>2222</v>
      </c>
      <c r="B2194" s="21">
        <v>114519</v>
      </c>
      <c r="C2194" s="22">
        <v>25</v>
      </c>
      <c r="D2194" s="15"/>
    </row>
    <row r="2195" spans="1:4" ht="18">
      <c r="A2195" s="15" t="s">
        <v>2223</v>
      </c>
      <c r="B2195" s="21">
        <v>17033009</v>
      </c>
      <c r="C2195" s="22">
        <v>25</v>
      </c>
      <c r="D2195" s="15"/>
    </row>
    <row r="2196" spans="1:4" ht="18">
      <c r="A2196" s="15" t="s">
        <v>2224</v>
      </c>
      <c r="B2196" s="21">
        <v>7814793</v>
      </c>
      <c r="C2196" s="22">
        <v>25</v>
      </c>
      <c r="D2196" s="15"/>
    </row>
    <row r="2197" spans="1:4" ht="18">
      <c r="A2197" s="15" t="s">
        <v>2225</v>
      </c>
      <c r="B2197" s="21">
        <v>8128581</v>
      </c>
      <c r="C2197" s="22">
        <v>25</v>
      </c>
      <c r="D2197" s="15"/>
    </row>
    <row r="2198" spans="1:4" ht="18">
      <c r="A2198" s="15" t="s">
        <v>2226</v>
      </c>
      <c r="B2198" s="21">
        <v>47655</v>
      </c>
      <c r="C2198" s="22">
        <v>25</v>
      </c>
      <c r="D2198" s="15"/>
    </row>
    <row r="2199" spans="1:4" ht="18">
      <c r="A2199" s="15" t="s">
        <v>2227</v>
      </c>
      <c r="B2199" s="21">
        <v>62388489</v>
      </c>
      <c r="C2199" s="22">
        <v>22.083333969116211</v>
      </c>
      <c r="D2199" s="15"/>
    </row>
    <row r="2200" spans="1:4" ht="18">
      <c r="A2200" s="15" t="s">
        <v>2228</v>
      </c>
      <c r="B2200" s="21">
        <v>53474258</v>
      </c>
      <c r="C2200" s="22">
        <v>25</v>
      </c>
      <c r="D2200" s="15"/>
    </row>
    <row r="2201" spans="1:4" ht="18">
      <c r="A2201" s="15" t="s">
        <v>2229</v>
      </c>
      <c r="B2201" s="21">
        <v>36481930</v>
      </c>
      <c r="C2201" s="22">
        <v>25</v>
      </c>
      <c r="D2201" s="15"/>
    </row>
    <row r="2202" spans="1:4" ht="18">
      <c r="A2202" s="15" t="s">
        <v>2230</v>
      </c>
      <c r="B2202" s="21">
        <v>3921</v>
      </c>
      <c r="C2202" s="22">
        <v>25</v>
      </c>
      <c r="D2202" s="15"/>
    </row>
    <row r="2203" spans="1:4" ht="18">
      <c r="A2203" s="15" t="s">
        <v>2231</v>
      </c>
      <c r="B2203" s="21">
        <v>621852</v>
      </c>
      <c r="C2203" s="22">
        <v>25</v>
      </c>
      <c r="D2203" s="15"/>
    </row>
    <row r="2204" spans="1:4" ht="18">
      <c r="A2204" s="15" t="s">
        <v>2232</v>
      </c>
      <c r="B2204" s="21">
        <v>4291625</v>
      </c>
      <c r="C2204" s="22">
        <v>25</v>
      </c>
      <c r="D2204" s="15"/>
    </row>
    <row r="2205" spans="1:4" ht="18">
      <c r="A2205" s="15" t="s">
        <v>2233</v>
      </c>
      <c r="B2205" s="21">
        <v>11750481</v>
      </c>
      <c r="C2205" s="22">
        <v>25</v>
      </c>
      <c r="D2205" s="15"/>
    </row>
    <row r="2206" spans="1:4" ht="18">
      <c r="A2206" s="15" t="s">
        <v>2234</v>
      </c>
      <c r="B2206" s="21">
        <v>816225</v>
      </c>
      <c r="C2206" s="22">
        <v>25</v>
      </c>
      <c r="D2206" s="15"/>
    </row>
    <row r="2207" spans="1:4" ht="18">
      <c r="A2207" s="15" t="s">
        <v>2235</v>
      </c>
      <c r="B2207" s="21">
        <v>17319931</v>
      </c>
      <c r="C2207" s="22">
        <v>25</v>
      </c>
      <c r="D2207" s="15"/>
    </row>
    <row r="2208" spans="1:4" ht="18">
      <c r="A2208" s="15" t="s">
        <v>2236</v>
      </c>
      <c r="B2208" s="21">
        <v>17461268</v>
      </c>
      <c r="C2208" s="22">
        <v>25</v>
      </c>
      <c r="D2208" s="15"/>
    </row>
    <row r="2209" spans="1:4" ht="18">
      <c r="A2209" s="15" t="s">
        <v>2237</v>
      </c>
      <c r="B2209" s="21">
        <v>2926300</v>
      </c>
      <c r="C2209" s="22">
        <v>25</v>
      </c>
      <c r="D2209" s="15"/>
    </row>
    <row r="2210" spans="1:4" ht="18">
      <c r="A2210" s="15" t="s">
        <v>2238</v>
      </c>
      <c r="B2210" s="21">
        <v>8514760</v>
      </c>
      <c r="C2210" s="22">
        <v>25</v>
      </c>
      <c r="D2210" s="15"/>
    </row>
    <row r="2211" spans="1:4" ht="18">
      <c r="A2211" s="15" t="s">
        <v>2239</v>
      </c>
      <c r="B2211" s="21">
        <v>7996996</v>
      </c>
      <c r="C2211" s="22">
        <v>25</v>
      </c>
      <c r="D2211" s="15"/>
    </row>
    <row r="2212" spans="1:4" ht="18">
      <c r="A2212" s="15" t="s">
        <v>2240</v>
      </c>
      <c r="B2212" s="21">
        <v>603429</v>
      </c>
      <c r="C2212" s="22">
        <v>25</v>
      </c>
      <c r="D2212" s="15"/>
    </row>
    <row r="2213" spans="1:4" ht="18">
      <c r="A2213" s="15" t="s">
        <v>2241</v>
      </c>
      <c r="B2213" s="21">
        <v>2963810</v>
      </c>
      <c r="C2213" s="22">
        <v>25</v>
      </c>
      <c r="D2213" s="15"/>
    </row>
    <row r="2214" spans="1:4" ht="18">
      <c r="A2214" s="15" t="s">
        <v>2242</v>
      </c>
      <c r="B2214" s="21">
        <v>162799</v>
      </c>
      <c r="C2214" s="22">
        <v>25</v>
      </c>
      <c r="D2214" s="15"/>
    </row>
    <row r="2215" spans="1:4" ht="18">
      <c r="A2215" s="15" t="s">
        <v>2243</v>
      </c>
      <c r="B2215" s="21">
        <v>1299487</v>
      </c>
      <c r="C2215" s="22">
        <v>25</v>
      </c>
      <c r="D2215" s="15"/>
    </row>
    <row r="2216" spans="1:4" ht="18">
      <c r="A2216" s="15" t="s">
        <v>2244</v>
      </c>
      <c r="B2216" s="21">
        <v>4759598</v>
      </c>
      <c r="C2216" s="22">
        <v>25</v>
      </c>
      <c r="D2216" s="15"/>
    </row>
    <row r="2217" spans="1:4" ht="18">
      <c r="A2217" s="15" t="s">
        <v>2245</v>
      </c>
      <c r="B2217" s="21">
        <v>57639509</v>
      </c>
      <c r="C2217" s="22">
        <v>25</v>
      </c>
      <c r="D2217" s="15"/>
    </row>
    <row r="2218" spans="1:4" ht="18">
      <c r="A2218" s="15" t="s">
        <v>2246</v>
      </c>
      <c r="B2218" s="21">
        <v>5334727</v>
      </c>
      <c r="C2218" s="22">
        <v>25</v>
      </c>
      <c r="D2218" s="15"/>
    </row>
    <row r="2219" spans="1:4" ht="18">
      <c r="A2219" s="15" t="s">
        <v>2247</v>
      </c>
      <c r="B2219" s="21">
        <v>172889</v>
      </c>
      <c r="C2219" s="22">
        <v>25</v>
      </c>
      <c r="D2219" s="15"/>
    </row>
    <row r="2220" spans="1:4" ht="18">
      <c r="A2220" s="15" t="s">
        <v>2248</v>
      </c>
      <c r="B2220" s="21">
        <v>38631404</v>
      </c>
      <c r="C2220" s="22">
        <v>0</v>
      </c>
      <c r="D2220" s="15"/>
    </row>
    <row r="2221" spans="1:4" ht="18">
      <c r="A2221" s="15" t="s">
        <v>2249</v>
      </c>
      <c r="B2221" s="21">
        <v>570009</v>
      </c>
      <c r="C2221" s="22">
        <v>25</v>
      </c>
      <c r="D2221" s="15"/>
    </row>
    <row r="2222" spans="1:4" ht="18">
      <c r="A2222" s="15" t="s">
        <v>2250</v>
      </c>
      <c r="B2222" s="21">
        <v>65702</v>
      </c>
      <c r="C2222" s="22">
        <v>25</v>
      </c>
      <c r="D2222" s="15"/>
    </row>
    <row r="2223" spans="1:4" ht="18">
      <c r="A2223" s="15" t="s">
        <v>2251</v>
      </c>
      <c r="B2223" s="21">
        <v>17257237</v>
      </c>
      <c r="C2223" s="22">
        <v>25</v>
      </c>
      <c r="D2223" s="15"/>
    </row>
    <row r="2224" spans="1:4" ht="18">
      <c r="A2224" s="15" t="s">
        <v>2252</v>
      </c>
      <c r="B2224" s="21">
        <v>384419</v>
      </c>
      <c r="C2224" s="22">
        <v>25</v>
      </c>
      <c r="D2224" s="15"/>
    </row>
    <row r="2225" spans="1:4" ht="18">
      <c r="A2225" s="15" t="s">
        <v>2253</v>
      </c>
      <c r="B2225" s="21">
        <v>535926</v>
      </c>
      <c r="C2225" s="22">
        <v>25</v>
      </c>
      <c r="D2225" s="15"/>
    </row>
    <row r="2226" spans="1:4" ht="18">
      <c r="A2226" s="15" t="s">
        <v>2254</v>
      </c>
      <c r="B2226" s="21">
        <v>1191167</v>
      </c>
      <c r="C2226" s="22">
        <v>25</v>
      </c>
      <c r="D2226" s="15"/>
    </row>
    <row r="2227" spans="1:4" ht="18">
      <c r="A2227" s="15" t="s">
        <v>2255</v>
      </c>
      <c r="B2227" s="21">
        <v>324253</v>
      </c>
      <c r="C2227" s="22">
        <v>25</v>
      </c>
      <c r="D2227" s="15"/>
    </row>
    <row r="2228" spans="1:4" ht="18">
      <c r="A2228" s="15" t="s">
        <v>2256</v>
      </c>
      <c r="B2228" s="21">
        <v>9239939</v>
      </c>
      <c r="C2228" s="22">
        <v>25</v>
      </c>
      <c r="D2228" s="15"/>
    </row>
    <row r="2229" spans="1:4" ht="18">
      <c r="A2229" s="15" t="s">
        <v>2257</v>
      </c>
      <c r="B2229" s="21">
        <v>239872</v>
      </c>
      <c r="C2229" s="22">
        <v>25</v>
      </c>
      <c r="D2229" s="15"/>
    </row>
    <row r="2230" spans="1:4" ht="18">
      <c r="A2230" s="15" t="s">
        <v>2258</v>
      </c>
      <c r="B2230" s="21">
        <v>98661</v>
      </c>
      <c r="C2230" s="22">
        <v>25</v>
      </c>
      <c r="D2230" s="15"/>
    </row>
    <row r="2231" spans="1:4" ht="18">
      <c r="A2231" s="15" t="s">
        <v>2259</v>
      </c>
      <c r="B2231" s="21">
        <v>22373929</v>
      </c>
      <c r="C2231" s="22">
        <v>25</v>
      </c>
      <c r="D2231" s="15"/>
    </row>
    <row r="2232" spans="1:4" ht="18">
      <c r="A2232" s="15" t="s">
        <v>2260</v>
      </c>
      <c r="B2232" s="21">
        <v>1043910</v>
      </c>
      <c r="C2232" s="22">
        <v>25</v>
      </c>
      <c r="D2232" s="15"/>
    </row>
    <row r="2233" spans="1:4" ht="18">
      <c r="A2233" s="15" t="s">
        <v>2261</v>
      </c>
      <c r="B2233" s="21">
        <v>317430</v>
      </c>
      <c r="C2233" s="22">
        <v>25</v>
      </c>
      <c r="D2233" s="15"/>
    </row>
    <row r="2234" spans="1:4" ht="18">
      <c r="A2234" s="15" t="s">
        <v>2262</v>
      </c>
      <c r="B2234" s="21">
        <v>92478</v>
      </c>
      <c r="C2234" s="22">
        <v>25</v>
      </c>
      <c r="D2234" s="15"/>
    </row>
    <row r="2235" spans="1:4" ht="18">
      <c r="A2235" s="15" t="s">
        <v>2263</v>
      </c>
      <c r="B2235" s="21">
        <v>20112</v>
      </c>
      <c r="C2235" s="22">
        <v>25</v>
      </c>
      <c r="D2235" s="15"/>
    </row>
    <row r="2236" spans="1:4" ht="18">
      <c r="A2236" s="15" t="s">
        <v>2264</v>
      </c>
      <c r="B2236" s="21">
        <v>138196</v>
      </c>
      <c r="C2236" s="22">
        <v>25</v>
      </c>
      <c r="D2236" s="15"/>
    </row>
    <row r="2237" spans="1:4" ht="18">
      <c r="A2237" s="15" t="s">
        <v>2265</v>
      </c>
      <c r="B2237" s="21">
        <v>689134</v>
      </c>
      <c r="C2237" s="22">
        <v>7.5</v>
      </c>
      <c r="D2237" s="15"/>
    </row>
    <row r="2238" spans="1:4" ht="18">
      <c r="A2238" s="15" t="s">
        <v>2266</v>
      </c>
      <c r="B2238" s="21">
        <v>7507698</v>
      </c>
      <c r="C2238" s="22">
        <v>25</v>
      </c>
      <c r="D2238" s="15"/>
    </row>
    <row r="2239" spans="1:4" ht="18">
      <c r="A2239" s="15" t="s">
        <v>2267</v>
      </c>
      <c r="B2239" s="21">
        <v>16290809</v>
      </c>
      <c r="C2239" s="22">
        <v>25</v>
      </c>
      <c r="D2239" s="15"/>
    </row>
    <row r="2240" spans="1:4" ht="18">
      <c r="A2240" s="15" t="s">
        <v>2268</v>
      </c>
      <c r="B2240" s="21">
        <v>3986442</v>
      </c>
      <c r="C2240" s="22">
        <v>25</v>
      </c>
      <c r="D2240" s="15"/>
    </row>
    <row r="2241" spans="1:4" ht="18">
      <c r="A2241" s="15" t="s">
        <v>2269</v>
      </c>
      <c r="B2241" s="21">
        <v>3941152</v>
      </c>
      <c r="C2241" s="22">
        <v>25</v>
      </c>
      <c r="D2241" s="15"/>
    </row>
    <row r="2242" spans="1:4" ht="18">
      <c r="A2242" s="15" t="s">
        <v>2270</v>
      </c>
      <c r="B2242" s="21">
        <v>4389427</v>
      </c>
      <c r="C2242" s="22">
        <v>0</v>
      </c>
      <c r="D2242" s="15"/>
    </row>
    <row r="2243" spans="1:4" ht="18">
      <c r="A2243" s="15" t="s">
        <v>2271</v>
      </c>
      <c r="B2243" s="21">
        <v>452013</v>
      </c>
      <c r="C2243" s="22">
        <v>25</v>
      </c>
      <c r="D2243" s="15"/>
    </row>
    <row r="2244" spans="1:4" ht="18">
      <c r="A2244" s="15" t="s">
        <v>2272</v>
      </c>
      <c r="B2244" s="21">
        <v>135024</v>
      </c>
      <c r="C2244" s="22">
        <v>25</v>
      </c>
      <c r="D2244" s="15"/>
    </row>
    <row r="2245" spans="1:4" ht="18">
      <c r="A2245" s="15" t="s">
        <v>2273</v>
      </c>
      <c r="B2245" s="21">
        <v>7172041</v>
      </c>
      <c r="C2245" s="22">
        <v>25</v>
      </c>
      <c r="D2245" s="15"/>
    </row>
    <row r="2246" spans="1:4" ht="18">
      <c r="A2246" s="15" t="s">
        <v>2274</v>
      </c>
      <c r="B2246" s="21">
        <v>92090</v>
      </c>
      <c r="C2246" s="22">
        <v>25</v>
      </c>
      <c r="D2246" s="15"/>
    </row>
    <row r="2247" spans="1:4" ht="18">
      <c r="A2247" s="15" t="s">
        <v>2275</v>
      </c>
      <c r="B2247" s="21">
        <v>1166092</v>
      </c>
      <c r="C2247" s="22">
        <v>25</v>
      </c>
      <c r="D2247" s="15"/>
    </row>
    <row r="2248" spans="1:4" ht="18">
      <c r="A2248" s="15" t="s">
        <v>2276</v>
      </c>
      <c r="B2248" s="21">
        <v>4493618</v>
      </c>
      <c r="C2248" s="22">
        <v>25</v>
      </c>
      <c r="D2248" s="15"/>
    </row>
    <row r="2249" spans="1:4" ht="18">
      <c r="A2249" s="15" t="s">
        <v>2277</v>
      </c>
      <c r="B2249" s="21">
        <v>1111186</v>
      </c>
      <c r="C2249" s="22">
        <v>25</v>
      </c>
      <c r="D2249" s="15"/>
    </row>
    <row r="2250" spans="1:4" ht="18">
      <c r="A2250" s="15" t="s">
        <v>2278</v>
      </c>
      <c r="B2250" s="21">
        <v>2595662</v>
      </c>
      <c r="C2250" s="22">
        <v>12.5</v>
      </c>
      <c r="D2250" s="15"/>
    </row>
    <row r="2251" spans="1:4" ht="18">
      <c r="A2251" s="15" t="s">
        <v>2279</v>
      </c>
      <c r="B2251" s="21">
        <v>17842314</v>
      </c>
      <c r="C2251" s="22">
        <v>25</v>
      </c>
      <c r="D2251" s="15"/>
    </row>
    <row r="2252" spans="1:4" ht="18">
      <c r="A2252" s="15" t="s">
        <v>2280</v>
      </c>
      <c r="B2252" s="21">
        <v>18607552</v>
      </c>
      <c r="C2252" s="22">
        <v>25</v>
      </c>
      <c r="D2252" s="15"/>
    </row>
    <row r="2253" spans="1:4" ht="18">
      <c r="A2253" s="15" t="s">
        <v>2281</v>
      </c>
      <c r="B2253" s="21">
        <v>4522752</v>
      </c>
      <c r="C2253" s="22">
        <v>25</v>
      </c>
      <c r="D2253" s="15"/>
    </row>
    <row r="2254" spans="1:4" ht="18">
      <c r="A2254" s="15" t="s">
        <v>2282</v>
      </c>
      <c r="B2254" s="21">
        <v>4173435</v>
      </c>
      <c r="C2254" s="22">
        <v>25</v>
      </c>
      <c r="D2254" s="15"/>
    </row>
    <row r="2255" spans="1:4" ht="18">
      <c r="A2255" s="15" t="s">
        <v>2283</v>
      </c>
      <c r="B2255" s="21">
        <v>1409606</v>
      </c>
      <c r="C2255" s="22">
        <v>0</v>
      </c>
      <c r="D2255" s="15"/>
    </row>
    <row r="2256" spans="1:4" ht="18">
      <c r="A2256" s="15" t="s">
        <v>2284</v>
      </c>
      <c r="B2256" s="21">
        <v>3452090</v>
      </c>
      <c r="C2256" s="22">
        <v>25</v>
      </c>
      <c r="D2256" s="15"/>
    </row>
    <row r="2257" spans="1:4" ht="18">
      <c r="A2257" s="15" t="s">
        <v>2285</v>
      </c>
      <c r="B2257" s="21">
        <v>158512</v>
      </c>
      <c r="C2257" s="22">
        <v>25</v>
      </c>
      <c r="D2257" s="15"/>
    </row>
    <row r="2258" spans="1:4" ht="18">
      <c r="A2258" s="15" t="s">
        <v>2286</v>
      </c>
      <c r="B2258" s="21">
        <v>189390</v>
      </c>
      <c r="C2258" s="22">
        <v>25</v>
      </c>
      <c r="D2258" s="15"/>
    </row>
    <row r="2259" spans="1:4" ht="18">
      <c r="A2259" s="15" t="s">
        <v>2287</v>
      </c>
      <c r="B2259" s="21">
        <v>553527</v>
      </c>
      <c r="C2259" s="22">
        <v>25</v>
      </c>
      <c r="D2259" s="15"/>
    </row>
    <row r="2260" spans="1:4" ht="18">
      <c r="A2260" s="15" t="s">
        <v>2288</v>
      </c>
      <c r="B2260" s="21">
        <v>49962816</v>
      </c>
      <c r="C2260" s="22">
        <v>7.5</v>
      </c>
      <c r="D2260" s="15"/>
    </row>
    <row r="2261" spans="1:4" ht="18">
      <c r="A2261" s="15" t="s">
        <v>2289</v>
      </c>
      <c r="B2261" s="21">
        <v>71296003</v>
      </c>
      <c r="C2261" s="22">
        <v>7.5</v>
      </c>
      <c r="D2261" s="15"/>
    </row>
    <row r="2262" spans="1:4" ht="18">
      <c r="A2262" s="15" t="s">
        <v>2290</v>
      </c>
      <c r="B2262" s="21">
        <v>5874473</v>
      </c>
      <c r="C2262" s="22">
        <v>7.5</v>
      </c>
      <c r="D2262" s="15"/>
    </row>
    <row r="2263" spans="1:4" ht="18">
      <c r="A2263" s="15" t="s">
        <v>2291</v>
      </c>
      <c r="B2263" s="21">
        <v>10825230</v>
      </c>
      <c r="C2263" s="22">
        <v>7.5</v>
      </c>
      <c r="D2263" s="15"/>
    </row>
    <row r="2264" spans="1:4" ht="18">
      <c r="A2264" s="15" t="s">
        <v>2292</v>
      </c>
      <c r="B2264" s="21">
        <v>44624650</v>
      </c>
      <c r="C2264" s="22">
        <v>7.5</v>
      </c>
      <c r="D2264" s="15"/>
    </row>
    <row r="2265" spans="1:4" ht="18">
      <c r="A2265" s="15" t="s">
        <v>2293</v>
      </c>
      <c r="B2265" s="21">
        <v>160526475</v>
      </c>
      <c r="C2265" s="22">
        <v>7.5</v>
      </c>
      <c r="D2265" s="15"/>
    </row>
    <row r="2266" spans="1:4" ht="18">
      <c r="A2266" s="15" t="s">
        <v>2294</v>
      </c>
      <c r="B2266" s="21">
        <v>4234822</v>
      </c>
      <c r="C2266" s="22">
        <v>7.5</v>
      </c>
      <c r="D2266" s="15"/>
    </row>
    <row r="2267" spans="1:4" ht="18">
      <c r="A2267" s="15" t="s">
        <v>2295</v>
      </c>
      <c r="B2267" s="21">
        <v>3773460</v>
      </c>
      <c r="C2267" s="22">
        <v>5.625</v>
      </c>
      <c r="D2267" s="15"/>
    </row>
    <row r="2268" spans="1:4" ht="18">
      <c r="A2268" s="15" t="s">
        <v>2296</v>
      </c>
      <c r="B2268" s="21">
        <v>34718</v>
      </c>
      <c r="C2268" s="22">
        <v>7.5</v>
      </c>
      <c r="D2268" s="15"/>
    </row>
    <row r="2269" spans="1:4" ht="18">
      <c r="A2269" s="15" t="s">
        <v>2297</v>
      </c>
      <c r="B2269" s="21">
        <v>331311</v>
      </c>
      <c r="C2269" s="22">
        <v>7.5</v>
      </c>
      <c r="D2269" s="15"/>
    </row>
    <row r="2270" spans="1:4" ht="18">
      <c r="A2270" s="15" t="s">
        <v>2298</v>
      </c>
      <c r="B2270" s="21">
        <v>4207</v>
      </c>
      <c r="C2270" s="22">
        <v>7.5</v>
      </c>
      <c r="D2270" s="15"/>
    </row>
    <row r="2271" spans="1:4" ht="18">
      <c r="A2271" s="15" t="s">
        <v>2299</v>
      </c>
      <c r="B2271" s="21">
        <v>881336</v>
      </c>
      <c r="C2271" s="22">
        <v>7.5</v>
      </c>
      <c r="D2271" s="15"/>
    </row>
    <row r="2272" spans="1:4" ht="18">
      <c r="A2272" s="15" t="s">
        <v>2300</v>
      </c>
      <c r="B2272" s="21">
        <v>4722952</v>
      </c>
      <c r="C2272" s="22">
        <v>7.5</v>
      </c>
      <c r="D2272" s="15"/>
    </row>
    <row r="2273" spans="1:4" ht="18">
      <c r="A2273" s="15" t="s">
        <v>2301</v>
      </c>
      <c r="B2273" s="21">
        <v>11160595</v>
      </c>
      <c r="C2273" s="22">
        <v>7.5</v>
      </c>
      <c r="D2273" s="15"/>
    </row>
    <row r="2274" spans="1:4" ht="18">
      <c r="A2274" s="15" t="s">
        <v>2302</v>
      </c>
      <c r="B2274" s="21">
        <v>3896761</v>
      </c>
      <c r="C2274" s="22">
        <v>7.5</v>
      </c>
      <c r="D2274" s="15"/>
    </row>
    <row r="2275" spans="1:4" ht="18">
      <c r="A2275" s="15" t="s">
        <v>2303</v>
      </c>
      <c r="B2275" s="21">
        <v>1198418</v>
      </c>
      <c r="C2275" s="22">
        <v>7.5</v>
      </c>
      <c r="D2275" s="15"/>
    </row>
    <row r="2276" spans="1:4" ht="18">
      <c r="A2276" s="15" t="s">
        <v>2304</v>
      </c>
      <c r="B2276" s="21">
        <v>74632752</v>
      </c>
      <c r="C2276" s="22">
        <v>7.5</v>
      </c>
      <c r="D2276" s="15"/>
    </row>
    <row r="2277" spans="1:4" ht="18">
      <c r="A2277" s="15" t="s">
        <v>2305</v>
      </c>
      <c r="B2277" s="21">
        <v>111582291</v>
      </c>
      <c r="C2277" s="22">
        <v>7.5</v>
      </c>
      <c r="D2277" s="15"/>
    </row>
    <row r="2278" spans="1:4" ht="18">
      <c r="A2278" s="15" t="s">
        <v>2306</v>
      </c>
      <c r="B2278" s="21">
        <v>10010292</v>
      </c>
      <c r="C2278" s="22">
        <v>7.5</v>
      </c>
      <c r="D2278" s="15"/>
    </row>
    <row r="2279" spans="1:4" ht="18">
      <c r="A2279" s="15" t="s">
        <v>2307</v>
      </c>
      <c r="B2279" s="21">
        <v>3592024</v>
      </c>
      <c r="C2279" s="22">
        <v>3.75</v>
      </c>
      <c r="D2279" s="15"/>
    </row>
    <row r="2280" spans="1:4" ht="18">
      <c r="A2280" s="15" t="s">
        <v>2308</v>
      </c>
      <c r="B2280" s="21">
        <v>5401645</v>
      </c>
      <c r="C2280" s="22">
        <v>6.25</v>
      </c>
      <c r="D2280" s="15"/>
    </row>
    <row r="2281" spans="1:4" ht="18">
      <c r="A2281" s="15" t="s">
        <v>2309</v>
      </c>
      <c r="B2281" s="21">
        <v>433983</v>
      </c>
      <c r="C2281" s="22">
        <v>7.5</v>
      </c>
      <c r="D2281" s="15"/>
    </row>
    <row r="2282" spans="1:4" ht="18">
      <c r="A2282" s="15" t="s">
        <v>2310</v>
      </c>
      <c r="B2282" s="21">
        <v>1181832</v>
      </c>
      <c r="C2282" s="22">
        <v>7.5</v>
      </c>
      <c r="D2282" s="15"/>
    </row>
    <row r="2283" spans="1:4" ht="18">
      <c r="A2283" s="15" t="s">
        <v>2311</v>
      </c>
      <c r="B2283" s="21">
        <v>79836</v>
      </c>
      <c r="C2283" s="22">
        <v>7.5</v>
      </c>
      <c r="D2283" s="15"/>
    </row>
    <row r="2284" spans="1:4" ht="18">
      <c r="A2284" s="15" t="s">
        <v>2312</v>
      </c>
      <c r="B2284" s="21">
        <v>3110860</v>
      </c>
      <c r="C2284" s="22">
        <v>7.5</v>
      </c>
      <c r="D2284" s="15"/>
    </row>
    <row r="2285" spans="1:4" ht="18">
      <c r="A2285" s="15" t="s">
        <v>2313</v>
      </c>
      <c r="B2285" s="21">
        <v>10096829</v>
      </c>
      <c r="C2285" s="22">
        <v>7.5</v>
      </c>
      <c r="D2285" s="15"/>
    </row>
    <row r="2286" spans="1:4" ht="18">
      <c r="A2286" s="15" t="s">
        <v>2314</v>
      </c>
      <c r="B2286" s="21">
        <v>21856635</v>
      </c>
      <c r="C2286" s="22">
        <v>3.75</v>
      </c>
      <c r="D2286" s="15"/>
    </row>
    <row r="2287" spans="1:4" ht="18">
      <c r="A2287" s="15" t="s">
        <v>2315</v>
      </c>
      <c r="B2287" s="21">
        <v>32623968</v>
      </c>
      <c r="C2287" s="22">
        <v>7.5</v>
      </c>
      <c r="D2287" s="15"/>
    </row>
    <row r="2288" spans="1:4" ht="18">
      <c r="A2288" s="15" t="s">
        <v>2316</v>
      </c>
      <c r="B2288" s="21">
        <v>12265969</v>
      </c>
      <c r="C2288" s="22">
        <v>7.5</v>
      </c>
      <c r="D2288" s="15"/>
    </row>
    <row r="2289" spans="1:4" ht="18">
      <c r="A2289" s="15" t="s">
        <v>2317</v>
      </c>
      <c r="B2289" s="21">
        <v>63804150</v>
      </c>
      <c r="C2289" s="22">
        <v>7.5</v>
      </c>
      <c r="D2289" s="15"/>
    </row>
    <row r="2290" spans="1:4" ht="18">
      <c r="A2290" s="15" t="s">
        <v>2318</v>
      </c>
      <c r="B2290" s="21">
        <v>298931118</v>
      </c>
      <c r="C2290" s="22">
        <v>7.5</v>
      </c>
      <c r="D2290" s="15"/>
    </row>
    <row r="2291" spans="1:4" ht="18">
      <c r="A2291" s="15" t="s">
        <v>2319</v>
      </c>
      <c r="B2291" s="21">
        <v>92440954</v>
      </c>
      <c r="C2291" s="22">
        <v>7.5</v>
      </c>
      <c r="D2291" s="15"/>
    </row>
    <row r="2292" spans="1:4" ht="18">
      <c r="A2292" s="15" t="s">
        <v>2320</v>
      </c>
      <c r="B2292" s="21">
        <v>19374367</v>
      </c>
      <c r="C2292" s="22">
        <v>7.5</v>
      </c>
      <c r="D2292" s="15"/>
    </row>
    <row r="2293" spans="1:4" ht="18">
      <c r="A2293" s="15" t="s">
        <v>2321</v>
      </c>
      <c r="B2293" s="21">
        <v>2634724</v>
      </c>
      <c r="C2293" s="22">
        <v>7.5</v>
      </c>
      <c r="D2293" s="15"/>
    </row>
    <row r="2294" spans="1:4" ht="18">
      <c r="A2294" s="15" t="s">
        <v>2322</v>
      </c>
      <c r="B2294" s="21">
        <v>15639494</v>
      </c>
      <c r="C2294" s="22">
        <v>7.5</v>
      </c>
      <c r="D2294" s="15"/>
    </row>
    <row r="2295" spans="1:4" ht="18">
      <c r="A2295" s="15" t="s">
        <v>2323</v>
      </c>
      <c r="B2295" s="21">
        <v>50828193</v>
      </c>
      <c r="C2295" s="22">
        <v>3.75</v>
      </c>
      <c r="D2295" s="15"/>
    </row>
    <row r="2296" spans="1:4" ht="18">
      <c r="A2296" s="15" t="s">
        <v>2324</v>
      </c>
      <c r="B2296" s="21">
        <v>16154559</v>
      </c>
      <c r="C2296" s="22">
        <v>7.5</v>
      </c>
      <c r="D2296" s="15"/>
    </row>
    <row r="2297" spans="1:4" ht="18">
      <c r="A2297" s="15" t="s">
        <v>2325</v>
      </c>
      <c r="B2297" s="21">
        <v>6191510</v>
      </c>
      <c r="C2297" s="22">
        <v>7.5</v>
      </c>
      <c r="D2297" s="15"/>
    </row>
    <row r="2298" spans="1:4" ht="18">
      <c r="A2298" s="15" t="s">
        <v>2326</v>
      </c>
      <c r="B2298" s="21">
        <v>133920524</v>
      </c>
      <c r="C2298" s="22">
        <v>7.5</v>
      </c>
      <c r="D2298" s="15"/>
    </row>
    <row r="2299" spans="1:4" ht="18">
      <c r="A2299" s="15" t="s">
        <v>2327</v>
      </c>
      <c r="B2299" s="21">
        <v>264336272</v>
      </c>
      <c r="C2299" s="22">
        <v>7.5</v>
      </c>
      <c r="D2299" s="15"/>
    </row>
    <row r="2300" spans="1:4" ht="18">
      <c r="A2300" s="15" t="s">
        <v>2328</v>
      </c>
      <c r="B2300" s="21">
        <v>60597626</v>
      </c>
      <c r="C2300" s="22">
        <v>7.5</v>
      </c>
      <c r="D2300" s="15"/>
    </row>
    <row r="2301" spans="1:4" ht="18">
      <c r="A2301" s="15" t="s">
        <v>2329</v>
      </c>
      <c r="B2301" s="21">
        <v>43396401</v>
      </c>
      <c r="C2301" s="22">
        <v>7.5</v>
      </c>
      <c r="D2301" s="15"/>
    </row>
    <row r="2302" spans="1:4" ht="18">
      <c r="A2302" s="15" t="s">
        <v>2330</v>
      </c>
      <c r="B2302" s="21">
        <v>85465983</v>
      </c>
      <c r="C2302" s="22">
        <v>7.5</v>
      </c>
      <c r="D2302" s="15"/>
    </row>
    <row r="2303" spans="1:4" ht="18">
      <c r="A2303" s="15" t="s">
        <v>2331</v>
      </c>
      <c r="B2303" s="21">
        <v>7038590</v>
      </c>
      <c r="C2303" s="22">
        <v>5</v>
      </c>
      <c r="D2303" s="15"/>
    </row>
    <row r="2304" spans="1:4" ht="18">
      <c r="A2304" s="15" t="s">
        <v>2332</v>
      </c>
      <c r="B2304" s="21">
        <v>35020043</v>
      </c>
      <c r="C2304" s="22">
        <v>7.5</v>
      </c>
      <c r="D2304" s="15"/>
    </row>
    <row r="2305" spans="1:4" ht="18">
      <c r="A2305" s="15" t="s">
        <v>2333</v>
      </c>
      <c r="B2305" s="21">
        <v>82281922</v>
      </c>
      <c r="C2305" s="22">
        <v>7.5</v>
      </c>
      <c r="D2305" s="15"/>
    </row>
    <row r="2306" spans="1:4" ht="18">
      <c r="A2306" s="15" t="s">
        <v>2334</v>
      </c>
      <c r="B2306" s="21">
        <v>7463617</v>
      </c>
      <c r="C2306" s="22">
        <v>7.5</v>
      </c>
      <c r="D2306" s="15"/>
    </row>
    <row r="2307" spans="1:4" ht="18">
      <c r="A2307" s="15" t="s">
        <v>2335</v>
      </c>
      <c r="B2307" s="21">
        <v>24582672</v>
      </c>
      <c r="C2307" s="22">
        <v>7.5</v>
      </c>
      <c r="D2307" s="15"/>
    </row>
    <row r="2308" spans="1:4" ht="18">
      <c r="A2308" s="15" t="s">
        <v>2336</v>
      </c>
      <c r="B2308" s="21">
        <v>180309461</v>
      </c>
      <c r="C2308" s="22">
        <v>7.5</v>
      </c>
      <c r="D2308" s="15"/>
    </row>
    <row r="2309" spans="1:4" ht="18">
      <c r="A2309" s="15" t="s">
        <v>2337</v>
      </c>
      <c r="B2309" s="21">
        <v>8570217</v>
      </c>
      <c r="C2309" s="22">
        <v>3.75</v>
      </c>
      <c r="D2309" s="15"/>
    </row>
    <row r="2310" spans="1:4" ht="18">
      <c r="A2310" s="15" t="s">
        <v>2338</v>
      </c>
      <c r="B2310" s="21">
        <v>24713643</v>
      </c>
      <c r="C2310" s="22">
        <v>7.5</v>
      </c>
      <c r="D2310" s="15"/>
    </row>
    <row r="2311" spans="1:4" ht="18">
      <c r="A2311" s="15" t="s">
        <v>2339</v>
      </c>
      <c r="B2311" s="21">
        <v>66452627</v>
      </c>
      <c r="C2311" s="22">
        <v>7.5</v>
      </c>
      <c r="D2311" s="15"/>
    </row>
    <row r="2312" spans="1:4" ht="18">
      <c r="A2312" s="15" t="s">
        <v>2340</v>
      </c>
      <c r="B2312" s="21">
        <v>4603822</v>
      </c>
      <c r="C2312" s="22">
        <v>7.5</v>
      </c>
      <c r="D2312" s="15"/>
    </row>
    <row r="2313" spans="1:4" ht="18">
      <c r="A2313" s="15" t="s">
        <v>2341</v>
      </c>
      <c r="B2313" s="21">
        <v>9895340</v>
      </c>
      <c r="C2313" s="22">
        <v>7.5</v>
      </c>
      <c r="D2313" s="15"/>
    </row>
    <row r="2314" spans="1:4" ht="18">
      <c r="A2314" s="15" t="s">
        <v>2342</v>
      </c>
      <c r="B2314" s="21">
        <v>67131364</v>
      </c>
      <c r="C2314" s="22">
        <v>1.875</v>
      </c>
      <c r="D2314" s="15"/>
    </row>
    <row r="2315" spans="1:4" ht="18">
      <c r="A2315" s="15" t="s">
        <v>2343</v>
      </c>
      <c r="B2315" s="21">
        <v>7721125</v>
      </c>
      <c r="C2315" s="22">
        <v>7.5</v>
      </c>
      <c r="D2315" s="15"/>
    </row>
    <row r="2316" spans="1:4" ht="18">
      <c r="A2316" s="15" t="s">
        <v>2344</v>
      </c>
      <c r="B2316" s="21">
        <v>6039220</v>
      </c>
      <c r="C2316" s="22">
        <v>3.75</v>
      </c>
      <c r="D2316" s="15"/>
    </row>
    <row r="2317" spans="1:4" ht="18">
      <c r="A2317" s="15" t="s">
        <v>2345</v>
      </c>
      <c r="B2317" s="21">
        <v>48886655</v>
      </c>
      <c r="C2317" s="22">
        <v>7.5</v>
      </c>
      <c r="D2317" s="15"/>
    </row>
    <row r="2318" spans="1:4" ht="18">
      <c r="A2318" s="15" t="s">
        <v>2346</v>
      </c>
      <c r="B2318" s="21">
        <v>287963458</v>
      </c>
      <c r="C2318" s="22">
        <v>7.5</v>
      </c>
      <c r="D2318" s="15"/>
    </row>
    <row r="2319" spans="1:4" ht="18">
      <c r="A2319" s="15" t="s">
        <v>2347</v>
      </c>
      <c r="B2319" s="21">
        <v>2470694</v>
      </c>
      <c r="C2319" s="22">
        <v>3.75</v>
      </c>
      <c r="D2319" s="15"/>
    </row>
    <row r="2320" spans="1:4" ht="18">
      <c r="A2320" s="15" t="s">
        <v>2348</v>
      </c>
      <c r="B2320" s="21">
        <v>40361684</v>
      </c>
      <c r="C2320" s="22">
        <v>7.5</v>
      </c>
      <c r="D2320" s="15"/>
    </row>
    <row r="2321" spans="1:4" ht="18">
      <c r="A2321" s="15" t="s">
        <v>2349</v>
      </c>
      <c r="B2321" s="21">
        <v>391002813</v>
      </c>
      <c r="C2321" s="22">
        <v>7.5</v>
      </c>
      <c r="D2321" s="15"/>
    </row>
    <row r="2322" spans="1:4" ht="18">
      <c r="A2322" s="15" t="s">
        <v>2350</v>
      </c>
      <c r="B2322" s="21">
        <v>18969194</v>
      </c>
      <c r="C2322" s="22">
        <v>0</v>
      </c>
      <c r="D2322" s="15"/>
    </row>
    <row r="2323" spans="1:4" ht="18">
      <c r="A2323" s="15" t="s">
        <v>2351</v>
      </c>
      <c r="B2323" s="21">
        <v>26427545</v>
      </c>
      <c r="C2323" s="22">
        <v>7.5</v>
      </c>
      <c r="D2323" s="15"/>
    </row>
    <row r="2324" spans="1:4" ht="18">
      <c r="A2324" s="15" t="s">
        <v>2352</v>
      </c>
      <c r="B2324" s="21">
        <v>204167700</v>
      </c>
      <c r="C2324" s="22">
        <v>7.5</v>
      </c>
      <c r="D2324" s="15"/>
    </row>
    <row r="2325" spans="1:4" ht="18">
      <c r="A2325" s="15" t="s">
        <v>2353</v>
      </c>
      <c r="B2325" s="21">
        <v>12959998</v>
      </c>
      <c r="C2325" s="22">
        <v>5</v>
      </c>
      <c r="D2325" s="15"/>
    </row>
    <row r="2326" spans="1:4" ht="18">
      <c r="A2326" s="15" t="s">
        <v>2354</v>
      </c>
      <c r="B2326" s="21">
        <v>260004907</v>
      </c>
      <c r="C2326" s="22">
        <v>7.5</v>
      </c>
      <c r="D2326" s="15"/>
    </row>
    <row r="2327" spans="1:4" ht="18">
      <c r="A2327" s="15" t="s">
        <v>2355</v>
      </c>
      <c r="B2327" s="21">
        <v>284350955</v>
      </c>
      <c r="C2327" s="22">
        <v>5.625</v>
      </c>
      <c r="D2327" s="15"/>
    </row>
    <row r="2328" spans="1:4" ht="18">
      <c r="A2328" s="15" t="s">
        <v>2356</v>
      </c>
      <c r="B2328" s="21">
        <v>155900046</v>
      </c>
      <c r="C2328" s="22">
        <v>7.5</v>
      </c>
      <c r="D2328" s="15"/>
    </row>
    <row r="2329" spans="1:4" ht="18">
      <c r="A2329" s="15" t="s">
        <v>2357</v>
      </c>
      <c r="B2329" s="21">
        <v>291326928</v>
      </c>
      <c r="C2329" s="22">
        <v>3.75</v>
      </c>
      <c r="D2329" s="15"/>
    </row>
    <row r="2330" spans="1:4" ht="18">
      <c r="A2330" s="15" t="s">
        <v>2358</v>
      </c>
      <c r="B2330" s="21">
        <v>10587711</v>
      </c>
      <c r="C2330" s="22">
        <v>7.5</v>
      </c>
      <c r="D2330" s="15"/>
    </row>
    <row r="2331" spans="1:4" ht="18">
      <c r="A2331" s="15" t="s">
        <v>2359</v>
      </c>
      <c r="B2331" s="21">
        <v>889337620</v>
      </c>
      <c r="C2331" s="22">
        <v>7.5</v>
      </c>
      <c r="D2331" s="15"/>
    </row>
    <row r="2332" spans="1:4" ht="18">
      <c r="A2332" s="15" t="s">
        <v>2360</v>
      </c>
      <c r="B2332" s="21">
        <v>931580982</v>
      </c>
      <c r="C2332" s="22">
        <v>5.625</v>
      </c>
      <c r="D2332" s="15"/>
    </row>
    <row r="2333" spans="1:4" ht="18">
      <c r="A2333" s="15" t="s">
        <v>2361</v>
      </c>
      <c r="B2333" s="21">
        <v>116898175</v>
      </c>
      <c r="C2333" s="22">
        <v>3.75</v>
      </c>
      <c r="D2333" s="15"/>
    </row>
    <row r="2334" spans="1:4" ht="18">
      <c r="A2334" s="15" t="s">
        <v>2362</v>
      </c>
      <c r="B2334" s="21">
        <v>228528682</v>
      </c>
      <c r="C2334" s="22">
        <v>7.5</v>
      </c>
      <c r="D2334" s="15"/>
    </row>
    <row r="2335" spans="1:4" ht="18">
      <c r="A2335" s="15" t="s">
        <v>2363</v>
      </c>
      <c r="B2335" s="21">
        <v>101132487</v>
      </c>
      <c r="C2335" s="22">
        <v>7.5</v>
      </c>
      <c r="D2335" s="15"/>
    </row>
    <row r="2336" spans="1:4" ht="18">
      <c r="A2336" s="15" t="s">
        <v>2364</v>
      </c>
      <c r="B2336" s="21">
        <v>29683679</v>
      </c>
      <c r="C2336" s="22">
        <v>6.5625</v>
      </c>
      <c r="D2336" s="15"/>
    </row>
    <row r="2337" spans="1:4" ht="18">
      <c r="A2337" s="15" t="s">
        <v>2365</v>
      </c>
      <c r="B2337" s="21">
        <v>3134282</v>
      </c>
      <c r="C2337" s="22">
        <v>7.5</v>
      </c>
      <c r="D2337" s="15"/>
    </row>
    <row r="2338" spans="1:4" ht="18">
      <c r="A2338" s="15" t="s">
        <v>2366</v>
      </c>
      <c r="B2338" s="21">
        <v>7811005</v>
      </c>
      <c r="C2338" s="22">
        <v>7.5</v>
      </c>
      <c r="D2338" s="15"/>
    </row>
    <row r="2339" spans="1:4" ht="18">
      <c r="A2339" s="15" t="s">
        <v>2367</v>
      </c>
      <c r="B2339" s="21">
        <v>231951</v>
      </c>
      <c r="C2339" s="22">
        <v>7.5</v>
      </c>
      <c r="D2339" s="15"/>
    </row>
    <row r="2340" spans="1:4" ht="18">
      <c r="A2340" s="15" t="s">
        <v>2368</v>
      </c>
      <c r="B2340" s="21">
        <v>1595806</v>
      </c>
      <c r="C2340" s="22">
        <v>7.5</v>
      </c>
      <c r="D2340" s="15"/>
    </row>
    <row r="2341" spans="1:4" ht="18">
      <c r="A2341" s="15" t="s">
        <v>2369</v>
      </c>
      <c r="B2341" s="21">
        <v>4103654</v>
      </c>
      <c r="C2341" s="22">
        <v>7.5</v>
      </c>
      <c r="D2341" s="15"/>
    </row>
    <row r="2342" spans="1:4" ht="18">
      <c r="A2342" s="15" t="s">
        <v>2370</v>
      </c>
      <c r="B2342" s="21">
        <v>259100</v>
      </c>
      <c r="C2342" s="22">
        <v>7.5</v>
      </c>
      <c r="D2342" s="15"/>
    </row>
    <row r="2343" spans="1:4" ht="18">
      <c r="A2343" s="15" t="s">
        <v>2371</v>
      </c>
      <c r="B2343" s="21">
        <v>224108687</v>
      </c>
      <c r="C2343" s="22">
        <v>7.5</v>
      </c>
      <c r="D2343" s="15"/>
    </row>
    <row r="2344" spans="1:4" ht="18">
      <c r="A2344" s="15" t="s">
        <v>2372</v>
      </c>
      <c r="B2344" s="21">
        <v>1589463</v>
      </c>
      <c r="C2344" s="22">
        <v>7.5</v>
      </c>
      <c r="D2344" s="15"/>
    </row>
    <row r="2345" spans="1:4" ht="18">
      <c r="A2345" s="15" t="s">
        <v>2373</v>
      </c>
      <c r="B2345" s="21">
        <v>100815070</v>
      </c>
      <c r="C2345" s="22">
        <v>7.5</v>
      </c>
      <c r="D2345" s="15"/>
    </row>
    <row r="2346" spans="1:4" ht="18">
      <c r="A2346" s="15" t="s">
        <v>2374</v>
      </c>
      <c r="B2346" s="21">
        <v>77083290</v>
      </c>
      <c r="C2346" s="22">
        <v>7.5</v>
      </c>
      <c r="D2346" s="15"/>
    </row>
    <row r="2347" spans="1:4" ht="18">
      <c r="A2347" s="15" t="s">
        <v>2375</v>
      </c>
      <c r="B2347" s="21">
        <v>417048344</v>
      </c>
      <c r="C2347" s="22">
        <v>7.5</v>
      </c>
      <c r="D2347" s="15"/>
    </row>
    <row r="2348" spans="1:4" ht="18">
      <c r="A2348" s="15" t="s">
        <v>2376</v>
      </c>
      <c r="B2348" s="21">
        <v>41962850</v>
      </c>
      <c r="C2348" s="22">
        <v>5</v>
      </c>
      <c r="D2348" s="15"/>
    </row>
    <row r="2349" spans="1:4" ht="18">
      <c r="A2349" s="15" t="s">
        <v>2377</v>
      </c>
      <c r="B2349" s="21">
        <v>12237594</v>
      </c>
      <c r="C2349" s="22">
        <v>6.4285712242126465</v>
      </c>
      <c r="D2349" s="15"/>
    </row>
    <row r="2350" spans="1:4" ht="18">
      <c r="A2350" s="15" t="s">
        <v>2378</v>
      </c>
      <c r="B2350" s="21">
        <v>41472273</v>
      </c>
      <c r="C2350" s="22">
        <v>7.5</v>
      </c>
      <c r="D2350" s="15"/>
    </row>
    <row r="2351" spans="1:4" ht="18">
      <c r="A2351" s="15" t="s">
        <v>2379</v>
      </c>
      <c r="B2351" s="21">
        <v>45372590</v>
      </c>
      <c r="C2351" s="22">
        <v>0</v>
      </c>
      <c r="D2351" s="15"/>
    </row>
    <row r="2352" spans="1:4" ht="18">
      <c r="A2352" s="15" t="s">
        <v>2380</v>
      </c>
      <c r="B2352" s="21">
        <v>17586423</v>
      </c>
      <c r="C2352" s="22">
        <v>3.75</v>
      </c>
      <c r="D2352" s="15"/>
    </row>
    <row r="2353" spans="1:4" ht="18">
      <c r="A2353" s="15" t="s">
        <v>2381</v>
      </c>
      <c r="B2353" s="21">
        <v>7122452</v>
      </c>
      <c r="C2353" s="22">
        <v>7.5</v>
      </c>
      <c r="D2353" s="15"/>
    </row>
    <row r="2354" spans="1:4" ht="18">
      <c r="A2354" s="15" t="s">
        <v>2382</v>
      </c>
      <c r="B2354" s="21">
        <v>10429167</v>
      </c>
      <c r="C2354" s="22">
        <v>7.5</v>
      </c>
      <c r="D2354" s="15"/>
    </row>
    <row r="2355" spans="1:4" ht="18">
      <c r="A2355" s="15" t="s">
        <v>2383</v>
      </c>
      <c r="B2355" s="21">
        <v>112559517</v>
      </c>
      <c r="C2355" s="22">
        <v>7.5</v>
      </c>
      <c r="D2355" s="15"/>
    </row>
    <row r="2356" spans="1:4" ht="18">
      <c r="A2356" s="15" t="s">
        <v>2384</v>
      </c>
      <c r="B2356" s="21">
        <v>972617076</v>
      </c>
      <c r="C2356" s="22">
        <v>3.75</v>
      </c>
      <c r="D2356" s="15"/>
    </row>
    <row r="2357" spans="1:4" ht="18">
      <c r="A2357" s="15" t="s">
        <v>2385</v>
      </c>
      <c r="B2357" s="21">
        <v>14533858</v>
      </c>
      <c r="C2357" s="22">
        <v>5.625</v>
      </c>
      <c r="D2357" s="15"/>
    </row>
    <row r="2358" spans="1:4" ht="18">
      <c r="A2358" s="15" t="s">
        <v>2386</v>
      </c>
      <c r="B2358" s="21">
        <v>394223006</v>
      </c>
      <c r="C2358" s="22">
        <v>6</v>
      </c>
      <c r="D2358" s="15"/>
    </row>
    <row r="2359" spans="1:4" ht="18">
      <c r="A2359" s="15" t="s">
        <v>2387</v>
      </c>
      <c r="B2359" s="21">
        <v>6781292</v>
      </c>
      <c r="C2359" s="22">
        <v>7.5</v>
      </c>
      <c r="D2359" s="15"/>
    </row>
    <row r="2360" spans="1:4" ht="18">
      <c r="A2360" s="15" t="s">
        <v>2388</v>
      </c>
      <c r="B2360" s="21">
        <v>16773751</v>
      </c>
      <c r="C2360" s="22">
        <v>5</v>
      </c>
      <c r="D2360" s="15"/>
    </row>
    <row r="2361" spans="1:4" ht="18">
      <c r="A2361" s="15" t="s">
        <v>2389</v>
      </c>
      <c r="B2361" s="21">
        <v>112229455</v>
      </c>
      <c r="C2361" s="22">
        <v>5</v>
      </c>
      <c r="D2361" s="15"/>
    </row>
    <row r="2362" spans="1:4" ht="18">
      <c r="A2362" s="15" t="s">
        <v>2390</v>
      </c>
      <c r="B2362" s="21">
        <v>7325610</v>
      </c>
      <c r="C2362" s="22">
        <v>1.25</v>
      </c>
      <c r="D2362" s="15"/>
    </row>
    <row r="2363" spans="1:4" ht="18">
      <c r="A2363" s="15" t="s">
        <v>2391</v>
      </c>
      <c r="B2363" s="21">
        <v>58403515</v>
      </c>
      <c r="C2363" s="22">
        <v>5.625</v>
      </c>
      <c r="D2363" s="15"/>
    </row>
    <row r="2364" spans="1:4" ht="18">
      <c r="A2364" s="15" t="s">
        <v>2392</v>
      </c>
      <c r="B2364" s="21">
        <v>120978223</v>
      </c>
      <c r="C2364" s="22">
        <v>4.5</v>
      </c>
      <c r="D2364" s="15"/>
    </row>
    <row r="2365" spans="1:4" ht="18">
      <c r="A2365" s="15" t="s">
        <v>2393</v>
      </c>
      <c r="B2365" s="21">
        <v>1219924</v>
      </c>
      <c r="C2365" s="22">
        <v>7.5</v>
      </c>
      <c r="D2365" s="15"/>
    </row>
    <row r="2366" spans="1:4" ht="18">
      <c r="A2366" s="15" t="s">
        <v>2394</v>
      </c>
      <c r="B2366" s="21">
        <v>29523422</v>
      </c>
      <c r="C2366" s="22">
        <v>7.5</v>
      </c>
      <c r="D2366" s="15"/>
    </row>
    <row r="2367" spans="1:4" ht="18">
      <c r="A2367" s="15" t="s">
        <v>2395</v>
      </c>
      <c r="B2367" s="21">
        <v>108415494</v>
      </c>
      <c r="C2367" s="22">
        <v>6.25</v>
      </c>
      <c r="D2367" s="15"/>
    </row>
    <row r="2368" spans="1:4" ht="18">
      <c r="A2368" s="15" t="s">
        <v>2396</v>
      </c>
      <c r="B2368" s="21">
        <v>454980280</v>
      </c>
      <c r="C2368" s="22">
        <v>7.5</v>
      </c>
      <c r="D2368" s="15"/>
    </row>
    <row r="2369" spans="1:4" ht="18">
      <c r="A2369" s="15" t="s">
        <v>2397</v>
      </c>
      <c r="B2369" s="21">
        <v>13691542</v>
      </c>
      <c r="C2369" s="22">
        <v>7.5</v>
      </c>
      <c r="D2369" s="15"/>
    </row>
    <row r="2370" spans="1:4" ht="18">
      <c r="A2370" s="15" t="s">
        <v>2398</v>
      </c>
      <c r="B2370" s="21">
        <v>48916153</v>
      </c>
      <c r="C2370" s="22">
        <v>7.5</v>
      </c>
      <c r="D2370" s="15"/>
    </row>
    <row r="2371" spans="1:4" ht="18">
      <c r="A2371" s="15" t="s">
        <v>2399</v>
      </c>
      <c r="B2371" s="21">
        <v>65378660</v>
      </c>
      <c r="C2371" s="22">
        <v>7.5</v>
      </c>
      <c r="D2371" s="15"/>
    </row>
    <row r="2372" spans="1:4" ht="18">
      <c r="A2372" s="15" t="s">
        <v>2400</v>
      </c>
      <c r="B2372" s="21">
        <v>480479683</v>
      </c>
      <c r="C2372" s="22">
        <v>6.75</v>
      </c>
      <c r="D2372" s="15"/>
    </row>
    <row r="2373" spans="1:4" ht="18">
      <c r="A2373" s="15" t="s">
        <v>2401</v>
      </c>
      <c r="B2373" s="21">
        <v>17645806</v>
      </c>
      <c r="C2373" s="22">
        <v>7.5</v>
      </c>
      <c r="D2373" s="15"/>
    </row>
    <row r="2374" spans="1:4" ht="18">
      <c r="A2374" s="15" t="s">
        <v>2402</v>
      </c>
      <c r="B2374" s="21">
        <v>41996639</v>
      </c>
      <c r="C2374" s="22">
        <v>7.5</v>
      </c>
      <c r="D2374" s="15"/>
    </row>
    <row r="2375" spans="1:4" ht="18">
      <c r="A2375" s="15" t="s">
        <v>2403</v>
      </c>
      <c r="B2375" s="21">
        <v>36973514</v>
      </c>
      <c r="C2375" s="22">
        <v>7.5</v>
      </c>
      <c r="D2375" s="15"/>
    </row>
    <row r="2376" spans="1:4" ht="18">
      <c r="A2376" s="15" t="s">
        <v>2404</v>
      </c>
      <c r="B2376" s="21">
        <v>11990556</v>
      </c>
      <c r="C2376" s="22">
        <v>3</v>
      </c>
      <c r="D2376" s="15"/>
    </row>
    <row r="2377" spans="1:4" ht="18">
      <c r="A2377" s="15" t="s">
        <v>2405</v>
      </c>
      <c r="B2377" s="21">
        <v>2574102</v>
      </c>
      <c r="C2377" s="22">
        <v>7.5</v>
      </c>
      <c r="D2377" s="15"/>
    </row>
    <row r="2378" spans="1:4" ht="18">
      <c r="A2378" s="15" t="s">
        <v>2406</v>
      </c>
      <c r="B2378" s="21">
        <v>238058</v>
      </c>
      <c r="C2378" s="22">
        <v>0</v>
      </c>
      <c r="D2378" s="15"/>
    </row>
    <row r="2379" spans="1:4" ht="18">
      <c r="A2379" s="15" t="s">
        <v>2407</v>
      </c>
      <c r="B2379" s="21">
        <v>9010</v>
      </c>
      <c r="C2379" s="22">
        <v>5.625</v>
      </c>
      <c r="D2379" s="15"/>
    </row>
    <row r="2380" spans="1:4" ht="18">
      <c r="A2380" s="15" t="s">
        <v>2408</v>
      </c>
      <c r="B2380" s="21">
        <v>44882456</v>
      </c>
      <c r="C2380" s="22">
        <v>7.5</v>
      </c>
      <c r="D2380" s="15"/>
    </row>
    <row r="2381" spans="1:4" ht="18">
      <c r="A2381" s="15" t="s">
        <v>2409</v>
      </c>
      <c r="B2381" s="21">
        <v>14717158</v>
      </c>
      <c r="C2381" s="22">
        <v>7.5</v>
      </c>
      <c r="D2381" s="15"/>
    </row>
    <row r="2382" spans="1:4" ht="18">
      <c r="A2382" s="15" t="s">
        <v>2410</v>
      </c>
      <c r="B2382" s="21">
        <v>38660873</v>
      </c>
      <c r="C2382" s="22">
        <v>7.5</v>
      </c>
      <c r="D2382" s="15"/>
    </row>
    <row r="2383" spans="1:4" ht="18">
      <c r="A2383" s="15" t="s">
        <v>2411</v>
      </c>
      <c r="B2383" s="21">
        <v>11820572</v>
      </c>
      <c r="C2383" s="22">
        <v>5.625</v>
      </c>
      <c r="D2383" s="15"/>
    </row>
    <row r="2384" spans="1:4" ht="18">
      <c r="A2384" s="15" t="s">
        <v>2412</v>
      </c>
      <c r="B2384" s="21">
        <v>21872509</v>
      </c>
      <c r="C2384" s="22">
        <v>7.5</v>
      </c>
      <c r="D2384" s="15"/>
    </row>
    <row r="2385" spans="1:4" ht="18">
      <c r="A2385" s="15" t="s">
        <v>2413</v>
      </c>
      <c r="B2385" s="21">
        <v>284581141</v>
      </c>
      <c r="C2385" s="22">
        <v>7.5</v>
      </c>
      <c r="D2385" s="15"/>
    </row>
    <row r="2386" spans="1:4" ht="18">
      <c r="A2386" s="15" t="s">
        <v>2414</v>
      </c>
      <c r="B2386" s="21">
        <v>240670504</v>
      </c>
      <c r="C2386" s="22">
        <v>6.346153736114502</v>
      </c>
      <c r="D2386" s="15"/>
    </row>
    <row r="2387" spans="1:4" ht="18">
      <c r="A2387" s="15" t="s">
        <v>2415</v>
      </c>
      <c r="B2387" s="21">
        <v>28015086</v>
      </c>
      <c r="C2387" s="22">
        <v>6.5625</v>
      </c>
      <c r="D2387" s="15"/>
    </row>
    <row r="2388" spans="1:4" ht="18">
      <c r="A2388" s="15" t="s">
        <v>2416</v>
      </c>
      <c r="B2388" s="21">
        <v>93213</v>
      </c>
      <c r="C2388" s="22">
        <v>7.5</v>
      </c>
      <c r="D2388" s="15"/>
    </row>
    <row r="2389" spans="1:4" ht="18">
      <c r="A2389" s="15" t="s">
        <v>2417</v>
      </c>
      <c r="B2389" s="21">
        <v>862128</v>
      </c>
      <c r="C2389" s="22">
        <v>7.5</v>
      </c>
      <c r="D2389" s="15"/>
    </row>
    <row r="2390" spans="1:4" ht="18">
      <c r="A2390" s="15" t="s">
        <v>2418</v>
      </c>
      <c r="B2390" s="21">
        <v>2385455</v>
      </c>
      <c r="C2390" s="22">
        <v>7.5</v>
      </c>
      <c r="D2390" s="15"/>
    </row>
    <row r="2391" spans="1:4" ht="18">
      <c r="A2391" s="15" t="s">
        <v>2419</v>
      </c>
      <c r="B2391" s="21">
        <v>1740880</v>
      </c>
      <c r="C2391" s="22">
        <v>7.5</v>
      </c>
      <c r="D2391" s="15"/>
    </row>
    <row r="2392" spans="1:4" ht="18">
      <c r="A2392" s="15" t="s">
        <v>2420</v>
      </c>
      <c r="B2392" s="21">
        <v>1636</v>
      </c>
      <c r="C2392" s="22">
        <v>0</v>
      </c>
      <c r="D2392" s="15"/>
    </row>
    <row r="2393" spans="1:4" ht="18">
      <c r="A2393" s="15" t="s">
        <v>2421</v>
      </c>
      <c r="B2393" s="21">
        <v>4229623</v>
      </c>
      <c r="C2393" s="22">
        <v>7.5</v>
      </c>
      <c r="D2393" s="15"/>
    </row>
    <row r="2394" spans="1:4" ht="18">
      <c r="A2394" s="15" t="s">
        <v>2422</v>
      </c>
      <c r="B2394" s="21">
        <v>287623</v>
      </c>
      <c r="C2394" s="22">
        <v>7.5</v>
      </c>
      <c r="D2394" s="15"/>
    </row>
    <row r="2395" spans="1:4" ht="18">
      <c r="A2395" s="15" t="s">
        <v>2423</v>
      </c>
      <c r="B2395" s="21">
        <v>6715</v>
      </c>
      <c r="C2395" s="22">
        <v>3.75</v>
      </c>
      <c r="D2395" s="15"/>
    </row>
    <row r="2396" spans="1:4" ht="18">
      <c r="A2396" s="15" t="s">
        <v>2424</v>
      </c>
      <c r="B2396" s="21">
        <v>10765723</v>
      </c>
      <c r="C2396" s="22">
        <v>7.5</v>
      </c>
      <c r="D2396" s="15"/>
    </row>
    <row r="2397" spans="1:4" ht="18">
      <c r="A2397" s="15" t="s">
        <v>2425</v>
      </c>
      <c r="B2397" s="21">
        <v>22555859</v>
      </c>
      <c r="C2397" s="22">
        <v>7.5</v>
      </c>
      <c r="D2397" s="15"/>
    </row>
    <row r="2398" spans="1:4" ht="18">
      <c r="A2398" s="15" t="s">
        <v>2426</v>
      </c>
      <c r="B2398" s="21">
        <v>68561719</v>
      </c>
      <c r="C2398" s="22">
        <v>5.625</v>
      </c>
      <c r="D2398" s="15"/>
    </row>
    <row r="2399" spans="1:4" ht="18">
      <c r="A2399" s="15" t="s">
        <v>2427</v>
      </c>
      <c r="B2399" s="21">
        <v>24127803</v>
      </c>
      <c r="C2399" s="22">
        <v>7.5</v>
      </c>
      <c r="D2399" s="15"/>
    </row>
    <row r="2400" spans="1:4" ht="18">
      <c r="A2400" s="15" t="s">
        <v>2428</v>
      </c>
      <c r="B2400" s="21">
        <v>4479963</v>
      </c>
      <c r="C2400" s="22">
        <v>7.5</v>
      </c>
      <c r="D2400" s="15"/>
    </row>
    <row r="2401" spans="1:4" ht="18">
      <c r="A2401" s="15" t="s">
        <v>2429</v>
      </c>
      <c r="B2401" s="21">
        <v>135136711</v>
      </c>
      <c r="C2401" s="22">
        <v>5</v>
      </c>
      <c r="D2401" s="15"/>
    </row>
    <row r="2402" spans="1:4" ht="18">
      <c r="A2402" s="15" t="s">
        <v>2430</v>
      </c>
      <c r="B2402" s="21">
        <v>511587692</v>
      </c>
      <c r="C2402" s="22">
        <v>7.5</v>
      </c>
      <c r="D2402" s="15"/>
    </row>
    <row r="2403" spans="1:4" ht="18">
      <c r="A2403" s="15" t="s">
        <v>2431</v>
      </c>
      <c r="B2403" s="21">
        <v>124970415</v>
      </c>
      <c r="C2403" s="22">
        <v>5</v>
      </c>
      <c r="D2403" s="15"/>
    </row>
    <row r="2404" spans="1:4" ht="18">
      <c r="A2404" s="15" t="s">
        <v>2432</v>
      </c>
      <c r="B2404" s="21">
        <v>108700712</v>
      </c>
      <c r="C2404" s="22">
        <v>7.5</v>
      </c>
      <c r="D2404" s="15"/>
    </row>
    <row r="2405" spans="1:4" ht="18">
      <c r="A2405" s="15" t="s">
        <v>2433</v>
      </c>
      <c r="B2405" s="21">
        <v>2432987</v>
      </c>
      <c r="C2405" s="22">
        <v>7.5</v>
      </c>
      <c r="D2405" s="15"/>
    </row>
    <row r="2406" spans="1:4" ht="18">
      <c r="A2406" s="15" t="s">
        <v>2434</v>
      </c>
      <c r="B2406" s="21">
        <v>43389815</v>
      </c>
      <c r="C2406" s="22">
        <v>3.75</v>
      </c>
      <c r="D2406" s="15"/>
    </row>
    <row r="2407" spans="1:4" ht="18">
      <c r="A2407" s="15" t="s">
        <v>2435</v>
      </c>
      <c r="B2407" s="21">
        <v>76798618</v>
      </c>
      <c r="C2407" s="22">
        <v>5</v>
      </c>
      <c r="D2407" s="15"/>
    </row>
    <row r="2408" spans="1:4" ht="18">
      <c r="A2408" s="15" t="s">
        <v>2436</v>
      </c>
      <c r="B2408" s="21">
        <v>38836451</v>
      </c>
      <c r="C2408" s="22">
        <v>7.5</v>
      </c>
      <c r="D2408" s="15"/>
    </row>
    <row r="2409" spans="1:4" ht="18">
      <c r="A2409" s="15" t="s">
        <v>2437</v>
      </c>
      <c r="B2409" s="21">
        <v>7732154</v>
      </c>
      <c r="C2409" s="22">
        <v>7.5</v>
      </c>
      <c r="D2409" s="15"/>
    </row>
    <row r="2410" spans="1:4" ht="18">
      <c r="A2410" s="15" t="s">
        <v>2438</v>
      </c>
      <c r="B2410" s="21">
        <v>620378983</v>
      </c>
      <c r="C2410" s="22">
        <v>6.4285712242126465</v>
      </c>
      <c r="D2410" s="15"/>
    </row>
    <row r="2411" spans="1:4" ht="18">
      <c r="A2411" s="15" t="s">
        <v>2439</v>
      </c>
      <c r="B2411" s="21">
        <v>197275557</v>
      </c>
      <c r="C2411" s="22">
        <v>7.5</v>
      </c>
      <c r="D2411" s="15"/>
    </row>
    <row r="2412" spans="1:4" ht="18">
      <c r="A2412" s="15" t="s">
        <v>2440</v>
      </c>
      <c r="B2412" s="21">
        <v>141307297</v>
      </c>
      <c r="C2412" s="22">
        <v>7.5</v>
      </c>
      <c r="D2412" s="15"/>
    </row>
    <row r="2413" spans="1:4" ht="18">
      <c r="A2413" s="15" t="s">
        <v>2441</v>
      </c>
      <c r="B2413" s="21">
        <v>136350806</v>
      </c>
      <c r="C2413" s="22">
        <v>7.5</v>
      </c>
      <c r="D2413" s="15"/>
    </row>
    <row r="2414" spans="1:4" ht="18">
      <c r="A2414" s="15" t="s">
        <v>2442</v>
      </c>
      <c r="B2414" s="21">
        <v>99027486</v>
      </c>
      <c r="C2414" s="22">
        <v>7.5</v>
      </c>
      <c r="D2414" s="15"/>
    </row>
    <row r="2415" spans="1:4" ht="18">
      <c r="A2415" s="15" t="s">
        <v>2443</v>
      </c>
      <c r="B2415" s="21">
        <v>47847545</v>
      </c>
      <c r="C2415" s="22">
        <v>3.75</v>
      </c>
      <c r="D2415" s="15"/>
    </row>
    <row r="2416" spans="1:4" ht="18">
      <c r="A2416" s="15" t="s">
        <v>2444</v>
      </c>
      <c r="B2416" s="21">
        <v>52709015</v>
      </c>
      <c r="C2416" s="22">
        <v>7.5</v>
      </c>
      <c r="D2416" s="15"/>
    </row>
    <row r="2417" spans="1:4" ht="18">
      <c r="A2417" s="15" t="s">
        <v>2445</v>
      </c>
      <c r="B2417" s="21">
        <v>1188761</v>
      </c>
      <c r="C2417" s="22">
        <v>5</v>
      </c>
      <c r="D2417" s="15"/>
    </row>
    <row r="2418" spans="1:4" ht="18">
      <c r="A2418" s="15" t="s">
        <v>2446</v>
      </c>
      <c r="B2418" s="21">
        <v>84361273</v>
      </c>
      <c r="C2418" s="22">
        <v>7.5</v>
      </c>
      <c r="D2418" s="15"/>
    </row>
    <row r="2419" spans="1:4" ht="18">
      <c r="A2419" s="15" t="s">
        <v>2447</v>
      </c>
      <c r="B2419" s="21">
        <v>180756335</v>
      </c>
      <c r="C2419" s="22">
        <v>7.5</v>
      </c>
      <c r="D2419" s="15"/>
    </row>
    <row r="2420" spans="1:4" ht="18">
      <c r="A2420" s="15" t="s">
        <v>2448</v>
      </c>
      <c r="B2420" s="21">
        <v>35637862</v>
      </c>
      <c r="C2420" s="22">
        <v>7.5</v>
      </c>
      <c r="D2420" s="15"/>
    </row>
    <row r="2421" spans="1:4" ht="18">
      <c r="A2421" s="15" t="s">
        <v>2449</v>
      </c>
      <c r="B2421" s="21">
        <v>3758156</v>
      </c>
      <c r="C2421" s="22">
        <v>7.5</v>
      </c>
      <c r="D2421" s="15"/>
    </row>
    <row r="2422" spans="1:4" ht="18">
      <c r="A2422" s="15" t="s">
        <v>2450</v>
      </c>
      <c r="B2422" s="21">
        <v>1991921</v>
      </c>
      <c r="C2422" s="22">
        <v>7.5</v>
      </c>
      <c r="D2422" s="15"/>
    </row>
    <row r="2423" spans="1:4" ht="18">
      <c r="A2423" s="15" t="s">
        <v>2451</v>
      </c>
      <c r="B2423" s="21">
        <v>3776461</v>
      </c>
      <c r="C2423" s="22">
        <v>7.5</v>
      </c>
      <c r="D2423" s="15"/>
    </row>
    <row r="2424" spans="1:4" ht="18">
      <c r="A2424" s="15" t="s">
        <v>2452</v>
      </c>
      <c r="B2424" s="21">
        <v>4029389</v>
      </c>
      <c r="C2424" s="22">
        <v>7.5</v>
      </c>
      <c r="D2424" s="15"/>
    </row>
    <row r="2425" spans="1:4" ht="18">
      <c r="A2425" s="15" t="s">
        <v>2453</v>
      </c>
      <c r="B2425" s="21">
        <v>273194</v>
      </c>
      <c r="C2425" s="22">
        <v>7.5</v>
      </c>
      <c r="D2425" s="15"/>
    </row>
    <row r="2426" spans="1:4" ht="18">
      <c r="A2426" s="15" t="s">
        <v>2454</v>
      </c>
      <c r="B2426" s="21">
        <v>6031268</v>
      </c>
      <c r="C2426" s="22">
        <v>7.5</v>
      </c>
      <c r="D2426" s="15"/>
    </row>
    <row r="2427" spans="1:4" ht="18">
      <c r="A2427" s="15" t="s">
        <v>2455</v>
      </c>
      <c r="B2427" s="21">
        <v>11801772</v>
      </c>
      <c r="C2427" s="22">
        <v>5</v>
      </c>
      <c r="D2427" s="15"/>
    </row>
    <row r="2428" spans="1:4" ht="18">
      <c r="A2428" s="15" t="s">
        <v>2456</v>
      </c>
      <c r="B2428" s="21">
        <v>2701010</v>
      </c>
      <c r="C2428" s="22">
        <v>7.5</v>
      </c>
      <c r="D2428" s="15"/>
    </row>
    <row r="2429" spans="1:4" ht="18">
      <c r="A2429" s="15" t="s">
        <v>2457</v>
      </c>
      <c r="B2429" s="21">
        <v>860734</v>
      </c>
      <c r="C2429" s="22">
        <v>7.5</v>
      </c>
      <c r="D2429" s="15"/>
    </row>
    <row r="2430" spans="1:4" ht="18">
      <c r="A2430" s="15" t="s">
        <v>2458</v>
      </c>
      <c r="B2430" s="21">
        <v>18158326</v>
      </c>
      <c r="C2430" s="22">
        <v>7.5</v>
      </c>
      <c r="D2430" s="15"/>
    </row>
    <row r="2431" spans="1:4" ht="18">
      <c r="A2431" s="15" t="s">
        <v>2459</v>
      </c>
      <c r="B2431" s="21">
        <v>27096225</v>
      </c>
      <c r="C2431" s="22">
        <v>7.5</v>
      </c>
      <c r="D2431" s="15"/>
    </row>
    <row r="2432" spans="1:4" ht="18">
      <c r="A2432" s="15" t="s">
        <v>2460</v>
      </c>
      <c r="B2432" s="21">
        <v>7558935</v>
      </c>
      <c r="C2432" s="22">
        <v>7.5</v>
      </c>
      <c r="D2432" s="15"/>
    </row>
    <row r="2433" spans="1:4" ht="18">
      <c r="A2433" s="15" t="s">
        <v>2461</v>
      </c>
      <c r="B2433" s="21">
        <v>34769951</v>
      </c>
      <c r="C2433" s="22">
        <v>7.5</v>
      </c>
      <c r="D2433" s="15"/>
    </row>
    <row r="2434" spans="1:4" ht="18">
      <c r="A2434" s="15" t="s">
        <v>2462</v>
      </c>
      <c r="B2434" s="21">
        <v>32171969</v>
      </c>
      <c r="C2434" s="22">
        <v>7.5</v>
      </c>
      <c r="D2434" s="15"/>
    </row>
    <row r="2435" spans="1:4" ht="18">
      <c r="A2435" s="15" t="s">
        <v>2463</v>
      </c>
      <c r="B2435" s="21">
        <v>7893491</v>
      </c>
      <c r="C2435" s="22">
        <v>7.5</v>
      </c>
      <c r="D2435" s="15"/>
    </row>
    <row r="2436" spans="1:4" ht="18">
      <c r="A2436" s="15" t="s">
        <v>2464</v>
      </c>
      <c r="B2436" s="21">
        <v>32796122</v>
      </c>
      <c r="C2436" s="22">
        <v>7.5</v>
      </c>
      <c r="D2436" s="15"/>
    </row>
    <row r="2437" spans="1:4" ht="18">
      <c r="A2437" s="15" t="s">
        <v>2465</v>
      </c>
      <c r="B2437" s="21">
        <v>17337725</v>
      </c>
      <c r="C2437" s="22">
        <v>7.5</v>
      </c>
      <c r="D2437" s="15"/>
    </row>
    <row r="2438" spans="1:4" ht="18">
      <c r="A2438" s="15" t="s">
        <v>2466</v>
      </c>
      <c r="B2438" s="21">
        <v>5618750</v>
      </c>
      <c r="C2438" s="22">
        <v>7.5</v>
      </c>
      <c r="D2438" s="15"/>
    </row>
    <row r="2439" spans="1:4" ht="18">
      <c r="A2439" s="15" t="s">
        <v>2467</v>
      </c>
      <c r="B2439" s="21">
        <v>273446031</v>
      </c>
      <c r="C2439" s="22">
        <v>1.875</v>
      </c>
      <c r="D2439" s="15"/>
    </row>
    <row r="2440" spans="1:4" ht="18">
      <c r="A2440" s="15" t="s">
        <v>2468</v>
      </c>
      <c r="B2440" s="21">
        <v>97863933</v>
      </c>
      <c r="C2440" s="22">
        <v>3.75</v>
      </c>
      <c r="D2440" s="15"/>
    </row>
    <row r="2441" spans="1:4" ht="18">
      <c r="A2441" s="15" t="s">
        <v>2469</v>
      </c>
      <c r="B2441" s="21">
        <v>102609072</v>
      </c>
      <c r="C2441" s="22">
        <v>5.625</v>
      </c>
      <c r="D2441" s="15"/>
    </row>
    <row r="2442" spans="1:4" ht="18">
      <c r="A2442" s="15" t="s">
        <v>2470</v>
      </c>
      <c r="B2442" s="21">
        <v>135875084</v>
      </c>
      <c r="C2442" s="22">
        <v>6.5625</v>
      </c>
      <c r="D2442" s="15"/>
    </row>
    <row r="2443" spans="1:4" ht="18">
      <c r="A2443" s="15" t="s">
        <v>2471</v>
      </c>
      <c r="B2443" s="21">
        <v>203946481</v>
      </c>
      <c r="C2443" s="22">
        <v>4.6875</v>
      </c>
      <c r="D2443" s="15"/>
    </row>
    <row r="2444" spans="1:4" ht="18">
      <c r="A2444" s="15" t="s">
        <v>2472</v>
      </c>
      <c r="B2444" s="21">
        <v>32319896</v>
      </c>
      <c r="C2444" s="22">
        <v>7.5</v>
      </c>
      <c r="D2444" s="15"/>
    </row>
    <row r="2445" spans="1:4" ht="18">
      <c r="A2445" s="15" t="s">
        <v>2473</v>
      </c>
      <c r="B2445" s="21">
        <v>10187716</v>
      </c>
      <c r="C2445" s="22">
        <v>7.5</v>
      </c>
      <c r="D2445" s="15"/>
    </row>
    <row r="2446" spans="1:4" ht="18">
      <c r="A2446" s="15" t="s">
        <v>2474</v>
      </c>
      <c r="B2446" s="21">
        <v>3829921</v>
      </c>
      <c r="C2446" s="22">
        <v>6.25</v>
      </c>
      <c r="D2446" s="15"/>
    </row>
    <row r="2447" spans="1:4" ht="18">
      <c r="A2447" s="15" t="s">
        <v>2475</v>
      </c>
      <c r="B2447" s="21">
        <v>38701461</v>
      </c>
      <c r="C2447" s="22">
        <v>7.5</v>
      </c>
      <c r="D2447" s="15"/>
    </row>
    <row r="2448" spans="1:4" ht="18">
      <c r="A2448" s="15" t="s">
        <v>2476</v>
      </c>
      <c r="B2448" s="21">
        <v>68514595</v>
      </c>
      <c r="C2448" s="22">
        <v>7.5</v>
      </c>
      <c r="D2448" s="15"/>
    </row>
    <row r="2449" spans="1:4" ht="18">
      <c r="A2449" s="15" t="s">
        <v>2477</v>
      </c>
      <c r="B2449" s="21">
        <v>6966104</v>
      </c>
      <c r="C2449" s="22">
        <v>7.5</v>
      </c>
      <c r="D2449" s="15"/>
    </row>
    <row r="2450" spans="1:4" ht="18">
      <c r="A2450" s="15" t="s">
        <v>2478</v>
      </c>
      <c r="B2450" s="21">
        <v>80990770</v>
      </c>
      <c r="C2450" s="22">
        <v>7.5</v>
      </c>
      <c r="D2450" s="15"/>
    </row>
    <row r="2451" spans="1:4" ht="18">
      <c r="A2451" s="15" t="s">
        <v>2479</v>
      </c>
      <c r="B2451" s="21">
        <v>290965132</v>
      </c>
      <c r="C2451" s="22">
        <v>7.5</v>
      </c>
      <c r="D2451" s="15"/>
    </row>
    <row r="2452" spans="1:4" ht="18">
      <c r="A2452" s="15" t="s">
        <v>2480</v>
      </c>
      <c r="B2452" s="21">
        <v>31268018</v>
      </c>
      <c r="C2452" s="22">
        <v>7.5</v>
      </c>
      <c r="D2452" s="15"/>
    </row>
    <row r="2453" spans="1:4" ht="18">
      <c r="A2453" s="15" t="s">
        <v>2481</v>
      </c>
      <c r="B2453" s="21">
        <v>490195594</v>
      </c>
      <c r="C2453" s="22">
        <v>7.5</v>
      </c>
      <c r="D2453" s="15"/>
    </row>
    <row r="2454" spans="1:4" ht="18">
      <c r="A2454" s="15" t="s">
        <v>2482</v>
      </c>
      <c r="B2454" s="21">
        <v>18619540</v>
      </c>
      <c r="C2454" s="22">
        <v>7.5</v>
      </c>
      <c r="D2454" s="15"/>
    </row>
    <row r="2455" spans="1:4" ht="18">
      <c r="A2455" s="15" t="s">
        <v>2483</v>
      </c>
      <c r="B2455" s="21">
        <v>8308845</v>
      </c>
      <c r="C2455" s="22">
        <v>7.5</v>
      </c>
      <c r="D2455" s="15"/>
    </row>
    <row r="2456" spans="1:4" ht="18">
      <c r="A2456" s="15" t="s">
        <v>2484</v>
      </c>
      <c r="B2456" s="21">
        <v>59781338</v>
      </c>
      <c r="C2456" s="22">
        <v>7.5</v>
      </c>
      <c r="D2456" s="15"/>
    </row>
    <row r="2457" spans="1:4" ht="18">
      <c r="A2457" s="15" t="s">
        <v>2485</v>
      </c>
      <c r="B2457" s="21">
        <v>10350279</v>
      </c>
      <c r="C2457" s="22">
        <v>3.75</v>
      </c>
      <c r="D2457" s="15"/>
    </row>
    <row r="2458" spans="1:4" ht="18">
      <c r="A2458" s="15" t="s">
        <v>2486</v>
      </c>
      <c r="B2458" s="21">
        <v>7422363</v>
      </c>
      <c r="C2458" s="22">
        <v>5.625</v>
      </c>
      <c r="D2458" s="15"/>
    </row>
    <row r="2459" spans="1:4" ht="18">
      <c r="A2459" s="15" t="s">
        <v>2487</v>
      </c>
      <c r="B2459" s="21">
        <v>7901219</v>
      </c>
      <c r="C2459" s="22">
        <v>7.5</v>
      </c>
      <c r="D2459" s="15"/>
    </row>
    <row r="2460" spans="1:4" ht="18">
      <c r="A2460" s="15" t="s">
        <v>2488</v>
      </c>
      <c r="B2460" s="21">
        <v>9960270</v>
      </c>
      <c r="C2460" s="22">
        <v>7.5</v>
      </c>
      <c r="D2460" s="15"/>
    </row>
    <row r="2461" spans="1:4" ht="18">
      <c r="A2461" s="15" t="s">
        <v>2489</v>
      </c>
      <c r="B2461" s="21">
        <v>113983525</v>
      </c>
      <c r="C2461" s="22">
        <v>0</v>
      </c>
      <c r="D2461" s="15"/>
    </row>
    <row r="2462" spans="1:4" ht="18">
      <c r="A2462" s="15" t="s">
        <v>2490</v>
      </c>
      <c r="B2462" s="21">
        <v>6135496</v>
      </c>
      <c r="C2462" s="22">
        <v>7.5</v>
      </c>
      <c r="D2462" s="15"/>
    </row>
    <row r="2463" spans="1:4" ht="18">
      <c r="A2463" s="15" t="s">
        <v>2491</v>
      </c>
      <c r="B2463" s="21">
        <v>3615738</v>
      </c>
      <c r="C2463" s="22">
        <v>7.5</v>
      </c>
      <c r="D2463" s="15"/>
    </row>
    <row r="2464" spans="1:4" ht="18">
      <c r="A2464" s="15" t="s">
        <v>2492</v>
      </c>
      <c r="B2464" s="21">
        <v>17188084</v>
      </c>
      <c r="C2464" s="22">
        <v>7.5</v>
      </c>
      <c r="D2464" s="15"/>
    </row>
    <row r="2465" spans="1:4" ht="18">
      <c r="A2465" s="15" t="s">
        <v>2493</v>
      </c>
      <c r="B2465" s="21">
        <v>32081995</v>
      </c>
      <c r="C2465" s="22">
        <v>0</v>
      </c>
      <c r="D2465" s="15"/>
    </row>
    <row r="2466" spans="1:4" ht="18">
      <c r="A2466" s="15" t="s">
        <v>2494</v>
      </c>
      <c r="B2466" s="21">
        <v>3095967</v>
      </c>
      <c r="C2466" s="22">
        <v>0</v>
      </c>
      <c r="D2466" s="15"/>
    </row>
    <row r="2467" spans="1:4" ht="18">
      <c r="A2467" s="15" t="s">
        <v>2495</v>
      </c>
      <c r="B2467" s="21">
        <v>140516779</v>
      </c>
      <c r="C2467" s="22">
        <v>6.375</v>
      </c>
      <c r="D2467" s="15"/>
    </row>
    <row r="2468" spans="1:4" ht="18">
      <c r="A2468" s="15" t="s">
        <v>2496</v>
      </c>
      <c r="B2468" s="21">
        <v>99143036</v>
      </c>
      <c r="C2468" s="22">
        <v>5</v>
      </c>
      <c r="D2468" s="15"/>
    </row>
    <row r="2469" spans="1:4" ht="18">
      <c r="A2469" s="15" t="s">
        <v>2497</v>
      </c>
      <c r="B2469" s="21">
        <v>2743673</v>
      </c>
      <c r="C2469" s="22">
        <v>7.5</v>
      </c>
      <c r="D2469" s="15"/>
    </row>
    <row r="2470" spans="1:4" ht="18">
      <c r="A2470" s="15" t="s">
        <v>2498</v>
      </c>
      <c r="B2470" s="21">
        <v>146052700</v>
      </c>
      <c r="C2470" s="22">
        <v>0</v>
      </c>
      <c r="D2470" s="15"/>
    </row>
    <row r="2471" spans="1:4" ht="18">
      <c r="A2471" s="15" t="s">
        <v>2499</v>
      </c>
      <c r="B2471" s="21">
        <v>8106076</v>
      </c>
      <c r="C2471" s="22">
        <v>7.5</v>
      </c>
      <c r="D2471" s="15"/>
    </row>
    <row r="2472" spans="1:4" ht="18">
      <c r="A2472" s="15" t="s">
        <v>2500</v>
      </c>
      <c r="B2472" s="21">
        <v>34874684</v>
      </c>
      <c r="C2472" s="22">
        <v>7.5</v>
      </c>
      <c r="D2472" s="15"/>
    </row>
    <row r="2473" spans="1:4" ht="18">
      <c r="A2473" s="15" t="s">
        <v>2501</v>
      </c>
      <c r="B2473" s="21">
        <v>1031184595</v>
      </c>
      <c r="C2473" s="22">
        <v>0</v>
      </c>
      <c r="D2473" s="15"/>
    </row>
    <row r="2474" spans="1:4" ht="18">
      <c r="A2474" s="15" t="s">
        <v>2502</v>
      </c>
      <c r="B2474" s="21">
        <v>31137409</v>
      </c>
      <c r="C2474" s="22">
        <v>0</v>
      </c>
      <c r="D2474" s="15"/>
    </row>
    <row r="2475" spans="1:4" ht="18">
      <c r="A2475" s="15" t="s">
        <v>2503</v>
      </c>
      <c r="B2475" s="21">
        <v>104074573</v>
      </c>
      <c r="C2475" s="22">
        <v>7.5</v>
      </c>
      <c r="D2475" s="15"/>
    </row>
    <row r="2476" spans="1:4" ht="18">
      <c r="A2476" s="15" t="s">
        <v>2504</v>
      </c>
      <c r="B2476" s="21">
        <v>34990884</v>
      </c>
      <c r="C2476" s="22">
        <v>7.5</v>
      </c>
      <c r="D2476" s="15"/>
    </row>
    <row r="2477" spans="1:4" ht="18">
      <c r="A2477" s="15" t="s">
        <v>2505</v>
      </c>
      <c r="B2477" s="21">
        <v>279837704</v>
      </c>
      <c r="C2477" s="22">
        <v>0</v>
      </c>
      <c r="D2477" s="15"/>
    </row>
    <row r="2478" spans="1:4" ht="18">
      <c r="A2478" s="15" t="s">
        <v>2506</v>
      </c>
      <c r="B2478" s="21">
        <v>3835305</v>
      </c>
      <c r="C2478" s="22">
        <v>7.5</v>
      </c>
      <c r="D2478" s="15"/>
    </row>
    <row r="2479" spans="1:4" ht="18">
      <c r="A2479" s="15" t="s">
        <v>2507</v>
      </c>
      <c r="B2479" s="21">
        <v>178231080</v>
      </c>
      <c r="C2479" s="22">
        <v>7.5</v>
      </c>
      <c r="D2479" s="15"/>
    </row>
    <row r="2480" spans="1:4" ht="18">
      <c r="A2480" s="15" t="s">
        <v>2508</v>
      </c>
      <c r="B2480" s="21">
        <v>516183922</v>
      </c>
      <c r="C2480" s="22">
        <v>0</v>
      </c>
      <c r="D2480" s="15"/>
    </row>
    <row r="2481" spans="1:4" ht="18">
      <c r="A2481" s="15" t="s">
        <v>2509</v>
      </c>
      <c r="B2481" s="21">
        <v>36217558</v>
      </c>
      <c r="C2481" s="22">
        <v>7.5</v>
      </c>
      <c r="D2481" s="15"/>
    </row>
    <row r="2482" spans="1:4" ht="18">
      <c r="A2482" s="15" t="s">
        <v>2510</v>
      </c>
      <c r="B2482" s="21">
        <v>5691073</v>
      </c>
      <c r="C2482" s="22">
        <v>7.5</v>
      </c>
      <c r="D2482" s="15"/>
    </row>
    <row r="2483" spans="1:4" ht="18">
      <c r="A2483" s="15" t="s">
        <v>2511</v>
      </c>
      <c r="B2483" s="21">
        <v>14308702</v>
      </c>
      <c r="C2483" s="22">
        <v>5.625</v>
      </c>
      <c r="D2483" s="15"/>
    </row>
    <row r="2484" spans="1:4" ht="18">
      <c r="A2484" s="15" t="s">
        <v>2512</v>
      </c>
      <c r="B2484" s="21">
        <v>113901803</v>
      </c>
      <c r="C2484" s="22">
        <v>7.5</v>
      </c>
      <c r="D2484" s="15"/>
    </row>
    <row r="2485" spans="1:4" ht="18">
      <c r="A2485" s="15" t="s">
        <v>2513</v>
      </c>
      <c r="B2485" s="21">
        <v>11778698</v>
      </c>
      <c r="C2485" s="22">
        <v>7.5</v>
      </c>
      <c r="D2485" s="15"/>
    </row>
    <row r="2486" spans="1:4" ht="18">
      <c r="A2486" s="15" t="s">
        <v>2514</v>
      </c>
      <c r="B2486" s="21">
        <v>366622551</v>
      </c>
      <c r="C2486" s="22">
        <v>7.5</v>
      </c>
      <c r="D2486" s="15"/>
    </row>
    <row r="2487" spans="1:4" ht="18">
      <c r="A2487" s="15" t="s">
        <v>2515</v>
      </c>
      <c r="B2487" s="21">
        <v>24677580</v>
      </c>
      <c r="C2487" s="22">
        <v>7.5</v>
      </c>
      <c r="D2487" s="15"/>
    </row>
    <row r="2488" spans="1:4" ht="18">
      <c r="A2488" s="15" t="s">
        <v>2516</v>
      </c>
      <c r="B2488" s="21">
        <v>117743524</v>
      </c>
      <c r="C2488" s="22">
        <v>0</v>
      </c>
      <c r="D2488" s="15"/>
    </row>
    <row r="2489" spans="1:4" ht="18">
      <c r="A2489" s="15" t="s">
        <v>2517</v>
      </c>
      <c r="B2489" s="21">
        <v>5762648</v>
      </c>
      <c r="C2489" s="22">
        <v>7.5</v>
      </c>
      <c r="D2489" s="15"/>
    </row>
    <row r="2490" spans="1:4" ht="18">
      <c r="A2490" s="15" t="s">
        <v>2518</v>
      </c>
      <c r="B2490" s="21">
        <v>15330855</v>
      </c>
      <c r="C2490" s="22">
        <v>7.5</v>
      </c>
      <c r="D2490" s="15"/>
    </row>
    <row r="2491" spans="1:4" ht="18">
      <c r="A2491" s="15" t="s">
        <v>2519</v>
      </c>
      <c r="B2491" s="21">
        <v>4062366</v>
      </c>
      <c r="C2491" s="22">
        <v>7.5</v>
      </c>
      <c r="D2491" s="15"/>
    </row>
    <row r="2492" spans="1:4" ht="18">
      <c r="A2492" s="15" t="s">
        <v>2520</v>
      </c>
      <c r="B2492" s="21">
        <v>21465922</v>
      </c>
      <c r="C2492" s="22">
        <v>7.5</v>
      </c>
      <c r="D2492" s="15"/>
    </row>
    <row r="2493" spans="1:4" ht="18">
      <c r="A2493" s="15" t="s">
        <v>2521</v>
      </c>
      <c r="B2493" s="21">
        <v>499489364</v>
      </c>
      <c r="C2493" s="22">
        <v>3.75</v>
      </c>
      <c r="D2493" s="15"/>
    </row>
    <row r="2494" spans="1:4" ht="18">
      <c r="A2494" s="15" t="s">
        <v>2522</v>
      </c>
      <c r="B2494" s="21">
        <v>15697851</v>
      </c>
      <c r="C2494" s="22">
        <v>7.5</v>
      </c>
      <c r="D2494" s="15"/>
    </row>
    <row r="2495" spans="1:4" ht="18">
      <c r="A2495" s="15" t="s">
        <v>2523</v>
      </c>
      <c r="B2495" s="21">
        <v>27883440</v>
      </c>
      <c r="C2495" s="22">
        <v>2.5</v>
      </c>
      <c r="D2495" s="15"/>
    </row>
    <row r="2496" spans="1:4" ht="18">
      <c r="A2496" s="15" t="s">
        <v>2524</v>
      </c>
      <c r="B2496" s="21">
        <v>37202111</v>
      </c>
      <c r="C2496" s="22">
        <v>4.5</v>
      </c>
      <c r="D2496" s="15"/>
    </row>
    <row r="2497" spans="1:4" ht="18">
      <c r="A2497" s="15" t="s">
        <v>2525</v>
      </c>
      <c r="B2497" s="21">
        <v>127655</v>
      </c>
      <c r="C2497" s="22">
        <v>0</v>
      </c>
      <c r="D2497" s="15"/>
    </row>
    <row r="2498" spans="1:4" ht="18">
      <c r="A2498" s="15" t="s">
        <v>2526</v>
      </c>
      <c r="B2498" s="21">
        <v>92654892</v>
      </c>
      <c r="C2498" s="22">
        <v>0</v>
      </c>
      <c r="D2498" s="15"/>
    </row>
    <row r="2499" spans="1:4" ht="18">
      <c r="A2499" s="15" t="s">
        <v>2527</v>
      </c>
      <c r="B2499" s="21">
        <v>54938167</v>
      </c>
      <c r="C2499" s="22">
        <v>7.5</v>
      </c>
      <c r="D2499" s="15"/>
    </row>
    <row r="2500" spans="1:4" ht="18">
      <c r="A2500" s="15" t="s">
        <v>2528</v>
      </c>
      <c r="B2500" s="21">
        <v>158465086</v>
      </c>
      <c r="C2500" s="22">
        <v>0</v>
      </c>
      <c r="D2500" s="15"/>
    </row>
    <row r="2501" spans="1:4" ht="18">
      <c r="A2501" s="15" t="s">
        <v>2529</v>
      </c>
      <c r="B2501" s="21">
        <v>13123186</v>
      </c>
      <c r="C2501" s="22">
        <v>6.25</v>
      </c>
      <c r="D2501" s="15"/>
    </row>
    <row r="2502" spans="1:4" ht="18">
      <c r="A2502" s="15" t="s">
        <v>2530</v>
      </c>
      <c r="B2502" s="21">
        <v>2416367</v>
      </c>
      <c r="C2502" s="22">
        <v>7.5</v>
      </c>
      <c r="D2502" s="15"/>
    </row>
    <row r="2503" spans="1:4" ht="18">
      <c r="A2503" s="15" t="s">
        <v>2531</v>
      </c>
      <c r="B2503" s="21">
        <v>3273658</v>
      </c>
      <c r="C2503" s="22">
        <v>7.5</v>
      </c>
      <c r="D2503" s="15"/>
    </row>
    <row r="2504" spans="1:4" ht="18">
      <c r="A2504" s="15" t="s">
        <v>2532</v>
      </c>
      <c r="B2504" s="21">
        <v>34917582</v>
      </c>
      <c r="C2504" s="22">
        <v>7.5</v>
      </c>
      <c r="D2504" s="15"/>
    </row>
    <row r="2505" spans="1:4" ht="18">
      <c r="A2505" s="15" t="s">
        <v>2533</v>
      </c>
      <c r="B2505" s="21">
        <v>24446678</v>
      </c>
      <c r="C2505" s="22">
        <v>7.5</v>
      </c>
      <c r="D2505" s="15"/>
    </row>
    <row r="2506" spans="1:4" ht="18">
      <c r="A2506" s="15" t="s">
        <v>2534</v>
      </c>
      <c r="B2506" s="21">
        <v>18790911</v>
      </c>
      <c r="C2506" s="22">
        <v>7.5</v>
      </c>
      <c r="D2506" s="15"/>
    </row>
    <row r="2507" spans="1:4" ht="18">
      <c r="A2507" s="15" t="s">
        <v>2535</v>
      </c>
      <c r="B2507" s="21">
        <v>16635394</v>
      </c>
      <c r="C2507" s="22">
        <v>7.5</v>
      </c>
      <c r="D2507" s="15"/>
    </row>
    <row r="2508" spans="1:4" ht="18">
      <c r="A2508" s="15" t="s">
        <v>2536</v>
      </c>
      <c r="B2508" s="21">
        <v>112561214</v>
      </c>
      <c r="C2508" s="22">
        <v>0</v>
      </c>
      <c r="D2508" s="15"/>
    </row>
    <row r="2509" spans="1:4" ht="18">
      <c r="A2509" s="15" t="s">
        <v>2537</v>
      </c>
      <c r="B2509" s="21">
        <v>10038203</v>
      </c>
      <c r="C2509" s="22">
        <v>7.5</v>
      </c>
      <c r="D2509" s="15"/>
    </row>
    <row r="2510" spans="1:4" ht="18">
      <c r="A2510" s="15" t="s">
        <v>2538</v>
      </c>
      <c r="B2510" s="21">
        <v>230291212</v>
      </c>
      <c r="C2510" s="22">
        <v>7.5</v>
      </c>
      <c r="D2510" s="15"/>
    </row>
    <row r="2511" spans="1:4" ht="18">
      <c r="A2511" s="15" t="s">
        <v>2539</v>
      </c>
      <c r="B2511" s="21">
        <v>53850401</v>
      </c>
      <c r="C2511" s="22">
        <v>0</v>
      </c>
      <c r="D2511" s="15"/>
    </row>
    <row r="2512" spans="1:4" ht="18">
      <c r="A2512" s="15" t="s">
        <v>2540</v>
      </c>
      <c r="B2512" s="21">
        <v>4166864</v>
      </c>
      <c r="C2512" s="22">
        <v>7.5</v>
      </c>
      <c r="D2512" s="15"/>
    </row>
    <row r="2513" spans="1:4" ht="18">
      <c r="A2513" s="15" t="s">
        <v>2541</v>
      </c>
      <c r="B2513" s="21">
        <v>23380344</v>
      </c>
      <c r="C2513" s="22">
        <v>7.5</v>
      </c>
      <c r="D2513" s="15"/>
    </row>
    <row r="2514" spans="1:4" ht="18">
      <c r="A2514" s="15" t="s">
        <v>2542</v>
      </c>
      <c r="B2514" s="21">
        <v>61234548</v>
      </c>
      <c r="C2514" s="22">
        <v>0</v>
      </c>
      <c r="D2514" s="15"/>
    </row>
    <row r="2515" spans="1:4" ht="18">
      <c r="A2515" s="15" t="s">
        <v>2543</v>
      </c>
      <c r="B2515" s="21">
        <v>295742063</v>
      </c>
      <c r="C2515" s="22">
        <v>7.5</v>
      </c>
      <c r="D2515" s="15"/>
    </row>
    <row r="2516" spans="1:4" ht="18">
      <c r="A2516" s="15" t="s">
        <v>2544</v>
      </c>
      <c r="B2516" s="21">
        <v>68826177</v>
      </c>
      <c r="C2516" s="22">
        <v>0</v>
      </c>
      <c r="D2516" s="15"/>
    </row>
    <row r="2517" spans="1:4" ht="18">
      <c r="A2517" s="15" t="s">
        <v>2545</v>
      </c>
      <c r="B2517" s="21">
        <v>2959797775</v>
      </c>
      <c r="C2517" s="22">
        <v>6</v>
      </c>
      <c r="D2517" s="15"/>
    </row>
    <row r="2518" spans="1:4" ht="18">
      <c r="A2518" s="15" t="s">
        <v>2546</v>
      </c>
      <c r="B2518" s="21">
        <v>4577983</v>
      </c>
      <c r="C2518" s="22">
        <v>7.5</v>
      </c>
      <c r="D2518" s="15"/>
    </row>
    <row r="2519" spans="1:4" ht="18">
      <c r="A2519" s="15" t="s">
        <v>2547</v>
      </c>
      <c r="B2519" s="21">
        <v>780657</v>
      </c>
      <c r="C2519" s="22">
        <v>7.5</v>
      </c>
      <c r="D2519" s="15"/>
    </row>
    <row r="2520" spans="1:4" ht="18">
      <c r="A2520" s="15" t="s">
        <v>2548</v>
      </c>
      <c r="B2520" s="21">
        <v>2406163</v>
      </c>
      <c r="C2520" s="22">
        <v>7.5</v>
      </c>
      <c r="D2520" s="15"/>
    </row>
    <row r="2521" spans="1:4" ht="18">
      <c r="A2521" s="15" t="s">
        <v>2549</v>
      </c>
      <c r="B2521" s="21">
        <v>1450087</v>
      </c>
      <c r="C2521" s="22">
        <v>7.5</v>
      </c>
      <c r="D2521" s="15"/>
    </row>
    <row r="2522" spans="1:4" ht="18">
      <c r="A2522" s="15" t="s">
        <v>2550</v>
      </c>
      <c r="B2522" s="21">
        <v>7829097</v>
      </c>
      <c r="C2522" s="22">
        <v>7.5</v>
      </c>
      <c r="D2522" s="15"/>
    </row>
    <row r="2523" spans="1:4" ht="18">
      <c r="A2523" s="15" t="s">
        <v>2551</v>
      </c>
      <c r="B2523" s="21">
        <v>40085995</v>
      </c>
      <c r="C2523" s="22">
        <v>5</v>
      </c>
      <c r="D2523" s="15"/>
    </row>
    <row r="2524" spans="1:4" ht="18">
      <c r="A2524" s="15" t="s">
        <v>2552</v>
      </c>
      <c r="B2524" s="21">
        <v>4307551</v>
      </c>
      <c r="C2524" s="22">
        <v>4.5</v>
      </c>
      <c r="D2524" s="15"/>
    </row>
    <row r="2525" spans="1:4" ht="18">
      <c r="A2525" s="15" t="s">
        <v>2553</v>
      </c>
      <c r="B2525" s="21">
        <v>36387011</v>
      </c>
      <c r="C2525" s="22">
        <v>7.5</v>
      </c>
      <c r="D2525" s="15"/>
    </row>
    <row r="2526" spans="1:4" ht="18">
      <c r="A2526" s="15" t="s">
        <v>2554</v>
      </c>
      <c r="B2526" s="21">
        <v>196916230</v>
      </c>
      <c r="C2526" s="22">
        <v>5</v>
      </c>
      <c r="D2526" s="15"/>
    </row>
    <row r="2527" spans="1:4" ht="18">
      <c r="A2527" s="15" t="s">
        <v>2555</v>
      </c>
      <c r="B2527" s="21">
        <v>103447186</v>
      </c>
      <c r="C2527" s="22">
        <v>0</v>
      </c>
      <c r="D2527" s="15"/>
    </row>
    <row r="2528" spans="1:4" ht="18">
      <c r="A2528" s="15" t="s">
        <v>2556</v>
      </c>
      <c r="B2528" s="21">
        <v>672497646</v>
      </c>
      <c r="C2528" s="22">
        <v>2.307692289352417</v>
      </c>
      <c r="D2528" s="15"/>
    </row>
    <row r="2529" spans="1:4" ht="18">
      <c r="A2529" s="15" t="s">
        <v>2557</v>
      </c>
      <c r="B2529" s="21">
        <v>2370049569</v>
      </c>
      <c r="C2529" s="22">
        <v>3.75</v>
      </c>
      <c r="D2529" s="15"/>
    </row>
    <row r="2530" spans="1:4" ht="18">
      <c r="A2530" s="15" t="s">
        <v>2558</v>
      </c>
      <c r="B2530" s="21">
        <v>1476785</v>
      </c>
      <c r="C2530" s="22">
        <v>7.5</v>
      </c>
      <c r="D2530" s="15"/>
    </row>
    <row r="2531" spans="1:4" ht="18">
      <c r="A2531" s="15" t="s">
        <v>2559</v>
      </c>
      <c r="B2531" s="21">
        <v>40846759</v>
      </c>
      <c r="C2531" s="22">
        <v>6.25</v>
      </c>
      <c r="D2531" s="15"/>
    </row>
    <row r="2532" spans="1:4" ht="18">
      <c r="A2532" s="15" t="s">
        <v>2560</v>
      </c>
      <c r="B2532" s="21">
        <v>902502</v>
      </c>
      <c r="C2532" s="22">
        <v>7.5</v>
      </c>
      <c r="D2532" s="15"/>
    </row>
    <row r="2533" spans="1:4" ht="18">
      <c r="A2533" s="15" t="s">
        <v>2561</v>
      </c>
      <c r="B2533" s="21">
        <v>234936897</v>
      </c>
      <c r="C2533" s="22">
        <v>3.75</v>
      </c>
      <c r="D2533" s="15"/>
    </row>
    <row r="2534" spans="1:4" ht="18">
      <c r="A2534" s="15" t="s">
        <v>2562</v>
      </c>
      <c r="B2534" s="21">
        <v>14515214</v>
      </c>
      <c r="C2534" s="22">
        <v>7.5</v>
      </c>
      <c r="D2534" s="15"/>
    </row>
    <row r="2535" spans="1:4" ht="18">
      <c r="A2535" s="15" t="s">
        <v>2563</v>
      </c>
      <c r="B2535" s="21">
        <v>35916401</v>
      </c>
      <c r="C2535" s="22">
        <v>7.5</v>
      </c>
      <c r="D2535" s="15"/>
    </row>
    <row r="2536" spans="1:4" ht="18">
      <c r="A2536" s="15" t="s">
        <v>2564</v>
      </c>
      <c r="B2536" s="21">
        <v>1067648014</v>
      </c>
      <c r="C2536" s="22">
        <v>7.5</v>
      </c>
      <c r="D2536" s="15"/>
    </row>
    <row r="2537" spans="1:4" ht="18">
      <c r="A2537" s="15" t="s">
        <v>2565</v>
      </c>
      <c r="B2537" s="21">
        <v>1160932063</v>
      </c>
      <c r="C2537" s="22">
        <v>6.25</v>
      </c>
      <c r="D2537" s="15"/>
    </row>
    <row r="2538" spans="1:4" ht="18">
      <c r="A2538" s="15" t="s">
        <v>2566</v>
      </c>
      <c r="B2538" s="21">
        <v>549867223</v>
      </c>
      <c r="C2538" s="22">
        <v>3.2142856121063232</v>
      </c>
      <c r="D2538" s="15"/>
    </row>
    <row r="2539" spans="1:4" ht="18">
      <c r="A2539" s="15" t="s">
        <v>2567</v>
      </c>
      <c r="B2539" s="21">
        <v>2139252741</v>
      </c>
      <c r="C2539" s="22">
        <v>2.3863637447357178</v>
      </c>
      <c r="D2539" s="15"/>
    </row>
    <row r="2540" spans="1:4" ht="18">
      <c r="A2540" s="15" t="s">
        <v>2568</v>
      </c>
      <c r="B2540" s="21">
        <v>23253769</v>
      </c>
      <c r="C2540" s="22">
        <v>7.5</v>
      </c>
      <c r="D2540" s="15"/>
    </row>
    <row r="2541" spans="1:4" ht="18">
      <c r="A2541" s="15" t="s">
        <v>2569</v>
      </c>
      <c r="B2541" s="21">
        <v>6901579</v>
      </c>
      <c r="C2541" s="22">
        <v>7.5</v>
      </c>
      <c r="D2541" s="15"/>
    </row>
    <row r="2542" spans="1:4" ht="18">
      <c r="A2542" s="15" t="s">
        <v>2570</v>
      </c>
      <c r="B2542" s="21">
        <v>211596896</v>
      </c>
      <c r="C2542" s="22">
        <v>2.5</v>
      </c>
      <c r="D2542" s="15"/>
    </row>
    <row r="2543" spans="1:4" ht="18">
      <c r="A2543" s="15" t="s">
        <v>2571</v>
      </c>
      <c r="B2543" s="21">
        <v>611607842</v>
      </c>
      <c r="C2543" s="22">
        <v>3.75</v>
      </c>
      <c r="D2543" s="15"/>
    </row>
    <row r="2544" spans="1:4" ht="18">
      <c r="A2544" s="15" t="s">
        <v>2572</v>
      </c>
      <c r="B2544" s="21">
        <v>8523152</v>
      </c>
      <c r="C2544" s="22">
        <v>7.03125</v>
      </c>
      <c r="D2544" s="15"/>
    </row>
    <row r="2545" spans="1:4" ht="18">
      <c r="A2545" s="15" t="s">
        <v>2573</v>
      </c>
      <c r="B2545" s="21">
        <v>17933607</v>
      </c>
      <c r="C2545" s="22">
        <v>7.5</v>
      </c>
      <c r="D2545" s="15"/>
    </row>
    <row r="2546" spans="1:4" ht="18">
      <c r="A2546" s="15" t="s">
        <v>2574</v>
      </c>
      <c r="B2546" s="21">
        <v>98056469</v>
      </c>
      <c r="C2546" s="22">
        <v>6</v>
      </c>
      <c r="D2546" s="15"/>
    </row>
    <row r="2547" spans="1:4" ht="18">
      <c r="A2547" s="15" t="s">
        <v>2575</v>
      </c>
      <c r="B2547" s="21">
        <v>185808</v>
      </c>
      <c r="C2547" s="22">
        <v>25</v>
      </c>
      <c r="D2547" s="15"/>
    </row>
    <row r="2548" spans="1:4" ht="18">
      <c r="A2548" s="15" t="s">
        <v>2576</v>
      </c>
      <c r="B2548" s="21">
        <v>6861926</v>
      </c>
      <c r="C2548" s="22">
        <v>25</v>
      </c>
      <c r="D2548" s="15"/>
    </row>
    <row r="2549" spans="1:4" ht="18">
      <c r="A2549" s="15" t="s">
        <v>2577</v>
      </c>
      <c r="B2549" s="21">
        <v>70220703</v>
      </c>
      <c r="C2549" s="22">
        <v>25</v>
      </c>
      <c r="D2549" s="15"/>
    </row>
    <row r="2550" spans="1:4" ht="18">
      <c r="A2550" s="15" t="s">
        <v>2578</v>
      </c>
      <c r="B2550" s="21">
        <v>738438665</v>
      </c>
      <c r="C2550" s="22">
        <v>23.653846740722656</v>
      </c>
      <c r="D2550" s="15"/>
    </row>
    <row r="2551" spans="1:4" ht="18">
      <c r="A2551" s="15" t="s">
        <v>2579</v>
      </c>
      <c r="B2551" s="21">
        <v>302379353</v>
      </c>
      <c r="C2551" s="22">
        <v>7.5</v>
      </c>
      <c r="D2551" s="15"/>
    </row>
    <row r="2552" spans="1:4" ht="18">
      <c r="A2552" s="15" t="s">
        <v>2580</v>
      </c>
      <c r="B2552" s="21">
        <v>16829810</v>
      </c>
      <c r="C2552" s="22">
        <v>25</v>
      </c>
      <c r="D2552" s="15"/>
    </row>
    <row r="2553" spans="1:4" ht="18">
      <c r="A2553" s="15" t="s">
        <v>2581</v>
      </c>
      <c r="B2553" s="21">
        <v>8490652</v>
      </c>
      <c r="C2553" s="22">
        <v>25</v>
      </c>
      <c r="D2553" s="15"/>
    </row>
    <row r="2554" spans="1:4" ht="18">
      <c r="A2554" s="15" t="s">
        <v>2582</v>
      </c>
      <c r="B2554" s="21">
        <v>25031011</v>
      </c>
      <c r="C2554" s="22">
        <v>25</v>
      </c>
      <c r="D2554" s="15"/>
    </row>
    <row r="2555" spans="1:4" ht="18">
      <c r="A2555" s="15" t="s">
        <v>2583</v>
      </c>
      <c r="B2555" s="21">
        <v>275094455</v>
      </c>
      <c r="C2555" s="22">
        <v>0</v>
      </c>
      <c r="D2555" s="15"/>
    </row>
    <row r="2556" spans="1:4" ht="18">
      <c r="A2556" s="15" t="s">
        <v>2584</v>
      </c>
      <c r="B2556" s="21">
        <v>132716067</v>
      </c>
      <c r="C2556" s="22">
        <v>0</v>
      </c>
      <c r="D2556" s="15"/>
    </row>
    <row r="2557" spans="1:4" ht="18">
      <c r="A2557" s="15" t="s">
        <v>2585</v>
      </c>
      <c r="B2557" s="21">
        <v>35758695</v>
      </c>
      <c r="C2557" s="22">
        <v>0</v>
      </c>
      <c r="D2557" s="15"/>
    </row>
    <row r="2558" spans="1:4" ht="18">
      <c r="A2558" s="15" t="s">
        <v>2586</v>
      </c>
      <c r="B2558" s="21">
        <v>25318509</v>
      </c>
      <c r="C2558" s="22">
        <v>7.5</v>
      </c>
      <c r="D2558" s="15"/>
    </row>
    <row r="2559" spans="1:4" ht="18">
      <c r="A2559" s="15" t="s">
        <v>2587</v>
      </c>
      <c r="B2559" s="21">
        <v>8629891</v>
      </c>
      <c r="C2559" s="22">
        <v>0</v>
      </c>
      <c r="D2559" s="15"/>
    </row>
    <row r="2560" spans="1:4" ht="18">
      <c r="A2560" s="15" t="s">
        <v>2588</v>
      </c>
      <c r="B2560" s="21">
        <v>55616893</v>
      </c>
      <c r="C2560" s="22">
        <v>3.75</v>
      </c>
      <c r="D2560" s="15"/>
    </row>
    <row r="2561" spans="1:4" ht="18">
      <c r="A2561" s="15" t="s">
        <v>2589</v>
      </c>
      <c r="B2561" s="21">
        <v>12868116</v>
      </c>
      <c r="C2561" s="22">
        <v>25</v>
      </c>
      <c r="D2561" s="15"/>
    </row>
    <row r="2562" spans="1:4" ht="18">
      <c r="A2562" s="15" t="s">
        <v>2590</v>
      </c>
      <c r="B2562" s="21">
        <v>506608850</v>
      </c>
      <c r="C2562" s="22">
        <v>0</v>
      </c>
      <c r="D2562" s="15"/>
    </row>
    <row r="2563" spans="1:4" ht="18">
      <c r="A2563" s="15" t="s">
        <v>2591</v>
      </c>
      <c r="B2563" s="21">
        <v>401960913</v>
      </c>
      <c r="C2563" s="22">
        <v>5</v>
      </c>
      <c r="D2563" s="15"/>
    </row>
    <row r="2564" spans="1:4" ht="18">
      <c r="A2564" s="15" t="s">
        <v>2592</v>
      </c>
      <c r="B2564" s="21">
        <v>2265438</v>
      </c>
      <c r="C2564" s="22">
        <v>7.5</v>
      </c>
      <c r="D2564" s="15"/>
    </row>
    <row r="2565" spans="1:4" ht="18">
      <c r="A2565" s="15" t="s">
        <v>2593</v>
      </c>
      <c r="B2565" s="21">
        <v>20375359</v>
      </c>
      <c r="C2565" s="22">
        <v>7.5</v>
      </c>
      <c r="D2565" s="15"/>
    </row>
    <row r="2566" spans="1:4" ht="18">
      <c r="A2566" s="15" t="s">
        <v>2594</v>
      </c>
      <c r="B2566" s="21">
        <v>240122487</v>
      </c>
      <c r="C2566" s="22">
        <v>7.5</v>
      </c>
      <c r="D2566" s="15"/>
    </row>
    <row r="2567" spans="1:4" ht="18">
      <c r="A2567" s="15" t="s">
        <v>2595</v>
      </c>
      <c r="B2567" s="21">
        <v>572483758</v>
      </c>
      <c r="C2567" s="22">
        <v>0</v>
      </c>
      <c r="D2567" s="15"/>
    </row>
    <row r="2568" spans="1:4" ht="18">
      <c r="A2568" s="15" t="s">
        <v>2596</v>
      </c>
      <c r="B2568" s="21">
        <v>21690249</v>
      </c>
      <c r="C2568" s="22">
        <v>7.5</v>
      </c>
      <c r="D2568" s="15"/>
    </row>
    <row r="2569" spans="1:4" ht="18">
      <c r="A2569" s="15" t="s">
        <v>2597</v>
      </c>
      <c r="B2569" s="21">
        <v>2934633</v>
      </c>
      <c r="C2569" s="22">
        <v>25</v>
      </c>
      <c r="D2569" s="15"/>
    </row>
    <row r="2570" spans="1:4" ht="18">
      <c r="A2570" s="15" t="s">
        <v>2598</v>
      </c>
      <c r="B2570" s="21">
        <v>44011119</v>
      </c>
      <c r="C2570" s="22">
        <v>25</v>
      </c>
      <c r="D2570" s="15"/>
    </row>
    <row r="2571" spans="1:4" ht="18">
      <c r="A2571" s="15" t="s">
        <v>2599</v>
      </c>
      <c r="B2571" s="21">
        <v>8165603</v>
      </c>
      <c r="C2571" s="22">
        <v>25</v>
      </c>
      <c r="D2571" s="15"/>
    </row>
    <row r="2572" spans="1:4" ht="18">
      <c r="A2572" s="15" t="s">
        <v>2600</v>
      </c>
      <c r="B2572" s="21">
        <v>6239022</v>
      </c>
      <c r="C2572" s="22">
        <v>25</v>
      </c>
      <c r="D2572" s="15"/>
    </row>
    <row r="2573" spans="1:4" ht="18">
      <c r="A2573" s="15" t="s">
        <v>2601</v>
      </c>
      <c r="B2573" s="21">
        <v>2242450</v>
      </c>
      <c r="C2573" s="22">
        <v>25</v>
      </c>
      <c r="D2573" s="15"/>
    </row>
    <row r="2574" spans="1:4" ht="18">
      <c r="A2574" s="15" t="s">
        <v>2602</v>
      </c>
      <c r="B2574" s="21">
        <v>177566878</v>
      </c>
      <c r="C2574" s="22">
        <v>25</v>
      </c>
      <c r="D2574" s="15"/>
    </row>
    <row r="2575" spans="1:4" ht="18">
      <c r="A2575" s="15" t="s">
        <v>2603</v>
      </c>
      <c r="B2575" s="21">
        <v>12252504</v>
      </c>
      <c r="C2575" s="22">
        <v>25</v>
      </c>
      <c r="D2575" s="15"/>
    </row>
    <row r="2576" spans="1:4" ht="18">
      <c r="A2576" s="15" t="s">
        <v>2604</v>
      </c>
      <c r="B2576" s="21">
        <v>131457356</v>
      </c>
      <c r="C2576" s="22">
        <v>25</v>
      </c>
      <c r="D2576" s="15"/>
    </row>
    <row r="2577" spans="1:4" ht="18">
      <c r="A2577" s="15" t="s">
        <v>2605</v>
      </c>
      <c r="B2577" s="21">
        <v>48531288</v>
      </c>
      <c r="C2577" s="22">
        <v>25</v>
      </c>
      <c r="D2577" s="15"/>
    </row>
    <row r="2578" spans="1:4" ht="18">
      <c r="A2578" s="15" t="s">
        <v>2606</v>
      </c>
      <c r="B2578" s="21">
        <v>11745949</v>
      </c>
      <c r="C2578" s="22">
        <v>25</v>
      </c>
      <c r="D2578" s="15"/>
    </row>
    <row r="2579" spans="1:4" ht="18">
      <c r="A2579" s="15" t="s">
        <v>2607</v>
      </c>
      <c r="B2579" s="21">
        <v>2107299</v>
      </c>
      <c r="C2579" s="22">
        <v>25</v>
      </c>
      <c r="D2579" s="15"/>
    </row>
    <row r="2580" spans="1:4" ht="18">
      <c r="A2580" s="15" t="s">
        <v>2608</v>
      </c>
      <c r="B2580" s="21">
        <v>19726201</v>
      </c>
      <c r="C2580" s="22">
        <v>25</v>
      </c>
      <c r="D2580" s="15"/>
    </row>
    <row r="2581" spans="1:4" ht="18">
      <c r="A2581" s="15" t="s">
        <v>2609</v>
      </c>
      <c r="B2581" s="21">
        <v>41611517</v>
      </c>
      <c r="C2581" s="22">
        <v>25</v>
      </c>
      <c r="D2581" s="15"/>
    </row>
    <row r="2582" spans="1:4" ht="18">
      <c r="A2582" s="15" t="s">
        <v>2610</v>
      </c>
      <c r="B2582" s="21">
        <v>245411</v>
      </c>
      <c r="C2582" s="22">
        <v>25</v>
      </c>
      <c r="D2582" s="15"/>
    </row>
    <row r="2583" spans="1:4" ht="18">
      <c r="A2583" s="15" t="s">
        <v>2611</v>
      </c>
      <c r="B2583" s="21">
        <v>7472516</v>
      </c>
      <c r="C2583" s="22">
        <v>25</v>
      </c>
      <c r="D2583" s="15"/>
    </row>
    <row r="2584" spans="1:4" ht="18">
      <c r="A2584" s="15" t="s">
        <v>2612</v>
      </c>
      <c r="B2584" s="21">
        <v>9833741</v>
      </c>
      <c r="C2584" s="22">
        <v>25</v>
      </c>
      <c r="D2584" s="15"/>
    </row>
    <row r="2585" spans="1:4" ht="18">
      <c r="A2585" s="15" t="s">
        <v>2613</v>
      </c>
      <c r="B2585" s="21">
        <v>12673825</v>
      </c>
      <c r="C2585" s="22">
        <v>25</v>
      </c>
      <c r="D2585" s="15"/>
    </row>
    <row r="2586" spans="1:4" ht="18">
      <c r="A2586" s="15" t="s">
        <v>2614</v>
      </c>
      <c r="B2586" s="21">
        <v>19275105</v>
      </c>
      <c r="C2586" s="22">
        <v>25</v>
      </c>
      <c r="D2586" s="15"/>
    </row>
    <row r="2587" spans="1:4" ht="18">
      <c r="A2587" s="15" t="s">
        <v>2615</v>
      </c>
      <c r="B2587" s="21">
        <v>3192359</v>
      </c>
      <c r="C2587" s="22">
        <v>25</v>
      </c>
      <c r="D2587" s="15"/>
    </row>
    <row r="2588" spans="1:4" ht="18">
      <c r="A2588" s="15" t="s">
        <v>2616</v>
      </c>
      <c r="B2588" s="21">
        <v>3087097</v>
      </c>
      <c r="C2588" s="22">
        <v>25</v>
      </c>
      <c r="D2588" s="15"/>
    </row>
    <row r="2589" spans="1:4" ht="18">
      <c r="A2589" s="15" t="s">
        <v>2617</v>
      </c>
      <c r="B2589" s="21">
        <v>7632763</v>
      </c>
      <c r="C2589" s="22">
        <v>25</v>
      </c>
      <c r="D2589" s="15"/>
    </row>
    <row r="2590" spans="1:4" ht="18">
      <c r="A2590" s="15" t="s">
        <v>2618</v>
      </c>
      <c r="B2590" s="21">
        <v>748723</v>
      </c>
      <c r="C2590" s="22">
        <v>25</v>
      </c>
      <c r="D2590" s="15"/>
    </row>
    <row r="2591" spans="1:4" ht="18">
      <c r="A2591" s="15" t="s">
        <v>2619</v>
      </c>
      <c r="B2591" s="21">
        <v>53450</v>
      </c>
      <c r="C2591" s="22">
        <v>25</v>
      </c>
      <c r="D2591" s="15"/>
    </row>
    <row r="2592" spans="1:4" ht="18">
      <c r="A2592" s="15" t="s">
        <v>2620</v>
      </c>
      <c r="B2592" s="21">
        <v>4631732</v>
      </c>
      <c r="C2592" s="22">
        <v>25</v>
      </c>
      <c r="D2592" s="15"/>
    </row>
    <row r="2593" spans="1:4" ht="18">
      <c r="A2593" s="15" t="s">
        <v>2621</v>
      </c>
      <c r="B2593" s="21">
        <v>249002</v>
      </c>
      <c r="C2593" s="22">
        <v>25</v>
      </c>
      <c r="D2593" s="15"/>
    </row>
    <row r="2594" spans="1:4" ht="18">
      <c r="A2594" s="15" t="s">
        <v>2622</v>
      </c>
      <c r="B2594" s="21">
        <v>332767</v>
      </c>
      <c r="C2594" s="22">
        <v>25</v>
      </c>
      <c r="D2594" s="15"/>
    </row>
    <row r="2595" spans="1:4" ht="18">
      <c r="A2595" s="15" t="s">
        <v>2623</v>
      </c>
      <c r="B2595" s="21">
        <v>2812968</v>
      </c>
      <c r="C2595" s="22">
        <v>25</v>
      </c>
      <c r="D2595" s="15"/>
    </row>
    <row r="2596" spans="1:4" ht="18">
      <c r="A2596" s="15" t="s">
        <v>2624</v>
      </c>
      <c r="B2596" s="21">
        <v>609292</v>
      </c>
      <c r="C2596" s="22">
        <v>25</v>
      </c>
      <c r="D2596" s="15"/>
    </row>
    <row r="2597" spans="1:4" ht="18">
      <c r="A2597" s="15" t="s">
        <v>2625</v>
      </c>
      <c r="B2597" s="21">
        <v>7116052</v>
      </c>
      <c r="C2597" s="22">
        <v>25</v>
      </c>
      <c r="D2597" s="15"/>
    </row>
    <row r="2598" spans="1:4" ht="18">
      <c r="A2598" s="15" t="s">
        <v>2626</v>
      </c>
      <c r="B2598" s="21">
        <v>442944</v>
      </c>
      <c r="C2598" s="22">
        <v>25</v>
      </c>
      <c r="D2598" s="15"/>
    </row>
    <row r="2599" spans="1:4" ht="18">
      <c r="A2599" s="15" t="s">
        <v>2627</v>
      </c>
      <c r="B2599" s="21">
        <v>215276751</v>
      </c>
      <c r="C2599" s="22">
        <v>25</v>
      </c>
      <c r="D2599" s="15"/>
    </row>
    <row r="2600" spans="1:4" ht="18">
      <c r="A2600" s="15" t="s">
        <v>2628</v>
      </c>
      <c r="B2600" s="21">
        <v>7560</v>
      </c>
      <c r="C2600" s="22">
        <v>25</v>
      </c>
      <c r="D2600" s="15"/>
    </row>
    <row r="2601" spans="1:4" ht="18">
      <c r="A2601" s="15" t="s">
        <v>2629</v>
      </c>
      <c r="B2601" s="21">
        <v>129627</v>
      </c>
      <c r="C2601" s="22">
        <v>25</v>
      </c>
      <c r="D2601" s="15"/>
    </row>
    <row r="2602" spans="1:4" ht="18">
      <c r="A2602" s="15" t="s">
        <v>2630</v>
      </c>
      <c r="B2602" s="21">
        <v>10518024</v>
      </c>
      <c r="C2602" s="22">
        <v>25</v>
      </c>
      <c r="D2602" s="15"/>
    </row>
    <row r="2603" spans="1:4" ht="18">
      <c r="A2603" s="15" t="s">
        <v>2631</v>
      </c>
      <c r="B2603" s="21">
        <v>5769276</v>
      </c>
      <c r="C2603" s="22">
        <v>25</v>
      </c>
      <c r="D2603" s="15"/>
    </row>
    <row r="2604" spans="1:4" ht="18">
      <c r="A2604" s="15" t="s">
        <v>2632</v>
      </c>
      <c r="B2604" s="21">
        <v>84770</v>
      </c>
      <c r="C2604" s="22">
        <v>25</v>
      </c>
      <c r="D2604" s="15"/>
    </row>
    <row r="2605" spans="1:4" ht="18">
      <c r="A2605" s="15" t="s">
        <v>2633</v>
      </c>
      <c r="B2605" s="21">
        <v>71066</v>
      </c>
      <c r="C2605" s="22">
        <v>25</v>
      </c>
      <c r="D2605" s="15"/>
    </row>
    <row r="2606" spans="1:4" ht="18">
      <c r="A2606" s="15" t="s">
        <v>2634</v>
      </c>
      <c r="B2606" s="21">
        <v>11964603</v>
      </c>
      <c r="C2606" s="22">
        <v>25</v>
      </c>
      <c r="D2606" s="15"/>
    </row>
    <row r="2607" spans="1:4" ht="18">
      <c r="A2607" s="15" t="s">
        <v>2635</v>
      </c>
      <c r="B2607" s="21">
        <v>764634</v>
      </c>
      <c r="C2607" s="22">
        <v>25</v>
      </c>
      <c r="D2607" s="15"/>
    </row>
    <row r="2608" spans="1:4" ht="18">
      <c r="A2608" s="15" t="s">
        <v>2636</v>
      </c>
      <c r="B2608" s="21">
        <v>14414222</v>
      </c>
      <c r="C2608" s="22">
        <v>25</v>
      </c>
      <c r="D2608" s="15"/>
    </row>
    <row r="2609" spans="1:4" ht="18">
      <c r="A2609" s="15" t="s">
        <v>2637</v>
      </c>
      <c r="B2609" s="21">
        <v>8265963</v>
      </c>
      <c r="C2609" s="22">
        <v>25</v>
      </c>
      <c r="D2609" s="15"/>
    </row>
    <row r="2610" spans="1:4" ht="18">
      <c r="A2610" s="15" t="s">
        <v>2638</v>
      </c>
      <c r="B2610" s="21">
        <v>29292715</v>
      </c>
      <c r="C2610" s="22">
        <v>25</v>
      </c>
      <c r="D2610" s="15"/>
    </row>
    <row r="2611" spans="1:4" ht="18">
      <c r="A2611" s="15" t="s">
        <v>2639</v>
      </c>
      <c r="B2611" s="21">
        <v>17902</v>
      </c>
      <c r="C2611" s="22">
        <v>25</v>
      </c>
      <c r="D2611" s="15"/>
    </row>
    <row r="2612" spans="1:4" ht="18">
      <c r="A2612" s="15" t="s">
        <v>2640</v>
      </c>
      <c r="B2612" s="21">
        <v>1084282</v>
      </c>
      <c r="C2612" s="22">
        <v>25</v>
      </c>
      <c r="D2612" s="15"/>
    </row>
    <row r="2613" spans="1:4" ht="18">
      <c r="A2613" s="15" t="s">
        <v>2641</v>
      </c>
      <c r="B2613" s="21">
        <v>25259382</v>
      </c>
      <c r="C2613" s="22">
        <v>25</v>
      </c>
      <c r="D2613" s="15"/>
    </row>
    <row r="2614" spans="1:4" ht="18">
      <c r="A2614" s="15" t="s">
        <v>2642</v>
      </c>
      <c r="B2614" s="21">
        <v>781915</v>
      </c>
      <c r="C2614" s="22">
        <v>25</v>
      </c>
      <c r="D2614" s="15"/>
    </row>
    <row r="2615" spans="1:4" ht="18">
      <c r="A2615" s="15" t="s">
        <v>2643</v>
      </c>
      <c r="B2615" s="21">
        <v>18315837</v>
      </c>
      <c r="C2615" s="22">
        <v>25</v>
      </c>
      <c r="D2615" s="15"/>
    </row>
    <row r="2616" spans="1:4" ht="18">
      <c r="A2616" s="15" t="s">
        <v>2644</v>
      </c>
      <c r="B2616" s="21">
        <v>23952599</v>
      </c>
      <c r="C2616" s="22">
        <v>25</v>
      </c>
      <c r="D2616" s="15"/>
    </row>
    <row r="2617" spans="1:4" ht="18">
      <c r="A2617" s="15" t="s">
        <v>2645</v>
      </c>
      <c r="B2617" s="21">
        <v>9855222</v>
      </c>
      <c r="C2617" s="22">
        <v>25</v>
      </c>
      <c r="D2617" s="15"/>
    </row>
    <row r="2618" spans="1:4" ht="18">
      <c r="A2618" s="15" t="s">
        <v>2646</v>
      </c>
      <c r="B2618" s="21">
        <v>3600457</v>
      </c>
      <c r="C2618" s="22">
        <v>25</v>
      </c>
      <c r="D2618" s="15"/>
    </row>
    <row r="2619" spans="1:4" ht="18">
      <c r="A2619" s="15" t="s">
        <v>2647</v>
      </c>
      <c r="B2619" s="21">
        <v>18469204</v>
      </c>
      <c r="C2619" s="22">
        <v>25</v>
      </c>
      <c r="D2619" s="15"/>
    </row>
    <row r="2620" spans="1:4" ht="18">
      <c r="A2620" s="15" t="s">
        <v>2648</v>
      </c>
      <c r="B2620" s="21">
        <v>9014327</v>
      </c>
      <c r="C2620" s="22">
        <v>25</v>
      </c>
      <c r="D2620" s="15"/>
    </row>
    <row r="2621" spans="1:4" ht="18">
      <c r="A2621" s="15" t="s">
        <v>2649</v>
      </c>
      <c r="B2621" s="21">
        <v>785964</v>
      </c>
      <c r="C2621" s="22">
        <v>25</v>
      </c>
      <c r="D2621" s="15"/>
    </row>
    <row r="2622" spans="1:4" ht="18">
      <c r="A2622" s="15" t="s">
        <v>2650</v>
      </c>
      <c r="B2622" s="21">
        <v>1721681</v>
      </c>
      <c r="C2622" s="22">
        <v>25</v>
      </c>
      <c r="D2622" s="15"/>
    </row>
    <row r="2623" spans="1:4" ht="18">
      <c r="A2623" s="15" t="s">
        <v>2651</v>
      </c>
      <c r="B2623" s="21">
        <v>169193</v>
      </c>
      <c r="C2623" s="22">
        <v>25</v>
      </c>
      <c r="D2623" s="15"/>
    </row>
    <row r="2624" spans="1:4" ht="18">
      <c r="A2624" s="15" t="s">
        <v>2652</v>
      </c>
      <c r="B2624" s="21">
        <v>146268</v>
      </c>
      <c r="C2624" s="22">
        <v>25</v>
      </c>
      <c r="D2624" s="15"/>
    </row>
    <row r="2625" spans="1:4" ht="18">
      <c r="A2625" s="15" t="s">
        <v>2653</v>
      </c>
      <c r="B2625" s="21">
        <v>718315</v>
      </c>
      <c r="C2625" s="22">
        <v>25</v>
      </c>
      <c r="D2625" s="15"/>
    </row>
    <row r="2626" spans="1:4" ht="18">
      <c r="A2626" s="15" t="s">
        <v>2654</v>
      </c>
      <c r="B2626" s="21">
        <v>454377</v>
      </c>
      <c r="C2626" s="22">
        <v>25</v>
      </c>
      <c r="D2626" s="15"/>
    </row>
    <row r="2627" spans="1:4" ht="18">
      <c r="A2627" s="15" t="s">
        <v>2655</v>
      </c>
      <c r="B2627" s="21">
        <v>55272</v>
      </c>
      <c r="C2627" s="22">
        <v>25</v>
      </c>
      <c r="D2627" s="15"/>
    </row>
    <row r="2628" spans="1:4" ht="18">
      <c r="A2628" s="15" t="s">
        <v>2656</v>
      </c>
      <c r="B2628" s="21">
        <v>67253</v>
      </c>
      <c r="C2628" s="22">
        <v>25</v>
      </c>
      <c r="D2628" s="15"/>
    </row>
    <row r="2629" spans="1:4" ht="18">
      <c r="A2629" s="15" t="s">
        <v>2657</v>
      </c>
      <c r="B2629" s="21">
        <v>148737</v>
      </c>
      <c r="C2629" s="22">
        <v>25</v>
      </c>
      <c r="D2629" s="15"/>
    </row>
    <row r="2630" spans="1:4" ht="18">
      <c r="A2630" s="15" t="s">
        <v>2658</v>
      </c>
      <c r="B2630" s="21">
        <v>335188</v>
      </c>
      <c r="C2630" s="22">
        <v>25</v>
      </c>
      <c r="D2630" s="15"/>
    </row>
    <row r="2631" spans="1:4" ht="18">
      <c r="A2631" s="15" t="s">
        <v>2659</v>
      </c>
      <c r="B2631" s="21">
        <v>38469892</v>
      </c>
      <c r="C2631" s="22">
        <v>25</v>
      </c>
      <c r="D2631" s="15"/>
    </row>
    <row r="2632" spans="1:4" ht="18">
      <c r="A2632" s="15" t="s">
        <v>2660</v>
      </c>
      <c r="B2632" s="21">
        <v>10016362</v>
      </c>
      <c r="C2632" s="22">
        <v>25</v>
      </c>
      <c r="D2632" s="15"/>
    </row>
    <row r="2633" spans="1:4" ht="18">
      <c r="A2633" s="15" t="s">
        <v>2661</v>
      </c>
      <c r="B2633" s="21">
        <v>17252349</v>
      </c>
      <c r="C2633" s="22">
        <v>25</v>
      </c>
      <c r="D2633" s="15"/>
    </row>
    <row r="2634" spans="1:4" ht="18">
      <c r="A2634" s="15" t="s">
        <v>2662</v>
      </c>
      <c r="B2634" s="21">
        <v>962815</v>
      </c>
      <c r="C2634" s="22">
        <v>25</v>
      </c>
      <c r="D2634" s="15"/>
    </row>
    <row r="2635" spans="1:4" ht="18">
      <c r="A2635" s="15" t="s">
        <v>2663</v>
      </c>
      <c r="B2635" s="21">
        <v>578278925</v>
      </c>
      <c r="C2635" s="22">
        <v>0</v>
      </c>
      <c r="D2635" s="15"/>
    </row>
    <row r="2636" spans="1:4" ht="18">
      <c r="A2636" s="15" t="s">
        <v>2664</v>
      </c>
      <c r="B2636" s="21">
        <v>8384701</v>
      </c>
      <c r="C2636" s="22">
        <v>7.5</v>
      </c>
      <c r="D2636" s="15"/>
    </row>
    <row r="2637" spans="1:4" ht="18">
      <c r="A2637" s="15" t="s">
        <v>2665</v>
      </c>
      <c r="B2637" s="21">
        <v>161456601</v>
      </c>
      <c r="C2637" s="22">
        <v>5.625</v>
      </c>
      <c r="D2637" s="15"/>
    </row>
    <row r="2638" spans="1:4" ht="18">
      <c r="A2638" s="15" t="s">
        <v>2666</v>
      </c>
      <c r="B2638" s="21">
        <v>6474900</v>
      </c>
      <c r="C2638" s="22">
        <v>7.5</v>
      </c>
      <c r="D2638" s="15"/>
    </row>
    <row r="2639" spans="1:4" ht="18">
      <c r="A2639" s="15" t="s">
        <v>2667</v>
      </c>
      <c r="B2639" s="21">
        <v>788888406</v>
      </c>
      <c r="C2639" s="22">
        <v>0.75</v>
      </c>
      <c r="D2639" s="15"/>
    </row>
    <row r="2640" spans="1:4" ht="18">
      <c r="A2640" s="15" t="s">
        <v>2668</v>
      </c>
      <c r="B2640" s="21">
        <v>37254253</v>
      </c>
      <c r="C2640" s="22">
        <v>7.5</v>
      </c>
      <c r="D2640" s="15"/>
    </row>
    <row r="2641" spans="1:4" ht="18">
      <c r="A2641" s="15" t="s">
        <v>2669</v>
      </c>
      <c r="B2641" s="21">
        <v>264179552</v>
      </c>
      <c r="C2641" s="22">
        <v>7.5</v>
      </c>
      <c r="D2641" s="15"/>
    </row>
    <row r="2642" spans="1:4" ht="18">
      <c r="A2642" s="15" t="s">
        <v>2670</v>
      </c>
      <c r="B2642" s="21">
        <v>1177769</v>
      </c>
      <c r="C2642" s="22">
        <v>25</v>
      </c>
      <c r="D2642" s="15"/>
    </row>
    <row r="2643" spans="1:4" ht="18">
      <c r="A2643" s="15" t="s">
        <v>2671</v>
      </c>
      <c r="B2643" s="21">
        <v>16094220</v>
      </c>
      <c r="C2643" s="22">
        <v>25</v>
      </c>
      <c r="D2643" s="15"/>
    </row>
    <row r="2644" spans="1:4" ht="18">
      <c r="A2644" s="15" t="s">
        <v>2672</v>
      </c>
      <c r="B2644" s="21">
        <v>2706534</v>
      </c>
      <c r="C2644" s="22">
        <v>25</v>
      </c>
      <c r="D2644" s="15"/>
    </row>
    <row r="2645" spans="1:4" ht="18">
      <c r="A2645" s="15" t="s">
        <v>2673</v>
      </c>
      <c r="B2645" s="21">
        <v>2998924</v>
      </c>
      <c r="C2645" s="22">
        <v>25</v>
      </c>
      <c r="D2645" s="15"/>
    </row>
    <row r="2646" spans="1:4" ht="18">
      <c r="A2646" s="15" t="s">
        <v>2674</v>
      </c>
      <c r="B2646" s="21">
        <v>2559638</v>
      </c>
      <c r="C2646" s="22">
        <v>25</v>
      </c>
      <c r="D2646" s="15"/>
    </row>
    <row r="2647" spans="1:4" ht="18">
      <c r="A2647" s="15" t="s">
        <v>2675</v>
      </c>
      <c r="B2647" s="21">
        <v>5583584</v>
      </c>
      <c r="C2647" s="22">
        <v>25</v>
      </c>
      <c r="D2647" s="15"/>
    </row>
    <row r="2648" spans="1:4" ht="18">
      <c r="A2648" s="15" t="s">
        <v>2676</v>
      </c>
      <c r="B2648" s="21">
        <v>316532</v>
      </c>
      <c r="C2648" s="22">
        <v>25</v>
      </c>
      <c r="D2648" s="15"/>
    </row>
    <row r="2649" spans="1:4" ht="18">
      <c r="A2649" s="15" t="s">
        <v>2677</v>
      </c>
      <c r="B2649" s="21">
        <v>1166608</v>
      </c>
      <c r="C2649" s="22">
        <v>25</v>
      </c>
      <c r="D2649" s="15"/>
    </row>
    <row r="2650" spans="1:4" ht="18">
      <c r="A2650" s="15" t="s">
        <v>2678</v>
      </c>
      <c r="B2650" s="21">
        <v>1394986</v>
      </c>
      <c r="C2650" s="22">
        <v>25</v>
      </c>
      <c r="D2650" s="15"/>
    </row>
    <row r="2651" spans="1:4" ht="18">
      <c r="A2651" s="15" t="s">
        <v>2679</v>
      </c>
      <c r="B2651" s="21">
        <v>4280864</v>
      </c>
      <c r="C2651" s="22">
        <v>25</v>
      </c>
      <c r="D2651" s="15"/>
    </row>
    <row r="2652" spans="1:4" ht="18">
      <c r="A2652" s="15" t="s">
        <v>2680</v>
      </c>
      <c r="B2652" s="21">
        <v>62122</v>
      </c>
      <c r="C2652" s="22">
        <v>25</v>
      </c>
      <c r="D2652" s="15"/>
    </row>
    <row r="2653" spans="1:4" ht="18">
      <c r="A2653" s="15" t="s">
        <v>2681</v>
      </c>
      <c r="B2653" s="21">
        <v>2093</v>
      </c>
      <c r="C2653" s="22">
        <v>25</v>
      </c>
      <c r="D2653" s="15"/>
    </row>
    <row r="2654" spans="1:4" ht="18">
      <c r="A2654" s="15" t="s">
        <v>2682</v>
      </c>
      <c r="B2654" s="21">
        <v>1947298</v>
      </c>
      <c r="C2654" s="22">
        <v>25</v>
      </c>
      <c r="D2654" s="15"/>
    </row>
    <row r="2655" spans="1:4" ht="18">
      <c r="A2655" s="15" t="s">
        <v>2683</v>
      </c>
      <c r="B2655" s="21">
        <v>3497790</v>
      </c>
      <c r="C2655" s="22">
        <v>25</v>
      </c>
      <c r="D2655" s="15"/>
    </row>
    <row r="2656" spans="1:4" ht="18">
      <c r="A2656" s="15" t="s">
        <v>2684</v>
      </c>
      <c r="B2656" s="21">
        <v>1945818</v>
      </c>
      <c r="C2656" s="22">
        <v>25</v>
      </c>
      <c r="D2656" s="15"/>
    </row>
    <row r="2657" spans="1:4" ht="18">
      <c r="A2657" s="15" t="s">
        <v>2685</v>
      </c>
      <c r="B2657" s="21">
        <v>1804436</v>
      </c>
      <c r="C2657" s="22">
        <v>25</v>
      </c>
      <c r="D2657" s="15"/>
    </row>
    <row r="2658" spans="1:4" ht="18">
      <c r="A2658" s="15" t="s">
        <v>2686</v>
      </c>
      <c r="B2658" s="21">
        <v>8081579</v>
      </c>
      <c r="C2658" s="22">
        <v>25</v>
      </c>
      <c r="D2658" s="15"/>
    </row>
    <row r="2659" spans="1:4" ht="18">
      <c r="A2659" s="15" t="s">
        <v>2687</v>
      </c>
      <c r="B2659" s="21">
        <v>300848</v>
      </c>
      <c r="C2659" s="22">
        <v>25</v>
      </c>
      <c r="D2659" s="15"/>
    </row>
    <row r="2660" spans="1:4" ht="18">
      <c r="A2660" s="15" t="s">
        <v>2688</v>
      </c>
      <c r="B2660" s="21">
        <v>16368751</v>
      </c>
      <c r="C2660" s="22">
        <v>25</v>
      </c>
      <c r="D2660" s="15"/>
    </row>
    <row r="2661" spans="1:4" ht="18">
      <c r="A2661" s="15" t="s">
        <v>2689</v>
      </c>
      <c r="B2661" s="21">
        <v>45710045</v>
      </c>
      <c r="C2661" s="22">
        <v>25</v>
      </c>
      <c r="D2661" s="15"/>
    </row>
    <row r="2662" spans="1:4" ht="18">
      <c r="A2662" s="15" t="s">
        <v>2690</v>
      </c>
      <c r="B2662" s="21">
        <v>238102667</v>
      </c>
      <c r="C2662" s="22">
        <v>25</v>
      </c>
      <c r="D2662" s="15"/>
    </row>
    <row r="2663" spans="1:4" ht="18">
      <c r="A2663" s="15" t="s">
        <v>2691</v>
      </c>
      <c r="B2663" s="21">
        <v>22977062</v>
      </c>
      <c r="C2663" s="22">
        <v>25</v>
      </c>
      <c r="D2663" s="15"/>
    </row>
    <row r="2664" spans="1:4" ht="18">
      <c r="A2664" s="15" t="s">
        <v>2692</v>
      </c>
      <c r="B2664" s="21">
        <v>23145856</v>
      </c>
      <c r="C2664" s="22">
        <v>25</v>
      </c>
      <c r="D2664" s="15"/>
    </row>
    <row r="2665" spans="1:4" ht="18">
      <c r="A2665" s="15" t="s">
        <v>2693</v>
      </c>
      <c r="B2665" s="21">
        <v>35727742</v>
      </c>
      <c r="C2665" s="22">
        <v>25</v>
      </c>
      <c r="D2665" s="15"/>
    </row>
    <row r="2666" spans="1:4" ht="18">
      <c r="A2666" s="15" t="s">
        <v>2694</v>
      </c>
      <c r="B2666" s="21">
        <v>33013458</v>
      </c>
      <c r="C2666" s="22">
        <v>25</v>
      </c>
      <c r="D2666" s="15"/>
    </row>
    <row r="2667" spans="1:4" ht="18">
      <c r="A2667" s="15" t="s">
        <v>2695</v>
      </c>
      <c r="B2667" s="21">
        <v>60219917</v>
      </c>
      <c r="C2667" s="22">
        <v>25</v>
      </c>
      <c r="D2667" s="15"/>
    </row>
    <row r="2668" spans="1:4" ht="18">
      <c r="A2668" s="15" t="s">
        <v>2696</v>
      </c>
      <c r="B2668" s="21">
        <v>314924616</v>
      </c>
      <c r="C2668" s="22">
        <v>25</v>
      </c>
      <c r="D2668" s="15"/>
    </row>
    <row r="2669" spans="1:4" ht="18">
      <c r="A2669" s="15" t="s">
        <v>2697</v>
      </c>
      <c r="B2669" s="21">
        <v>510672</v>
      </c>
      <c r="C2669" s="22">
        <v>25</v>
      </c>
      <c r="D2669" s="15"/>
    </row>
    <row r="2670" spans="1:4" ht="18">
      <c r="A2670" s="15" t="s">
        <v>2698</v>
      </c>
      <c r="B2670" s="21">
        <v>4954110</v>
      </c>
      <c r="C2670" s="22">
        <v>25</v>
      </c>
      <c r="D2670" s="15"/>
    </row>
    <row r="2671" spans="1:4" ht="18">
      <c r="A2671" s="15" t="s">
        <v>2699</v>
      </c>
      <c r="B2671" s="21">
        <v>291701154</v>
      </c>
      <c r="C2671" s="22">
        <v>25</v>
      </c>
      <c r="D2671" s="15"/>
    </row>
    <row r="2672" spans="1:4" ht="18">
      <c r="A2672" s="15" t="s">
        <v>2700</v>
      </c>
      <c r="B2672" s="21">
        <v>542358</v>
      </c>
      <c r="C2672" s="22">
        <v>25</v>
      </c>
      <c r="D2672" s="15"/>
    </row>
    <row r="2673" spans="1:4" ht="18">
      <c r="A2673" s="15" t="s">
        <v>2701</v>
      </c>
      <c r="B2673" s="21">
        <v>12608</v>
      </c>
      <c r="C2673" s="22">
        <v>25</v>
      </c>
      <c r="D2673" s="15"/>
    </row>
    <row r="2674" spans="1:4" ht="18">
      <c r="A2674" s="15" t="s">
        <v>2702</v>
      </c>
      <c r="B2674" s="21">
        <v>2217218</v>
      </c>
      <c r="C2674" s="22">
        <v>25</v>
      </c>
      <c r="D2674" s="15"/>
    </row>
    <row r="2675" spans="1:4" ht="18">
      <c r="A2675" s="15" t="s">
        <v>2703</v>
      </c>
      <c r="B2675" s="21">
        <v>11236562</v>
      </c>
      <c r="C2675" s="22">
        <v>7.5</v>
      </c>
      <c r="D2675" s="15"/>
    </row>
    <row r="2676" spans="1:4" ht="18">
      <c r="A2676" s="15" t="s">
        <v>2704</v>
      </c>
      <c r="B2676" s="21">
        <v>1614705</v>
      </c>
      <c r="C2676" s="22">
        <v>7.5</v>
      </c>
      <c r="D2676" s="15"/>
    </row>
    <row r="2677" spans="1:4" ht="18">
      <c r="A2677" s="15" t="s">
        <v>2705</v>
      </c>
      <c r="B2677" s="21">
        <v>40148397</v>
      </c>
      <c r="C2677" s="22">
        <v>7.5</v>
      </c>
      <c r="D2677" s="15"/>
    </row>
    <row r="2678" spans="1:4" ht="18">
      <c r="A2678" s="15" t="s">
        <v>2706</v>
      </c>
      <c r="B2678" s="21">
        <v>1226274</v>
      </c>
      <c r="C2678" s="22">
        <v>7.5</v>
      </c>
      <c r="D2678" s="15"/>
    </row>
    <row r="2679" spans="1:4" ht="18">
      <c r="A2679" s="15" t="s">
        <v>2707</v>
      </c>
      <c r="B2679" s="21">
        <v>102608410</v>
      </c>
      <c r="C2679" s="22">
        <v>7.5</v>
      </c>
      <c r="D2679" s="15"/>
    </row>
    <row r="2680" spans="1:4" ht="18">
      <c r="A2680" s="15" t="s">
        <v>2708</v>
      </c>
      <c r="B2680" s="21">
        <v>2617158</v>
      </c>
      <c r="C2680" s="22">
        <v>7.5</v>
      </c>
      <c r="D2680" s="15"/>
    </row>
    <row r="2681" spans="1:4" ht="18">
      <c r="A2681" s="15" t="s">
        <v>2709</v>
      </c>
      <c r="B2681" s="21">
        <v>35802987</v>
      </c>
      <c r="C2681" s="22">
        <v>3.75</v>
      </c>
      <c r="D2681" s="15"/>
    </row>
    <row r="2682" spans="1:4" ht="18">
      <c r="A2682" s="15" t="s">
        <v>2710</v>
      </c>
      <c r="B2682" s="21">
        <v>135379934</v>
      </c>
      <c r="C2682" s="22">
        <v>6.25</v>
      </c>
      <c r="D2682" s="15"/>
    </row>
    <row r="2683" spans="1:4" ht="18">
      <c r="A2683" s="15" t="s">
        <v>2711</v>
      </c>
      <c r="B2683" s="21">
        <v>7226243</v>
      </c>
      <c r="C2683" s="22">
        <v>3.75</v>
      </c>
      <c r="D2683" s="15"/>
    </row>
    <row r="2684" spans="1:4" ht="18">
      <c r="A2684" s="15" t="s">
        <v>2712</v>
      </c>
      <c r="B2684" s="21">
        <v>363059117</v>
      </c>
      <c r="C2684" s="22">
        <v>3.75</v>
      </c>
      <c r="D2684" s="15"/>
    </row>
    <row r="2685" spans="1:4" ht="18">
      <c r="A2685" s="15" t="s">
        <v>2713</v>
      </c>
      <c r="B2685" s="21">
        <v>4583244</v>
      </c>
      <c r="C2685" s="22">
        <v>25</v>
      </c>
      <c r="D2685" s="15"/>
    </row>
    <row r="2686" spans="1:4" ht="18">
      <c r="A2686" s="15" t="s">
        <v>2714</v>
      </c>
      <c r="B2686" s="21">
        <v>127759</v>
      </c>
      <c r="C2686" s="22">
        <v>7.5</v>
      </c>
      <c r="D2686" s="15"/>
    </row>
    <row r="2687" spans="1:4" ht="18">
      <c r="A2687" s="15" t="s">
        <v>2715</v>
      </c>
      <c r="B2687" s="21">
        <v>2322860</v>
      </c>
      <c r="C2687" s="22">
        <v>7.5</v>
      </c>
      <c r="D2687" s="15"/>
    </row>
    <row r="2688" spans="1:4" ht="18">
      <c r="A2688" s="15" t="s">
        <v>2716</v>
      </c>
      <c r="B2688" s="21">
        <v>70719827</v>
      </c>
      <c r="C2688" s="22">
        <v>25</v>
      </c>
      <c r="D2688" s="15"/>
    </row>
    <row r="2689" spans="1:4" ht="18">
      <c r="A2689" s="15" t="s">
        <v>2717</v>
      </c>
      <c r="B2689" s="21">
        <v>44275250</v>
      </c>
      <c r="C2689" s="22">
        <v>25</v>
      </c>
      <c r="D2689" s="15"/>
    </row>
    <row r="2690" spans="1:4" ht="18">
      <c r="A2690" s="15" t="s">
        <v>2718</v>
      </c>
      <c r="B2690" s="21">
        <v>3640098</v>
      </c>
      <c r="C2690" s="22">
        <v>25</v>
      </c>
      <c r="D2690" s="15"/>
    </row>
    <row r="2691" spans="1:4" ht="18">
      <c r="A2691" s="15" t="s">
        <v>2719</v>
      </c>
      <c r="B2691" s="21">
        <v>1411671</v>
      </c>
      <c r="C2691" s="22">
        <v>25</v>
      </c>
      <c r="D2691" s="15"/>
    </row>
    <row r="2692" spans="1:4" ht="18">
      <c r="A2692" s="15" t="s">
        <v>2720</v>
      </c>
      <c r="B2692" s="21">
        <v>27635977</v>
      </c>
      <c r="C2692" s="22">
        <v>25</v>
      </c>
      <c r="D2692" s="15"/>
    </row>
    <row r="2693" spans="1:4" ht="18">
      <c r="A2693" s="15" t="s">
        <v>2721</v>
      </c>
      <c r="B2693" s="21">
        <v>24916813</v>
      </c>
      <c r="C2693" s="22">
        <v>25</v>
      </c>
      <c r="D2693" s="15"/>
    </row>
    <row r="2694" spans="1:4" ht="18">
      <c r="A2694" s="15" t="s">
        <v>2722</v>
      </c>
      <c r="B2694" s="21">
        <v>5518572</v>
      </c>
      <c r="C2694" s="22">
        <v>25</v>
      </c>
      <c r="D2694" s="15"/>
    </row>
    <row r="2695" spans="1:4" ht="18">
      <c r="A2695" s="15" t="s">
        <v>2723</v>
      </c>
      <c r="B2695" s="21">
        <v>10035268</v>
      </c>
      <c r="C2695" s="22">
        <v>16.25</v>
      </c>
      <c r="D2695" s="15"/>
    </row>
    <row r="2696" spans="1:4" ht="18">
      <c r="A2696" s="15" t="s">
        <v>2724</v>
      </c>
      <c r="B2696" s="21">
        <v>15816974</v>
      </c>
      <c r="C2696" s="22">
        <v>25</v>
      </c>
      <c r="D2696" s="15"/>
    </row>
    <row r="2697" spans="1:4" ht="18">
      <c r="A2697" s="15" t="s">
        <v>2725</v>
      </c>
      <c r="B2697" s="21">
        <v>62311332</v>
      </c>
      <c r="C2697" s="22">
        <v>25</v>
      </c>
      <c r="D2697" s="15"/>
    </row>
    <row r="2698" spans="1:4" ht="18">
      <c r="A2698" s="15" t="s">
        <v>2726</v>
      </c>
      <c r="B2698" s="21">
        <v>23414376</v>
      </c>
      <c r="C2698" s="22">
        <v>21.428571701049805</v>
      </c>
      <c r="D2698" s="15"/>
    </row>
    <row r="2699" spans="1:4" ht="18">
      <c r="A2699" s="15" t="s">
        <v>2727</v>
      </c>
      <c r="B2699" s="21">
        <v>29354987</v>
      </c>
      <c r="C2699" s="22">
        <v>25</v>
      </c>
      <c r="D2699" s="15"/>
    </row>
    <row r="2700" spans="1:4" ht="18">
      <c r="A2700" s="15" t="s">
        <v>2728</v>
      </c>
      <c r="B2700" s="21">
        <v>752572</v>
      </c>
      <c r="C2700" s="22">
        <v>25</v>
      </c>
      <c r="D2700" s="15"/>
    </row>
    <row r="2701" spans="1:4" ht="18">
      <c r="A2701" s="15" t="s">
        <v>2729</v>
      </c>
      <c r="B2701" s="21">
        <v>24121719</v>
      </c>
      <c r="C2701" s="22">
        <v>25</v>
      </c>
      <c r="D2701" s="15"/>
    </row>
    <row r="2702" spans="1:4" ht="18">
      <c r="A2702" s="15" t="s">
        <v>2730</v>
      </c>
      <c r="B2702" s="21">
        <v>10809044</v>
      </c>
      <c r="C2702" s="22">
        <v>22.083333969116211</v>
      </c>
      <c r="D2702" s="15"/>
    </row>
    <row r="2703" spans="1:4" ht="18">
      <c r="A2703" s="15" t="s">
        <v>2731</v>
      </c>
      <c r="B2703" s="21">
        <v>5210655</v>
      </c>
      <c r="C2703" s="22">
        <v>25</v>
      </c>
      <c r="D2703" s="15"/>
    </row>
    <row r="2704" spans="1:4" ht="18">
      <c r="A2704" s="15" t="s">
        <v>2732</v>
      </c>
      <c r="B2704" s="21">
        <v>73938262</v>
      </c>
      <c r="C2704" s="22">
        <v>25</v>
      </c>
      <c r="D2704" s="15"/>
    </row>
    <row r="2705" spans="1:4" ht="18">
      <c r="A2705" s="15" t="s">
        <v>2733</v>
      </c>
      <c r="B2705" s="21">
        <v>38174435</v>
      </c>
      <c r="C2705" s="22">
        <v>25</v>
      </c>
      <c r="D2705" s="15"/>
    </row>
    <row r="2706" spans="1:4" ht="18">
      <c r="A2706" s="15" t="s">
        <v>2734</v>
      </c>
      <c r="B2706" s="21">
        <v>273001</v>
      </c>
      <c r="C2706" s="22">
        <v>7.5</v>
      </c>
      <c r="D2706" s="15"/>
    </row>
    <row r="2707" spans="1:4" ht="18">
      <c r="A2707" s="15" t="s">
        <v>2735</v>
      </c>
      <c r="B2707" s="21">
        <v>1979333</v>
      </c>
      <c r="C2707" s="22">
        <v>7.5</v>
      </c>
      <c r="D2707" s="15"/>
    </row>
    <row r="2708" spans="1:4" ht="18">
      <c r="A2708" s="15" t="s">
        <v>2736</v>
      </c>
      <c r="B2708" s="21">
        <v>8149827</v>
      </c>
      <c r="C2708" s="22">
        <v>7.5</v>
      </c>
      <c r="D2708" s="15"/>
    </row>
    <row r="2709" spans="1:4" ht="18">
      <c r="A2709" s="15" t="s">
        <v>2737</v>
      </c>
      <c r="B2709" s="21">
        <v>6200</v>
      </c>
      <c r="C2709" s="22">
        <v>25</v>
      </c>
      <c r="D2709" s="15"/>
    </row>
    <row r="2710" spans="1:4" ht="18">
      <c r="A2710" s="15" t="s">
        <v>2738</v>
      </c>
      <c r="B2710" s="21">
        <v>24110</v>
      </c>
      <c r="C2710" s="22">
        <v>25</v>
      </c>
      <c r="D2710" s="15"/>
    </row>
    <row r="2711" spans="1:4" ht="18">
      <c r="A2711" s="15" t="s">
        <v>2739</v>
      </c>
      <c r="B2711" s="21">
        <v>591456</v>
      </c>
      <c r="C2711" s="22">
        <v>7.5</v>
      </c>
      <c r="D2711" s="15"/>
    </row>
    <row r="2712" spans="1:4" ht="18">
      <c r="A2712" s="15" t="s">
        <v>2740</v>
      </c>
      <c r="B2712" s="21">
        <v>1084946</v>
      </c>
      <c r="C2712" s="22">
        <v>7.5</v>
      </c>
      <c r="D2712" s="15"/>
    </row>
    <row r="2713" spans="1:4" ht="18">
      <c r="A2713" s="15" t="s">
        <v>2741</v>
      </c>
      <c r="B2713" s="21">
        <v>129256</v>
      </c>
      <c r="C2713" s="22">
        <v>7.5</v>
      </c>
      <c r="D2713" s="15"/>
    </row>
    <row r="2714" spans="1:4" ht="18">
      <c r="A2714" s="15" t="s">
        <v>2742</v>
      </c>
      <c r="B2714" s="21">
        <v>6447317</v>
      </c>
      <c r="C2714" s="22">
        <v>7.5</v>
      </c>
      <c r="D2714" s="15"/>
    </row>
    <row r="2715" spans="1:4" ht="18">
      <c r="A2715" s="15" t="s">
        <v>2743</v>
      </c>
      <c r="B2715" s="21">
        <v>7458929</v>
      </c>
      <c r="C2715" s="22">
        <v>7.5</v>
      </c>
      <c r="D2715" s="15"/>
    </row>
    <row r="2716" spans="1:4" ht="18">
      <c r="A2716" s="15" t="s">
        <v>2744</v>
      </c>
      <c r="B2716" s="21">
        <v>3324436</v>
      </c>
      <c r="C2716" s="22">
        <v>7.5</v>
      </c>
      <c r="D2716" s="15"/>
    </row>
    <row r="2717" spans="1:4" ht="18">
      <c r="A2717" s="15" t="s">
        <v>2745</v>
      </c>
      <c r="B2717" s="21">
        <v>13530649</v>
      </c>
      <c r="C2717" s="22">
        <v>7.5</v>
      </c>
      <c r="D2717" s="15"/>
    </row>
    <row r="2718" spans="1:4" ht="18">
      <c r="A2718" s="15" t="s">
        <v>2746</v>
      </c>
      <c r="B2718" s="21">
        <v>24917714</v>
      </c>
      <c r="C2718" s="22">
        <v>25</v>
      </c>
      <c r="D2718" s="15"/>
    </row>
    <row r="2719" spans="1:4" ht="18">
      <c r="A2719" s="15" t="s">
        <v>2747</v>
      </c>
      <c r="B2719" s="21">
        <v>199097</v>
      </c>
      <c r="C2719" s="22">
        <v>25</v>
      </c>
      <c r="D2719" s="15"/>
    </row>
    <row r="2720" spans="1:4" ht="18">
      <c r="A2720" s="15" t="s">
        <v>2748</v>
      </c>
      <c r="B2720" s="21">
        <v>143765</v>
      </c>
      <c r="C2720" s="22">
        <v>25</v>
      </c>
      <c r="D2720" s="15"/>
    </row>
    <row r="2721" spans="1:4" ht="18">
      <c r="A2721" s="15" t="s">
        <v>2749</v>
      </c>
      <c r="B2721" s="21">
        <v>2610</v>
      </c>
      <c r="C2721" s="22">
        <v>25</v>
      </c>
      <c r="D2721" s="15"/>
    </row>
    <row r="2722" spans="1:4" ht="18">
      <c r="A2722" s="15" t="s">
        <v>2750</v>
      </c>
      <c r="B2722" s="21">
        <v>118796</v>
      </c>
      <c r="C2722" s="22">
        <v>25</v>
      </c>
      <c r="D2722" s="15"/>
    </row>
    <row r="2723" spans="1:4" ht="18">
      <c r="A2723" s="15" t="s">
        <v>2751</v>
      </c>
      <c r="B2723" s="21">
        <v>213960</v>
      </c>
      <c r="C2723" s="22">
        <v>25</v>
      </c>
      <c r="D2723" s="15"/>
    </row>
    <row r="2724" spans="1:4" ht="18">
      <c r="A2724" s="15" t="s">
        <v>2752</v>
      </c>
      <c r="B2724" s="21">
        <v>6494</v>
      </c>
      <c r="C2724" s="22">
        <v>25</v>
      </c>
      <c r="D2724" s="15"/>
    </row>
    <row r="2725" spans="1:4" ht="18">
      <c r="A2725" s="15" t="s">
        <v>2753</v>
      </c>
      <c r="B2725" s="21">
        <v>622008</v>
      </c>
      <c r="C2725" s="22">
        <v>25</v>
      </c>
      <c r="D2725" s="15"/>
    </row>
    <row r="2726" spans="1:4" ht="18">
      <c r="A2726" s="15" t="s">
        <v>2754</v>
      </c>
      <c r="B2726" s="21">
        <v>73350</v>
      </c>
      <c r="C2726" s="22">
        <v>25</v>
      </c>
      <c r="D2726" s="15"/>
    </row>
    <row r="2727" spans="1:4" ht="18">
      <c r="A2727" s="15" t="s">
        <v>2755</v>
      </c>
      <c r="B2727" s="21">
        <v>24494</v>
      </c>
      <c r="C2727" s="22">
        <v>25</v>
      </c>
      <c r="D2727" s="15"/>
    </row>
    <row r="2728" spans="1:4" ht="18">
      <c r="A2728" s="15" t="s">
        <v>2756</v>
      </c>
      <c r="B2728" s="21">
        <v>22982</v>
      </c>
      <c r="C2728" s="22">
        <v>25</v>
      </c>
      <c r="D2728" s="15"/>
    </row>
    <row r="2729" spans="1:4" ht="18">
      <c r="A2729" s="15" t="s">
        <v>2757</v>
      </c>
      <c r="B2729" s="21">
        <v>25348</v>
      </c>
      <c r="C2729" s="22">
        <v>25</v>
      </c>
      <c r="D2729" s="15"/>
    </row>
    <row r="2730" spans="1:4" ht="18">
      <c r="A2730" s="15" t="s">
        <v>2758</v>
      </c>
      <c r="B2730" s="21">
        <v>8920</v>
      </c>
      <c r="C2730" s="22">
        <v>25</v>
      </c>
      <c r="D2730" s="15"/>
    </row>
    <row r="2731" spans="1:4" ht="18">
      <c r="A2731" s="15" t="s">
        <v>2759</v>
      </c>
      <c r="B2731" s="21">
        <v>7724</v>
      </c>
      <c r="C2731" s="22">
        <v>25</v>
      </c>
      <c r="D2731" s="15"/>
    </row>
    <row r="2732" spans="1:4" ht="18">
      <c r="A2732" s="15" t="s">
        <v>2760</v>
      </c>
      <c r="B2732" s="21">
        <v>1823688</v>
      </c>
      <c r="C2732" s="22">
        <v>25</v>
      </c>
      <c r="D2732" s="15"/>
    </row>
    <row r="2733" spans="1:4" ht="18">
      <c r="A2733" s="15" t="s">
        <v>2761</v>
      </c>
      <c r="B2733" s="21">
        <v>31025</v>
      </c>
      <c r="C2733" s="22">
        <v>25</v>
      </c>
      <c r="D2733" s="15"/>
    </row>
    <row r="2734" spans="1:4" ht="18">
      <c r="A2734" s="15" t="s">
        <v>2762</v>
      </c>
      <c r="B2734" s="21">
        <v>192198315</v>
      </c>
      <c r="C2734" s="22">
        <v>7.5</v>
      </c>
      <c r="D2734" s="15"/>
    </row>
    <row r="2735" spans="1:4" ht="18">
      <c r="A2735" s="15" t="s">
        <v>2763</v>
      </c>
      <c r="B2735" s="21">
        <v>219056003</v>
      </c>
      <c r="C2735" s="22">
        <v>7.5</v>
      </c>
      <c r="D2735" s="15"/>
    </row>
    <row r="2736" spans="1:4" ht="18">
      <c r="A2736" s="15" t="s">
        <v>2764</v>
      </c>
      <c r="B2736" s="21">
        <v>4286584</v>
      </c>
      <c r="C2736" s="22">
        <v>7.5</v>
      </c>
      <c r="D2736" s="15"/>
    </row>
    <row r="2737" spans="1:4" ht="18">
      <c r="A2737" s="15" t="s">
        <v>2765</v>
      </c>
      <c r="B2737" s="21">
        <v>775392</v>
      </c>
      <c r="C2737" s="22">
        <v>25</v>
      </c>
      <c r="D2737" s="15"/>
    </row>
    <row r="2738" spans="1:4" ht="18">
      <c r="A2738" s="15" t="s">
        <v>2766</v>
      </c>
      <c r="B2738" s="21">
        <v>123896</v>
      </c>
      <c r="C2738" s="22">
        <v>25</v>
      </c>
      <c r="D2738" s="15"/>
    </row>
    <row r="2739" spans="1:4" ht="18">
      <c r="A2739" s="15" t="s">
        <v>2767</v>
      </c>
      <c r="B2739" s="21">
        <v>60617</v>
      </c>
      <c r="C2739" s="22">
        <v>25</v>
      </c>
      <c r="D2739" s="15"/>
    </row>
    <row r="2740" spans="1:4" ht="18">
      <c r="A2740" s="15" t="s">
        <v>2768</v>
      </c>
      <c r="B2740" s="21">
        <v>1442215</v>
      </c>
      <c r="C2740" s="22">
        <v>25</v>
      </c>
      <c r="D2740" s="15"/>
    </row>
    <row r="2741" spans="1:4" ht="18">
      <c r="A2741" s="15" t="s">
        <v>2769</v>
      </c>
      <c r="B2741" s="21">
        <v>11847613</v>
      </c>
      <c r="C2741" s="22">
        <v>3.75</v>
      </c>
      <c r="D2741" s="15"/>
    </row>
    <row r="2742" spans="1:4" ht="18">
      <c r="A2742" s="15" t="s">
        <v>2770</v>
      </c>
      <c r="B2742" s="21">
        <v>531420815</v>
      </c>
      <c r="C2742" s="22">
        <v>6.25</v>
      </c>
      <c r="D2742" s="15"/>
    </row>
    <row r="2743" spans="1:4" ht="18">
      <c r="A2743" s="15" t="s">
        <v>2771</v>
      </c>
      <c r="B2743" s="21">
        <v>1963286</v>
      </c>
      <c r="C2743" s="22">
        <v>7.5</v>
      </c>
      <c r="D2743" s="15"/>
    </row>
    <row r="2744" spans="1:4" ht="18">
      <c r="A2744" s="15" t="s">
        <v>2772</v>
      </c>
      <c r="B2744" s="21">
        <v>335185230</v>
      </c>
      <c r="C2744" s="22">
        <v>6.25</v>
      </c>
      <c r="D2744" s="15"/>
    </row>
    <row r="2745" spans="1:4" ht="18">
      <c r="A2745" s="15" t="s">
        <v>2773</v>
      </c>
      <c r="B2745" s="21">
        <v>280510325</v>
      </c>
      <c r="C2745" s="22">
        <v>4.6875</v>
      </c>
      <c r="D2745" s="15"/>
    </row>
    <row r="2746" spans="1:4" ht="18">
      <c r="A2746" s="15" t="s">
        <v>2774</v>
      </c>
      <c r="B2746" s="21">
        <v>3734339</v>
      </c>
      <c r="C2746" s="22">
        <v>7.5</v>
      </c>
      <c r="D2746" s="15"/>
    </row>
    <row r="2747" spans="1:4" ht="18">
      <c r="A2747" s="15" t="s">
        <v>2775</v>
      </c>
      <c r="B2747" s="21">
        <v>18135741</v>
      </c>
      <c r="C2747" s="22">
        <v>7.5</v>
      </c>
      <c r="D2747" s="15"/>
    </row>
    <row r="2748" spans="1:4" ht="18">
      <c r="A2748" s="15" t="s">
        <v>2776</v>
      </c>
      <c r="B2748" s="21">
        <v>7675</v>
      </c>
      <c r="C2748" s="22">
        <v>25</v>
      </c>
      <c r="D2748" s="15"/>
    </row>
    <row r="2749" spans="1:4" ht="18">
      <c r="A2749" s="15" t="s">
        <v>2777</v>
      </c>
      <c r="B2749" s="21">
        <v>27744</v>
      </c>
      <c r="C2749" s="22">
        <v>25</v>
      </c>
      <c r="D2749" s="15"/>
    </row>
    <row r="2750" spans="1:4" ht="18">
      <c r="A2750" s="15" t="s">
        <v>2778</v>
      </c>
      <c r="B2750" s="21">
        <v>9307</v>
      </c>
      <c r="C2750" s="22">
        <v>25</v>
      </c>
      <c r="D2750" s="15"/>
    </row>
    <row r="2751" spans="1:4" ht="18">
      <c r="A2751" s="15" t="s">
        <v>2779</v>
      </c>
      <c r="B2751" s="21">
        <v>558740</v>
      </c>
      <c r="C2751" s="22">
        <v>25</v>
      </c>
      <c r="D2751" s="15"/>
    </row>
    <row r="2752" spans="1:4" ht="18">
      <c r="A2752" s="15" t="s">
        <v>2780</v>
      </c>
      <c r="B2752" s="21">
        <v>620299</v>
      </c>
      <c r="C2752" s="22">
        <v>25</v>
      </c>
      <c r="D2752" s="15"/>
    </row>
    <row r="2753" spans="1:4" ht="18">
      <c r="A2753" s="15" t="s">
        <v>2781</v>
      </c>
      <c r="B2753" s="21">
        <v>30922</v>
      </c>
      <c r="C2753" s="22">
        <v>25</v>
      </c>
      <c r="D2753" s="15"/>
    </row>
    <row r="2754" spans="1:4" ht="18">
      <c r="A2754" s="15" t="s">
        <v>2782</v>
      </c>
      <c r="B2754" s="21">
        <v>80920</v>
      </c>
      <c r="C2754" s="22">
        <v>25</v>
      </c>
      <c r="D2754" s="15"/>
    </row>
    <row r="2755" spans="1:4" ht="18">
      <c r="A2755" s="15" t="s">
        <v>2783</v>
      </c>
      <c r="B2755" s="21">
        <v>1193112</v>
      </c>
      <c r="C2755" s="22">
        <v>25</v>
      </c>
      <c r="D2755" s="15"/>
    </row>
    <row r="2756" spans="1:4" ht="18">
      <c r="A2756" s="15" t="s">
        <v>2784</v>
      </c>
      <c r="B2756" s="21">
        <v>29257</v>
      </c>
      <c r="C2756" s="22">
        <v>0</v>
      </c>
      <c r="D2756" s="15"/>
    </row>
    <row r="2757" spans="1:4" ht="18">
      <c r="A2757" s="15" t="s">
        <v>2785</v>
      </c>
      <c r="B2757" s="21">
        <v>7222</v>
      </c>
      <c r="C2757" s="22">
        <v>0</v>
      </c>
      <c r="D2757" s="15"/>
    </row>
    <row r="2758" spans="1:4" ht="18">
      <c r="A2758" s="15" t="s">
        <v>2786</v>
      </c>
      <c r="B2758" s="21">
        <v>25149102</v>
      </c>
      <c r="C2758" s="22">
        <v>16.666666030883789</v>
      </c>
      <c r="D2758" s="15"/>
    </row>
    <row r="2759" spans="1:4" ht="18">
      <c r="A2759" s="15" t="s">
        <v>2787</v>
      </c>
      <c r="B2759" s="21">
        <v>174777</v>
      </c>
      <c r="C2759" s="22">
        <v>25</v>
      </c>
      <c r="D2759" s="15"/>
    </row>
    <row r="2760" spans="1:4" ht="18">
      <c r="A2760" s="15" t="s">
        <v>2788</v>
      </c>
      <c r="B2760" s="21">
        <v>10838</v>
      </c>
      <c r="C2760" s="22">
        <v>25</v>
      </c>
      <c r="D2760" s="15"/>
    </row>
    <row r="2761" spans="1:4" ht="18">
      <c r="A2761" s="15" t="s">
        <v>2789</v>
      </c>
      <c r="B2761" s="21">
        <v>188264</v>
      </c>
      <c r="C2761" s="22">
        <v>25</v>
      </c>
      <c r="D2761" s="15"/>
    </row>
    <row r="2762" spans="1:4" ht="18">
      <c r="A2762" s="15" t="s">
        <v>2790</v>
      </c>
      <c r="B2762" s="21">
        <v>186596</v>
      </c>
      <c r="C2762" s="22">
        <v>25</v>
      </c>
      <c r="D2762" s="15"/>
    </row>
    <row r="2763" spans="1:4" ht="18">
      <c r="A2763" s="15" t="s">
        <v>2791</v>
      </c>
      <c r="B2763" s="21">
        <v>82000</v>
      </c>
      <c r="C2763" s="22">
        <v>25</v>
      </c>
      <c r="D2763" s="15"/>
    </row>
    <row r="2764" spans="1:4" ht="18">
      <c r="A2764" s="15" t="s">
        <v>2792</v>
      </c>
      <c r="B2764" s="21">
        <v>21895</v>
      </c>
      <c r="C2764" s="22">
        <v>25</v>
      </c>
      <c r="D2764" s="15"/>
    </row>
    <row r="2765" spans="1:4" ht="18">
      <c r="A2765" s="15" t="s">
        <v>2793</v>
      </c>
      <c r="B2765" s="21">
        <v>54782</v>
      </c>
      <c r="C2765" s="22">
        <v>25</v>
      </c>
      <c r="D2765" s="15"/>
    </row>
    <row r="2766" spans="1:4" ht="18">
      <c r="A2766" s="15" t="s">
        <v>2794</v>
      </c>
      <c r="B2766" s="21">
        <v>1228217</v>
      </c>
      <c r="C2766" s="22">
        <v>25</v>
      </c>
      <c r="D2766" s="15"/>
    </row>
    <row r="2767" spans="1:4" ht="18">
      <c r="A2767" s="15" t="s">
        <v>2795</v>
      </c>
      <c r="B2767" s="21">
        <v>1893355</v>
      </c>
      <c r="C2767" s="22">
        <v>25</v>
      </c>
      <c r="D2767" s="15"/>
    </row>
    <row r="2768" spans="1:4" ht="18">
      <c r="A2768" s="15" t="s">
        <v>2796</v>
      </c>
      <c r="B2768" s="21">
        <v>2955503</v>
      </c>
      <c r="C2768" s="22">
        <v>25</v>
      </c>
      <c r="D2768" s="15"/>
    </row>
    <row r="2769" spans="1:4" ht="18">
      <c r="A2769" s="15" t="s">
        <v>2797</v>
      </c>
      <c r="B2769" s="21">
        <v>12852683</v>
      </c>
      <c r="C2769" s="22">
        <v>25</v>
      </c>
      <c r="D2769" s="15"/>
    </row>
    <row r="2770" spans="1:4" ht="18">
      <c r="A2770" s="15" t="s">
        <v>2798</v>
      </c>
      <c r="B2770" s="21">
        <v>14225</v>
      </c>
      <c r="C2770" s="22">
        <v>7.5</v>
      </c>
      <c r="D2770" s="15"/>
    </row>
    <row r="2771" spans="1:4" ht="18">
      <c r="A2771" s="15" t="s">
        <v>2799</v>
      </c>
      <c r="B2771" s="21">
        <v>202460</v>
      </c>
      <c r="C2771" s="22">
        <v>7.5</v>
      </c>
      <c r="D2771" s="15"/>
    </row>
    <row r="2772" spans="1:4" ht="18">
      <c r="A2772" s="15" t="s">
        <v>2800</v>
      </c>
      <c r="B2772" s="21">
        <v>51286</v>
      </c>
      <c r="C2772" s="22">
        <v>7.5</v>
      </c>
      <c r="D2772" s="15"/>
    </row>
    <row r="2773" spans="1:4" ht="18">
      <c r="A2773" s="15" t="s">
        <v>2801</v>
      </c>
      <c r="B2773" s="21">
        <v>34773349</v>
      </c>
      <c r="C2773" s="22">
        <v>7.5</v>
      </c>
      <c r="D2773" s="15"/>
    </row>
    <row r="2774" spans="1:4" ht="18">
      <c r="A2774" s="15" t="s">
        <v>2802</v>
      </c>
      <c r="B2774" s="21">
        <v>1057503</v>
      </c>
      <c r="C2774" s="22">
        <v>7.5</v>
      </c>
      <c r="D2774" s="15"/>
    </row>
    <row r="2775" spans="1:4" ht="18">
      <c r="A2775" s="15" t="s">
        <v>2803</v>
      </c>
      <c r="B2775" s="21">
        <v>1221192</v>
      </c>
      <c r="C2775" s="22">
        <v>7.5</v>
      </c>
      <c r="D2775" s="15"/>
    </row>
    <row r="2776" spans="1:4" ht="18">
      <c r="A2776" s="15" t="s">
        <v>2804</v>
      </c>
      <c r="B2776" s="21">
        <v>37738</v>
      </c>
      <c r="C2776" s="22">
        <v>0</v>
      </c>
      <c r="D2776" s="15"/>
    </row>
    <row r="2777" spans="1:4" ht="18">
      <c r="A2777" s="15" t="s">
        <v>2805</v>
      </c>
      <c r="B2777" s="21">
        <v>2650</v>
      </c>
      <c r="C2777" s="22">
        <v>7.5</v>
      </c>
      <c r="D2777" s="15"/>
    </row>
    <row r="2778" spans="1:4" ht="18">
      <c r="A2778" s="15" t="s">
        <v>2806</v>
      </c>
      <c r="B2778" s="21">
        <v>18175</v>
      </c>
      <c r="C2778" s="22">
        <v>7.5</v>
      </c>
      <c r="D2778" s="15"/>
    </row>
    <row r="2779" spans="1:4" ht="18">
      <c r="A2779" s="15" t="s">
        <v>2807</v>
      </c>
      <c r="B2779" s="21">
        <v>2099</v>
      </c>
      <c r="C2779" s="22">
        <v>7.5</v>
      </c>
      <c r="D2779" s="15"/>
    </row>
    <row r="2780" spans="1:4" ht="18">
      <c r="A2780" s="15" t="s">
        <v>2808</v>
      </c>
      <c r="B2780" s="21">
        <v>2437172</v>
      </c>
      <c r="C2780" s="22">
        <v>7.5</v>
      </c>
      <c r="D2780" s="15"/>
    </row>
    <row r="2781" spans="1:4" ht="18">
      <c r="A2781" s="15" t="s">
        <v>2809</v>
      </c>
      <c r="B2781" s="21">
        <v>32278</v>
      </c>
      <c r="C2781" s="22">
        <v>7.5</v>
      </c>
      <c r="D2781" s="15"/>
    </row>
    <row r="2782" spans="1:4" ht="18">
      <c r="A2782" s="15" t="s">
        <v>2810</v>
      </c>
      <c r="B2782" s="21">
        <v>312496</v>
      </c>
      <c r="C2782" s="22">
        <v>7.5</v>
      </c>
      <c r="D2782" s="15"/>
    </row>
    <row r="2783" spans="1:4" ht="18">
      <c r="A2783" s="15" t="s">
        <v>2811</v>
      </c>
      <c r="B2783" s="21">
        <v>29364</v>
      </c>
      <c r="C2783" s="22">
        <v>7.5</v>
      </c>
      <c r="D2783" s="15"/>
    </row>
    <row r="2784" spans="1:4" ht="18">
      <c r="A2784" s="15" t="s">
        <v>2812</v>
      </c>
      <c r="B2784" s="21">
        <v>7959</v>
      </c>
      <c r="C2784" s="22">
        <v>7.5</v>
      </c>
      <c r="D2784" s="15"/>
    </row>
    <row r="2785" spans="1:4" ht="18">
      <c r="A2785" s="15" t="s">
        <v>2813</v>
      </c>
      <c r="B2785" s="21">
        <v>5480</v>
      </c>
      <c r="C2785" s="22">
        <v>7.5</v>
      </c>
      <c r="D2785" s="15"/>
    </row>
    <row r="2786" spans="1:4" ht="18">
      <c r="A2786" s="15" t="s">
        <v>2814</v>
      </c>
      <c r="B2786" s="21">
        <v>92291</v>
      </c>
      <c r="C2786" s="22">
        <v>7.5</v>
      </c>
      <c r="D2786" s="15"/>
    </row>
    <row r="2787" spans="1:4" ht="18">
      <c r="A2787" s="15" t="s">
        <v>2815</v>
      </c>
      <c r="B2787" s="21">
        <v>26601</v>
      </c>
      <c r="C2787" s="22">
        <v>7.5</v>
      </c>
      <c r="D2787" s="15"/>
    </row>
    <row r="2788" spans="1:4" ht="18">
      <c r="A2788" s="15" t="s">
        <v>2816</v>
      </c>
      <c r="B2788" s="21">
        <v>43106</v>
      </c>
      <c r="C2788" s="22">
        <v>2.5</v>
      </c>
      <c r="D2788" s="15"/>
    </row>
    <row r="2789" spans="1:4" ht="18">
      <c r="A2789" s="15" t="s">
        <v>2817</v>
      </c>
      <c r="B2789" s="21">
        <v>8169</v>
      </c>
      <c r="C2789" s="22">
        <v>7.5</v>
      </c>
      <c r="D2789" s="15"/>
    </row>
    <row r="2790" spans="1:4" ht="18">
      <c r="A2790" s="15" t="s">
        <v>2818</v>
      </c>
      <c r="B2790" s="21">
        <v>40250</v>
      </c>
      <c r="C2790" s="22">
        <v>7.5</v>
      </c>
      <c r="D2790" s="15"/>
    </row>
    <row r="2791" spans="1:4" ht="18">
      <c r="A2791" s="15" t="s">
        <v>2819</v>
      </c>
      <c r="B2791" s="21">
        <v>39193</v>
      </c>
      <c r="C2791" s="22">
        <v>7.5</v>
      </c>
      <c r="D2791" s="15"/>
    </row>
    <row r="2792" spans="1:4" ht="18">
      <c r="A2792" s="15" t="s">
        <v>2820</v>
      </c>
      <c r="B2792" s="21">
        <v>41780</v>
      </c>
      <c r="C2792" s="22">
        <v>7.5</v>
      </c>
      <c r="D2792" s="15"/>
    </row>
    <row r="2793" spans="1:4" ht="18">
      <c r="A2793" s="15" t="s">
        <v>2821</v>
      </c>
      <c r="B2793" s="21">
        <v>44875851</v>
      </c>
      <c r="C2793" s="22">
        <v>7.5</v>
      </c>
      <c r="D2793" s="15"/>
    </row>
    <row r="2794" spans="1:4" ht="18">
      <c r="A2794" s="15" t="s">
        <v>2822</v>
      </c>
      <c r="B2794" s="21">
        <v>205698</v>
      </c>
      <c r="C2794" s="22">
        <v>7.5</v>
      </c>
      <c r="D2794" s="15"/>
    </row>
    <row r="2795" spans="1:4" ht="18">
      <c r="A2795" s="15" t="s">
        <v>2823</v>
      </c>
      <c r="B2795" s="21">
        <v>77958</v>
      </c>
      <c r="C2795" s="22">
        <v>7.5</v>
      </c>
      <c r="D2795" s="15"/>
    </row>
    <row r="2796" spans="1:4" ht="18">
      <c r="A2796" s="15" t="s">
        <v>2824</v>
      </c>
      <c r="B2796" s="21">
        <v>1311391</v>
      </c>
      <c r="C2796" s="22">
        <v>7.5</v>
      </c>
      <c r="D2796" s="15"/>
    </row>
    <row r="2797" spans="1:4" ht="18">
      <c r="A2797" s="15" t="s">
        <v>2825</v>
      </c>
      <c r="B2797" s="21">
        <v>38373668</v>
      </c>
      <c r="C2797" s="22">
        <v>7.5</v>
      </c>
      <c r="D2797" s="15"/>
    </row>
    <row r="2798" spans="1:4" ht="18">
      <c r="A2798" s="15" t="s">
        <v>2826</v>
      </c>
      <c r="B2798" s="21">
        <v>188060</v>
      </c>
      <c r="C2798" s="22">
        <v>7.5</v>
      </c>
      <c r="D2798" s="15"/>
    </row>
    <row r="2799" spans="1:4" ht="18">
      <c r="A2799" s="15" t="s">
        <v>2827</v>
      </c>
      <c r="B2799" s="21">
        <v>3661729</v>
      </c>
      <c r="C2799" s="22">
        <v>7.5</v>
      </c>
      <c r="D2799" s="15"/>
    </row>
    <row r="2800" spans="1:4" ht="18">
      <c r="A2800" s="15" t="s">
        <v>2828</v>
      </c>
      <c r="B2800" s="21">
        <v>833872</v>
      </c>
      <c r="C2800" s="22">
        <v>7.5</v>
      </c>
      <c r="D2800" s="15"/>
    </row>
    <row r="2801" spans="1:4" ht="18">
      <c r="A2801" s="15" t="s">
        <v>2829</v>
      </c>
      <c r="B2801" s="21">
        <v>5430</v>
      </c>
      <c r="C2801" s="22">
        <v>7.5</v>
      </c>
      <c r="D2801" s="15"/>
    </row>
    <row r="2802" spans="1:4" ht="18">
      <c r="A2802" s="15" t="s">
        <v>2830</v>
      </c>
      <c r="B2802" s="21">
        <v>195279</v>
      </c>
      <c r="C2802" s="22">
        <v>7.5</v>
      </c>
      <c r="D2802" s="15"/>
    </row>
    <row r="2803" spans="1:4" ht="18">
      <c r="A2803" s="15" t="s">
        <v>2831</v>
      </c>
      <c r="B2803" s="21">
        <v>39776</v>
      </c>
      <c r="C2803" s="22">
        <v>5</v>
      </c>
      <c r="D2803" s="15"/>
    </row>
    <row r="2804" spans="1:4" ht="18">
      <c r="A2804" s="15" t="s">
        <v>2832</v>
      </c>
      <c r="B2804" s="21">
        <v>4033</v>
      </c>
      <c r="C2804" s="22">
        <v>7.125</v>
      </c>
      <c r="D2804" s="15"/>
    </row>
    <row r="2805" spans="1:4" ht="18">
      <c r="A2805" s="15" t="s">
        <v>2833</v>
      </c>
      <c r="B2805" s="21">
        <v>3086</v>
      </c>
      <c r="C2805" s="22">
        <v>5</v>
      </c>
      <c r="D2805" s="15"/>
    </row>
    <row r="2806" spans="1:4" ht="18">
      <c r="A2806" s="15" t="s">
        <v>2834</v>
      </c>
      <c r="B2806" s="21">
        <v>34500</v>
      </c>
      <c r="C2806" s="22">
        <v>7.5</v>
      </c>
      <c r="D2806" s="15"/>
    </row>
    <row r="2807" spans="1:4" ht="18">
      <c r="A2807" s="15" t="s">
        <v>2835</v>
      </c>
      <c r="B2807" s="21">
        <v>120591</v>
      </c>
      <c r="C2807" s="22">
        <v>7.5</v>
      </c>
      <c r="D2807" s="15"/>
    </row>
    <row r="2808" spans="1:4" ht="18">
      <c r="A2808" s="15" t="s">
        <v>2836</v>
      </c>
      <c r="B2808" s="21">
        <v>748603</v>
      </c>
      <c r="C2808" s="22">
        <v>7.5</v>
      </c>
      <c r="D2808" s="15"/>
    </row>
    <row r="2809" spans="1:4" ht="18">
      <c r="A2809" s="15" t="s">
        <v>2837</v>
      </c>
      <c r="B2809" s="21">
        <v>599274</v>
      </c>
      <c r="C2809" s="22">
        <v>7.5</v>
      </c>
      <c r="D2809" s="15"/>
    </row>
    <row r="2810" spans="1:4" ht="18">
      <c r="A2810" s="15" t="s">
        <v>2838</v>
      </c>
      <c r="B2810" s="21">
        <v>309382</v>
      </c>
      <c r="C2810" s="22">
        <v>7.5</v>
      </c>
      <c r="D2810" s="15"/>
    </row>
    <row r="2811" spans="1:4" ht="18">
      <c r="A2811" s="15" t="s">
        <v>2839</v>
      </c>
      <c r="B2811" s="21">
        <v>102369</v>
      </c>
      <c r="C2811" s="22">
        <v>7.5</v>
      </c>
      <c r="D2811" s="15"/>
    </row>
    <row r="2812" spans="1:4" ht="18">
      <c r="A2812" s="15" t="s">
        <v>2840</v>
      </c>
      <c r="B2812" s="21">
        <v>1287252</v>
      </c>
      <c r="C2812" s="22">
        <v>7.5</v>
      </c>
      <c r="D2812" s="15"/>
    </row>
    <row r="2813" spans="1:4" ht="18">
      <c r="A2813" s="15" t="s">
        <v>2841</v>
      </c>
      <c r="B2813" s="21">
        <v>96981</v>
      </c>
      <c r="C2813" s="22">
        <v>7.5</v>
      </c>
      <c r="D2813" s="15"/>
    </row>
    <row r="2814" spans="1:4" ht="18">
      <c r="A2814" s="15" t="s">
        <v>2842</v>
      </c>
      <c r="B2814" s="21">
        <v>18726</v>
      </c>
      <c r="C2814" s="22">
        <v>7.5</v>
      </c>
      <c r="D2814" s="15"/>
    </row>
    <row r="2815" spans="1:4" ht="18">
      <c r="A2815" s="15" t="s">
        <v>2843</v>
      </c>
      <c r="B2815" s="21">
        <v>6184582</v>
      </c>
      <c r="C2815" s="22">
        <v>5</v>
      </c>
      <c r="D2815" s="15"/>
    </row>
    <row r="2816" spans="1:4" ht="18">
      <c r="A2816" s="15" t="s">
        <v>2844</v>
      </c>
      <c r="B2816" s="21">
        <v>13110</v>
      </c>
      <c r="C2816" s="22">
        <v>7.5</v>
      </c>
      <c r="D2816" s="15"/>
    </row>
    <row r="2817" spans="1:4" ht="18">
      <c r="A2817" s="15" t="s">
        <v>2845</v>
      </c>
      <c r="B2817" s="21">
        <v>4355791</v>
      </c>
      <c r="C2817" s="22">
        <v>0</v>
      </c>
      <c r="D2817" s="15"/>
    </row>
    <row r="2818" spans="1:4" ht="18">
      <c r="A2818" s="15" t="s">
        <v>2846</v>
      </c>
      <c r="B2818" s="21">
        <v>85062</v>
      </c>
      <c r="C2818" s="22">
        <v>7.5</v>
      </c>
      <c r="D2818" s="15"/>
    </row>
    <row r="2819" spans="1:4" ht="18">
      <c r="A2819" s="15" t="s">
        <v>2847</v>
      </c>
      <c r="B2819" s="21">
        <v>195734</v>
      </c>
      <c r="C2819" s="22">
        <v>7.5</v>
      </c>
      <c r="D2819" s="15"/>
    </row>
    <row r="2820" spans="1:4" ht="18">
      <c r="A2820" s="15" t="s">
        <v>2848</v>
      </c>
      <c r="B2820" s="21">
        <v>5962661</v>
      </c>
      <c r="C2820" s="22">
        <v>7.5</v>
      </c>
      <c r="D2820" s="15"/>
    </row>
    <row r="2821" spans="1:4" ht="18">
      <c r="A2821" s="15" t="s">
        <v>2849</v>
      </c>
      <c r="B2821" s="21">
        <v>53817</v>
      </c>
      <c r="C2821" s="22">
        <v>7.5</v>
      </c>
      <c r="D2821" s="15"/>
    </row>
    <row r="2822" spans="1:4" ht="18">
      <c r="A2822" s="15" t="s">
        <v>2850</v>
      </c>
      <c r="B2822" s="21">
        <v>2658912</v>
      </c>
      <c r="C2822" s="22">
        <v>7.5</v>
      </c>
      <c r="D2822" s="15"/>
    </row>
    <row r="2823" spans="1:4" ht="18">
      <c r="A2823" s="15" t="s">
        <v>2851</v>
      </c>
      <c r="B2823" s="21">
        <v>3775381</v>
      </c>
      <c r="C2823" s="22">
        <v>5</v>
      </c>
      <c r="D2823" s="15"/>
    </row>
    <row r="2824" spans="1:4" ht="18">
      <c r="A2824" s="15" t="s">
        <v>2852</v>
      </c>
      <c r="B2824" s="21">
        <v>278856</v>
      </c>
      <c r="C2824" s="22">
        <v>7.5</v>
      </c>
      <c r="D2824" s="15"/>
    </row>
    <row r="2825" spans="1:4" ht="18">
      <c r="A2825" s="15" t="s">
        <v>2853</v>
      </c>
      <c r="B2825" s="21">
        <v>1043555</v>
      </c>
      <c r="C2825" s="22">
        <v>7.5</v>
      </c>
      <c r="D2825" s="15"/>
    </row>
    <row r="2826" spans="1:4" ht="18">
      <c r="A2826" s="15" t="s">
        <v>2854</v>
      </c>
      <c r="B2826" s="21">
        <v>3725</v>
      </c>
      <c r="C2826" s="22">
        <v>7.5</v>
      </c>
      <c r="D2826" s="15"/>
    </row>
    <row r="2827" spans="1:4" ht="18">
      <c r="A2827" s="15" t="s">
        <v>2855</v>
      </c>
      <c r="B2827" s="21">
        <v>196923</v>
      </c>
      <c r="C2827" s="22">
        <v>7.5</v>
      </c>
      <c r="D2827" s="15"/>
    </row>
    <row r="2828" spans="1:4" ht="18">
      <c r="A2828" s="15" t="s">
        <v>2856</v>
      </c>
      <c r="B2828" s="21">
        <v>638844</v>
      </c>
      <c r="C2828" s="22">
        <v>7.5</v>
      </c>
      <c r="D2828" s="15"/>
    </row>
    <row r="2829" spans="1:4" ht="18">
      <c r="A2829" s="15" t="s">
        <v>2857</v>
      </c>
      <c r="B2829" s="21">
        <v>13376863</v>
      </c>
      <c r="C2829" s="22">
        <v>7.5</v>
      </c>
      <c r="D2829" s="15"/>
    </row>
    <row r="2830" spans="1:4" ht="18">
      <c r="A2830" s="15" t="s">
        <v>2858</v>
      </c>
      <c r="B2830" s="21">
        <v>146601</v>
      </c>
      <c r="C2830" s="22">
        <v>7.5</v>
      </c>
      <c r="D2830" s="15"/>
    </row>
    <row r="2831" spans="1:4" ht="18">
      <c r="A2831" s="15" t="s">
        <v>2859</v>
      </c>
      <c r="B2831" s="21">
        <v>871661</v>
      </c>
      <c r="C2831" s="22">
        <v>7.5</v>
      </c>
      <c r="D2831" s="15"/>
    </row>
    <row r="2832" spans="1:4" ht="18">
      <c r="A2832" s="15" t="s">
        <v>2860</v>
      </c>
      <c r="B2832" s="21">
        <v>3008909</v>
      </c>
      <c r="C2832" s="22">
        <v>25</v>
      </c>
      <c r="D2832" s="15"/>
    </row>
    <row r="2833" spans="1:4" ht="18">
      <c r="A2833" s="15" t="s">
        <v>2861</v>
      </c>
      <c r="B2833" s="21">
        <v>99118</v>
      </c>
      <c r="C2833" s="22">
        <v>25</v>
      </c>
      <c r="D2833" s="15"/>
    </row>
    <row r="2834" spans="1:4" ht="18">
      <c r="A2834" s="15" t="s">
        <v>2862</v>
      </c>
      <c r="B2834" s="21">
        <v>9949647</v>
      </c>
      <c r="C2834" s="22">
        <v>25</v>
      </c>
      <c r="D2834" s="15"/>
    </row>
    <row r="2835" spans="1:4" ht="18">
      <c r="A2835" s="15" t="s">
        <v>2863</v>
      </c>
      <c r="B2835" s="21">
        <v>2100721</v>
      </c>
      <c r="C2835" s="22">
        <v>7.5</v>
      </c>
      <c r="D2835" s="15"/>
    </row>
    <row r="2836" spans="1:4" ht="18">
      <c r="A2836" s="15" t="s">
        <v>2864</v>
      </c>
      <c r="B2836" s="21">
        <v>29613607</v>
      </c>
      <c r="C2836" s="22">
        <v>7.5</v>
      </c>
      <c r="D2836" s="15"/>
    </row>
    <row r="2837" spans="1:4" ht="18">
      <c r="A2837" s="15" t="s">
        <v>2865</v>
      </c>
      <c r="B2837" s="21">
        <v>29148568</v>
      </c>
      <c r="C2837" s="22">
        <v>7.5</v>
      </c>
      <c r="D2837" s="15"/>
    </row>
    <row r="2838" spans="1:4" ht="18">
      <c r="A2838" s="15" t="s">
        <v>2866</v>
      </c>
      <c r="B2838" s="21">
        <v>11969833</v>
      </c>
      <c r="C2838" s="22">
        <v>7.5</v>
      </c>
      <c r="D2838" s="15"/>
    </row>
    <row r="2839" spans="1:4" ht="18">
      <c r="A2839" s="15" t="s">
        <v>2867</v>
      </c>
      <c r="B2839" s="21">
        <v>11379058</v>
      </c>
      <c r="C2839" s="22">
        <v>7.5</v>
      </c>
      <c r="D2839" s="15"/>
    </row>
    <row r="2840" spans="1:4" ht="18">
      <c r="A2840" s="15" t="s">
        <v>2868</v>
      </c>
      <c r="B2840" s="21">
        <v>106695</v>
      </c>
      <c r="C2840" s="22">
        <v>7.5</v>
      </c>
      <c r="D2840" s="15"/>
    </row>
    <row r="2841" spans="1:4" ht="18">
      <c r="A2841" s="15" t="s">
        <v>2869</v>
      </c>
      <c r="B2841" s="21">
        <v>259881</v>
      </c>
      <c r="C2841" s="22">
        <v>7.5</v>
      </c>
      <c r="D2841" s="15"/>
    </row>
    <row r="2842" spans="1:4" ht="18">
      <c r="A2842" s="15" t="s">
        <v>2870</v>
      </c>
      <c r="B2842" s="21">
        <v>963082</v>
      </c>
      <c r="C2842" s="22">
        <v>7.5</v>
      </c>
      <c r="D2842" s="15"/>
    </row>
    <row r="2843" spans="1:4" ht="18">
      <c r="A2843" s="15" t="s">
        <v>2871</v>
      </c>
      <c r="B2843" s="21">
        <v>134064</v>
      </c>
      <c r="C2843" s="22">
        <v>7.5</v>
      </c>
      <c r="D2843" s="15"/>
    </row>
    <row r="2844" spans="1:4" ht="18">
      <c r="A2844" s="15" t="s">
        <v>2872</v>
      </c>
      <c r="B2844" s="21">
        <v>1271363</v>
      </c>
      <c r="C2844" s="22">
        <v>7.5</v>
      </c>
      <c r="D2844" s="15"/>
    </row>
    <row r="2845" spans="1:4" ht="18">
      <c r="A2845" s="15" t="s">
        <v>2873</v>
      </c>
      <c r="B2845" s="21">
        <v>620914</v>
      </c>
      <c r="C2845" s="22">
        <v>7.5</v>
      </c>
      <c r="D2845" s="15"/>
    </row>
    <row r="2846" spans="1:4" ht="18">
      <c r="A2846" s="15" t="s">
        <v>2874</v>
      </c>
      <c r="B2846" s="21">
        <v>109114</v>
      </c>
      <c r="C2846" s="22">
        <v>7.5</v>
      </c>
      <c r="D2846" s="15"/>
    </row>
    <row r="2847" spans="1:4" ht="18">
      <c r="A2847" s="15" t="s">
        <v>2875</v>
      </c>
      <c r="B2847" s="21">
        <v>627642</v>
      </c>
      <c r="C2847" s="22">
        <v>7.5</v>
      </c>
      <c r="D2847" s="15"/>
    </row>
    <row r="2848" spans="1:4" ht="18">
      <c r="A2848" s="15" t="s">
        <v>2876</v>
      </c>
      <c r="B2848" s="21">
        <v>498759</v>
      </c>
      <c r="C2848" s="22">
        <v>7.5</v>
      </c>
      <c r="D2848" s="15"/>
    </row>
    <row r="2849" spans="1:4" ht="18">
      <c r="A2849" s="15" t="s">
        <v>2877</v>
      </c>
      <c r="B2849" s="21">
        <v>16643</v>
      </c>
      <c r="C2849" s="22">
        <v>7.5</v>
      </c>
      <c r="D2849" s="15"/>
    </row>
    <row r="2850" spans="1:4" ht="18">
      <c r="A2850" s="15" t="s">
        <v>2878</v>
      </c>
      <c r="B2850" s="21">
        <v>36829</v>
      </c>
      <c r="C2850" s="22">
        <v>7.5</v>
      </c>
      <c r="D2850" s="15"/>
    </row>
    <row r="2851" spans="1:4" ht="18">
      <c r="A2851" s="15" t="s">
        <v>2879</v>
      </c>
      <c r="B2851" s="21">
        <v>950270</v>
      </c>
      <c r="C2851" s="22">
        <v>7.5</v>
      </c>
      <c r="D2851" s="15"/>
    </row>
    <row r="2852" spans="1:4" ht="18">
      <c r="A2852" s="15" t="s">
        <v>2880</v>
      </c>
      <c r="B2852" s="21">
        <v>82566</v>
      </c>
      <c r="C2852" s="22">
        <v>7.5</v>
      </c>
      <c r="D2852" s="15"/>
    </row>
    <row r="2853" spans="1:4" ht="18">
      <c r="A2853" s="15" t="s">
        <v>2881</v>
      </c>
      <c r="B2853" s="21">
        <v>1599424</v>
      </c>
      <c r="C2853" s="22">
        <v>7.5</v>
      </c>
      <c r="D2853" s="15"/>
    </row>
    <row r="2854" spans="1:4" ht="18">
      <c r="A2854" s="15" t="s">
        <v>2882</v>
      </c>
      <c r="B2854" s="21">
        <v>2181003</v>
      </c>
      <c r="C2854" s="22">
        <v>7.5</v>
      </c>
      <c r="D2854" s="15"/>
    </row>
    <row r="2855" spans="1:4" ht="18">
      <c r="A2855" s="15" t="s">
        <v>2883</v>
      </c>
      <c r="B2855" s="21">
        <v>13844461</v>
      </c>
      <c r="C2855" s="22">
        <v>7.5</v>
      </c>
      <c r="D2855" s="15"/>
    </row>
    <row r="2856" spans="1:4" ht="18">
      <c r="A2856" s="15" t="s">
        <v>2884</v>
      </c>
      <c r="B2856" s="21">
        <v>1859103</v>
      </c>
      <c r="C2856" s="22">
        <v>7.5</v>
      </c>
      <c r="D2856" s="15"/>
    </row>
    <row r="2857" spans="1:4" ht="18">
      <c r="A2857" s="15" t="s">
        <v>2885</v>
      </c>
      <c r="B2857" s="21">
        <v>5736139</v>
      </c>
      <c r="C2857" s="22">
        <v>7.5</v>
      </c>
      <c r="D2857" s="15"/>
    </row>
    <row r="2858" spans="1:4" ht="18">
      <c r="A2858" s="15" t="s">
        <v>2886</v>
      </c>
      <c r="B2858" s="21">
        <v>193419</v>
      </c>
      <c r="C2858" s="22">
        <v>7.5</v>
      </c>
      <c r="D2858" s="15"/>
    </row>
    <row r="2859" spans="1:4" ht="18">
      <c r="A2859" s="15" t="s">
        <v>2887</v>
      </c>
      <c r="B2859" s="21">
        <v>17996398</v>
      </c>
      <c r="C2859" s="22">
        <v>7.5</v>
      </c>
      <c r="D2859" s="15"/>
    </row>
    <row r="2860" spans="1:4" ht="18">
      <c r="A2860" s="15" t="s">
        <v>2888</v>
      </c>
      <c r="B2860" s="21">
        <v>1084855</v>
      </c>
      <c r="C2860" s="22">
        <v>7.5</v>
      </c>
      <c r="D2860" s="15"/>
    </row>
    <row r="2861" spans="1:4" ht="18">
      <c r="A2861" s="15" t="s">
        <v>2889</v>
      </c>
      <c r="B2861" s="21">
        <v>15810253</v>
      </c>
      <c r="C2861" s="22">
        <v>6.4285712242126465</v>
      </c>
      <c r="D2861" s="15"/>
    </row>
    <row r="2862" spans="1:4" ht="18">
      <c r="A2862" s="15" t="s">
        <v>2890</v>
      </c>
      <c r="B2862" s="21">
        <v>2101471</v>
      </c>
      <c r="C2862" s="22">
        <v>7.5</v>
      </c>
      <c r="D2862" s="15"/>
    </row>
    <row r="2863" spans="1:4" ht="18">
      <c r="A2863" s="15" t="s">
        <v>2891</v>
      </c>
      <c r="B2863" s="21">
        <v>708874</v>
      </c>
      <c r="C2863" s="22">
        <v>7.5</v>
      </c>
      <c r="D2863" s="15"/>
    </row>
    <row r="2864" spans="1:4" ht="18">
      <c r="A2864" s="15" t="s">
        <v>2892</v>
      </c>
      <c r="B2864" s="21">
        <v>4217166</v>
      </c>
      <c r="C2864" s="22">
        <v>4.6875</v>
      </c>
      <c r="D2864" s="15"/>
    </row>
    <row r="2865" spans="1:4" ht="18">
      <c r="A2865" s="15" t="s">
        <v>2893</v>
      </c>
      <c r="B2865" s="21">
        <v>1402702</v>
      </c>
      <c r="C2865" s="22">
        <v>7.5</v>
      </c>
      <c r="D2865" s="15"/>
    </row>
    <row r="2866" spans="1:4" ht="18">
      <c r="A2866" s="15" t="s">
        <v>2894</v>
      </c>
      <c r="B2866" s="21">
        <v>1649215</v>
      </c>
      <c r="C2866" s="22">
        <v>7.5</v>
      </c>
      <c r="D2866" s="15"/>
    </row>
    <row r="2867" spans="1:4" ht="18">
      <c r="A2867" s="15" t="s">
        <v>2895</v>
      </c>
      <c r="B2867" s="21">
        <v>10813414</v>
      </c>
      <c r="C2867" s="22">
        <v>7.5</v>
      </c>
      <c r="D2867" s="15"/>
    </row>
    <row r="2868" spans="1:4" ht="18">
      <c r="A2868" s="15" t="s">
        <v>2896</v>
      </c>
      <c r="B2868" s="21">
        <v>201761</v>
      </c>
      <c r="C2868" s="22">
        <v>7.5</v>
      </c>
      <c r="D2868" s="15"/>
    </row>
    <row r="2869" spans="1:4" ht="18">
      <c r="A2869" s="15" t="s">
        <v>2897</v>
      </c>
      <c r="B2869" s="21">
        <v>88813</v>
      </c>
      <c r="C2869" s="22">
        <v>7.5</v>
      </c>
      <c r="D2869" s="15"/>
    </row>
    <row r="2870" spans="1:4" ht="18">
      <c r="A2870" s="15" t="s">
        <v>2898</v>
      </c>
      <c r="B2870" s="21">
        <v>26902</v>
      </c>
      <c r="C2870" s="22">
        <v>7.5</v>
      </c>
      <c r="D2870" s="15"/>
    </row>
    <row r="2871" spans="1:4" ht="18">
      <c r="A2871" s="15" t="s">
        <v>2899</v>
      </c>
      <c r="B2871" s="21">
        <v>40032</v>
      </c>
      <c r="C2871" s="22">
        <v>5.625</v>
      </c>
      <c r="D2871" s="15"/>
    </row>
    <row r="2872" spans="1:4" ht="18">
      <c r="A2872" s="15" t="s">
        <v>2900</v>
      </c>
      <c r="B2872" s="21">
        <v>7156</v>
      </c>
      <c r="C2872" s="22">
        <v>6.875</v>
      </c>
      <c r="D2872" s="15"/>
    </row>
    <row r="2873" spans="1:4" ht="18">
      <c r="A2873" s="15" t="s">
        <v>2901</v>
      </c>
      <c r="B2873" s="21">
        <v>63555</v>
      </c>
      <c r="C2873" s="22">
        <v>5</v>
      </c>
      <c r="D2873" s="15"/>
    </row>
    <row r="2874" spans="1:4" ht="18">
      <c r="A2874" s="15" t="s">
        <v>2902</v>
      </c>
      <c r="B2874" s="21">
        <v>4880</v>
      </c>
      <c r="C2874" s="22">
        <v>0</v>
      </c>
      <c r="D2874" s="15"/>
    </row>
    <row r="2875" spans="1:4" ht="18">
      <c r="A2875" s="15" t="s">
        <v>2903</v>
      </c>
      <c r="B2875" s="21">
        <v>252246</v>
      </c>
      <c r="C2875" s="22">
        <v>7.5</v>
      </c>
      <c r="D2875" s="15"/>
    </row>
    <row r="2876" spans="1:4" ht="18">
      <c r="A2876" s="15" t="s">
        <v>2904</v>
      </c>
      <c r="B2876" s="21">
        <v>31171</v>
      </c>
      <c r="C2876" s="22">
        <v>7.5</v>
      </c>
      <c r="D2876" s="15"/>
    </row>
    <row r="2877" spans="1:4" ht="18">
      <c r="A2877" s="15" t="s">
        <v>2905</v>
      </c>
      <c r="B2877" s="21">
        <v>797770</v>
      </c>
      <c r="C2877" s="22">
        <v>7.5</v>
      </c>
      <c r="D2877" s="15"/>
    </row>
    <row r="2878" spans="1:4" ht="18">
      <c r="A2878" s="15" t="s">
        <v>2906</v>
      </c>
      <c r="B2878" s="21">
        <v>228515</v>
      </c>
      <c r="C2878" s="22">
        <v>7.5</v>
      </c>
      <c r="D2878" s="15"/>
    </row>
    <row r="2879" spans="1:4" ht="18">
      <c r="A2879" s="15" t="s">
        <v>2907</v>
      </c>
      <c r="B2879" s="21">
        <v>146283</v>
      </c>
      <c r="C2879" s="22">
        <v>7.5</v>
      </c>
      <c r="D2879" s="15"/>
    </row>
    <row r="2880" spans="1:4" ht="18">
      <c r="A2880" s="15" t="s">
        <v>2908</v>
      </c>
      <c r="B2880" s="21">
        <v>90007</v>
      </c>
      <c r="C2880" s="22">
        <v>3.75</v>
      </c>
      <c r="D2880" s="15"/>
    </row>
    <row r="2881" spans="1:4" ht="18">
      <c r="A2881" s="15" t="s">
        <v>2909</v>
      </c>
      <c r="B2881" s="21">
        <v>740337</v>
      </c>
      <c r="C2881" s="22">
        <v>7.5</v>
      </c>
      <c r="D2881" s="15"/>
    </row>
    <row r="2882" spans="1:4" ht="18">
      <c r="A2882" s="15" t="s">
        <v>2910</v>
      </c>
      <c r="B2882" s="21">
        <v>929275</v>
      </c>
      <c r="C2882" s="22">
        <v>7.5</v>
      </c>
      <c r="D2882" s="15"/>
    </row>
    <row r="2883" spans="1:4" ht="18">
      <c r="A2883" s="15" t="s">
        <v>2911</v>
      </c>
      <c r="B2883" s="21">
        <v>189003</v>
      </c>
      <c r="C2883" s="22">
        <v>7.5</v>
      </c>
      <c r="D2883" s="15"/>
    </row>
    <row r="2884" spans="1:4" ht="18">
      <c r="A2884" s="15" t="s">
        <v>2912</v>
      </c>
      <c r="B2884" s="21">
        <v>8745</v>
      </c>
      <c r="C2884" s="22">
        <v>7.5</v>
      </c>
      <c r="D2884" s="15"/>
    </row>
    <row r="2885" spans="1:4" ht="18">
      <c r="A2885" s="15" t="s">
        <v>2913</v>
      </c>
      <c r="B2885" s="21">
        <v>49296930</v>
      </c>
      <c r="C2885" s="22">
        <v>7.5</v>
      </c>
      <c r="D2885" s="15"/>
    </row>
    <row r="2886" spans="1:4" ht="18">
      <c r="A2886" s="15" t="s">
        <v>2914</v>
      </c>
      <c r="B2886" s="21">
        <v>205942</v>
      </c>
      <c r="C2886" s="22">
        <v>7.5</v>
      </c>
      <c r="D2886" s="15"/>
    </row>
    <row r="2887" spans="1:4" ht="18">
      <c r="A2887" s="15" t="s">
        <v>2915</v>
      </c>
      <c r="B2887" s="21">
        <v>10433659</v>
      </c>
      <c r="C2887" s="22">
        <v>7.5</v>
      </c>
      <c r="D2887" s="15"/>
    </row>
    <row r="2888" spans="1:4" ht="18">
      <c r="A2888" s="15" t="s">
        <v>2916</v>
      </c>
      <c r="B2888" s="21">
        <v>24170504</v>
      </c>
      <c r="C2888" s="22">
        <v>7.5</v>
      </c>
      <c r="D2888" s="15"/>
    </row>
    <row r="2889" spans="1:4" ht="18">
      <c r="A2889" s="15" t="s">
        <v>2917</v>
      </c>
      <c r="B2889" s="21">
        <v>27812853</v>
      </c>
      <c r="C2889" s="22">
        <v>7.5</v>
      </c>
      <c r="D2889" s="15"/>
    </row>
    <row r="2890" spans="1:4" ht="18">
      <c r="A2890" s="15" t="s">
        <v>2918</v>
      </c>
      <c r="B2890" s="21">
        <v>1011570</v>
      </c>
      <c r="C2890" s="22">
        <v>7.5</v>
      </c>
      <c r="D2890" s="15"/>
    </row>
    <row r="2891" spans="1:4" ht="18">
      <c r="A2891" s="15" t="s">
        <v>2919</v>
      </c>
      <c r="B2891" s="21">
        <v>353946</v>
      </c>
      <c r="C2891" s="22">
        <v>7.5</v>
      </c>
      <c r="D2891" s="15"/>
    </row>
    <row r="2892" spans="1:4" ht="18">
      <c r="A2892" s="15" t="s">
        <v>2920</v>
      </c>
      <c r="B2892" s="21">
        <v>4631245</v>
      </c>
      <c r="C2892" s="22">
        <v>7.5</v>
      </c>
      <c r="D2892" s="15"/>
    </row>
    <row r="2893" spans="1:4" ht="18">
      <c r="A2893" s="15" t="s">
        <v>2921</v>
      </c>
      <c r="B2893" s="21">
        <v>11537580</v>
      </c>
      <c r="C2893" s="22">
        <v>7.5</v>
      </c>
      <c r="D2893" s="15"/>
    </row>
    <row r="2894" spans="1:4" ht="18">
      <c r="A2894" s="15" t="s">
        <v>2922</v>
      </c>
      <c r="B2894" s="21">
        <v>10545464</v>
      </c>
      <c r="C2894" s="22">
        <v>7.5</v>
      </c>
      <c r="D2894" s="15"/>
    </row>
    <row r="2895" spans="1:4" ht="18">
      <c r="A2895" s="15" t="s">
        <v>2923</v>
      </c>
      <c r="B2895" s="21">
        <v>20851319</v>
      </c>
      <c r="C2895" s="22">
        <v>7.5</v>
      </c>
      <c r="D2895" s="15"/>
    </row>
    <row r="2896" spans="1:4" ht="18">
      <c r="A2896" s="15" t="s">
        <v>2924</v>
      </c>
      <c r="B2896" s="21">
        <v>7836068</v>
      </c>
      <c r="C2896" s="22">
        <v>25</v>
      </c>
      <c r="D2896" s="15"/>
    </row>
    <row r="2897" spans="1:4" ht="18">
      <c r="A2897" s="15" t="s">
        <v>2925</v>
      </c>
      <c r="B2897" s="21">
        <v>27993177</v>
      </c>
      <c r="C2897" s="22">
        <v>7.5</v>
      </c>
      <c r="D2897" s="15"/>
    </row>
    <row r="2898" spans="1:4" ht="18">
      <c r="A2898" s="15" t="s">
        <v>2926</v>
      </c>
      <c r="B2898" s="21">
        <v>7598943</v>
      </c>
      <c r="C2898" s="22">
        <v>25</v>
      </c>
      <c r="D2898" s="15"/>
    </row>
    <row r="2899" spans="1:4" ht="18">
      <c r="A2899" s="15" t="s">
        <v>2927</v>
      </c>
      <c r="B2899" s="21">
        <v>8780799</v>
      </c>
      <c r="C2899" s="22">
        <v>0</v>
      </c>
      <c r="D2899" s="15"/>
    </row>
    <row r="2900" spans="1:4" ht="18">
      <c r="A2900" s="15" t="s">
        <v>2928</v>
      </c>
      <c r="B2900" s="21">
        <v>10142610</v>
      </c>
      <c r="C2900" s="22">
        <v>7.5</v>
      </c>
      <c r="D2900" s="15"/>
    </row>
    <row r="2901" spans="1:4" ht="18">
      <c r="A2901" s="15" t="s">
        <v>2929</v>
      </c>
      <c r="B2901" s="21">
        <v>2895448</v>
      </c>
      <c r="C2901" s="22">
        <v>25</v>
      </c>
      <c r="D2901" s="15"/>
    </row>
    <row r="2902" spans="1:4" ht="18">
      <c r="A2902" s="15" t="s">
        <v>2930</v>
      </c>
      <c r="B2902" s="21">
        <v>3480757</v>
      </c>
      <c r="C2902" s="22">
        <v>7.5</v>
      </c>
      <c r="D2902" s="15"/>
    </row>
    <row r="2903" spans="1:4" ht="18">
      <c r="A2903" s="15" t="s">
        <v>2931</v>
      </c>
      <c r="B2903" s="21">
        <v>12634936</v>
      </c>
      <c r="C2903" s="22">
        <v>7.5</v>
      </c>
      <c r="D2903" s="15"/>
    </row>
    <row r="2904" spans="1:4" ht="18">
      <c r="A2904" s="15" t="s">
        <v>2932</v>
      </c>
      <c r="B2904" s="21">
        <v>34878</v>
      </c>
      <c r="C2904" s="22">
        <v>7.5</v>
      </c>
      <c r="D2904" s="15"/>
    </row>
    <row r="2905" spans="1:4" ht="18">
      <c r="A2905" s="15" t="s">
        <v>2933</v>
      </c>
      <c r="B2905" s="21">
        <v>9592473</v>
      </c>
      <c r="C2905" s="22">
        <v>3.75</v>
      </c>
      <c r="D2905" s="15"/>
    </row>
    <row r="2906" spans="1:4" ht="18">
      <c r="A2906" s="15" t="s">
        <v>2934</v>
      </c>
      <c r="B2906" s="21">
        <v>3523662</v>
      </c>
      <c r="C2906" s="22">
        <v>6.875</v>
      </c>
      <c r="D2906" s="15"/>
    </row>
    <row r="2907" spans="1:4" ht="18">
      <c r="A2907" s="15" t="s">
        <v>2935</v>
      </c>
      <c r="B2907" s="21">
        <v>2973294</v>
      </c>
      <c r="C2907" s="22">
        <v>7.5</v>
      </c>
      <c r="D2907" s="15"/>
    </row>
    <row r="2908" spans="1:4" ht="18">
      <c r="A2908" s="15" t="s">
        <v>2936</v>
      </c>
      <c r="B2908" s="21">
        <v>7497640</v>
      </c>
      <c r="C2908" s="22">
        <v>7.5</v>
      </c>
      <c r="D2908" s="15"/>
    </row>
    <row r="2909" spans="1:4" ht="18">
      <c r="A2909" s="15" t="s">
        <v>2937</v>
      </c>
      <c r="B2909" s="21">
        <v>37636482</v>
      </c>
      <c r="C2909" s="22">
        <v>7.5</v>
      </c>
      <c r="D2909" s="15"/>
    </row>
    <row r="2910" spans="1:4" ht="18">
      <c r="A2910" s="15" t="s">
        <v>2938</v>
      </c>
      <c r="B2910" s="21">
        <v>96482545</v>
      </c>
      <c r="C2910" s="22">
        <v>7.5</v>
      </c>
      <c r="D2910" s="15"/>
    </row>
    <row r="2911" spans="1:4" ht="18">
      <c r="A2911" s="15" t="s">
        <v>2939</v>
      </c>
      <c r="B2911" s="21">
        <v>2534876</v>
      </c>
      <c r="C2911" s="22">
        <v>7.5</v>
      </c>
      <c r="D2911" s="15"/>
    </row>
    <row r="2912" spans="1:4" ht="18">
      <c r="A2912" s="15" t="s">
        <v>2940</v>
      </c>
      <c r="B2912" s="21">
        <v>7686371</v>
      </c>
      <c r="C2912" s="22">
        <v>7.5</v>
      </c>
      <c r="D2912" s="15"/>
    </row>
    <row r="2913" spans="1:4" ht="18">
      <c r="A2913" s="15" t="s">
        <v>2941</v>
      </c>
      <c r="B2913" s="21">
        <v>64229721</v>
      </c>
      <c r="C2913" s="22">
        <v>7.5</v>
      </c>
      <c r="D2913" s="15"/>
    </row>
    <row r="2914" spans="1:4" ht="18">
      <c r="A2914" s="15" t="s">
        <v>2942</v>
      </c>
      <c r="B2914" s="21">
        <v>6105186</v>
      </c>
      <c r="C2914" s="22">
        <v>7.5</v>
      </c>
      <c r="D2914" s="15"/>
    </row>
    <row r="2915" spans="1:4" ht="18">
      <c r="A2915" s="15" t="s">
        <v>2943</v>
      </c>
      <c r="B2915" s="21">
        <v>0</v>
      </c>
      <c r="C2915" s="22">
        <v>7.5</v>
      </c>
      <c r="D2915" s="15"/>
    </row>
    <row r="2916" spans="1:4" ht="18">
      <c r="A2916" s="15" t="s">
        <v>2944</v>
      </c>
      <c r="B2916" s="21">
        <v>82751</v>
      </c>
      <c r="C2916" s="22">
        <v>3.75</v>
      </c>
      <c r="D2916" s="15"/>
    </row>
    <row r="2917" spans="1:4" ht="18">
      <c r="A2917" s="15" t="s">
        <v>2945</v>
      </c>
      <c r="B2917" s="21">
        <v>150348</v>
      </c>
      <c r="C2917" s="22">
        <v>7.5</v>
      </c>
      <c r="D2917" s="15"/>
    </row>
    <row r="2918" spans="1:4" ht="18">
      <c r="A2918" s="15" t="s">
        <v>2946</v>
      </c>
      <c r="B2918" s="21">
        <v>448243</v>
      </c>
      <c r="C2918" s="22">
        <v>7.5</v>
      </c>
      <c r="D2918" s="15"/>
    </row>
    <row r="2919" spans="1:4" ht="18">
      <c r="A2919" s="15" t="s">
        <v>2947</v>
      </c>
      <c r="B2919" s="21">
        <v>350430</v>
      </c>
      <c r="C2919" s="22">
        <v>7.5</v>
      </c>
      <c r="D2919" s="15"/>
    </row>
    <row r="2920" spans="1:4" ht="18">
      <c r="A2920" s="15" t="s">
        <v>2948</v>
      </c>
      <c r="B2920" s="21">
        <v>84081</v>
      </c>
      <c r="C2920" s="22">
        <v>7.5</v>
      </c>
      <c r="D2920" s="15"/>
    </row>
    <row r="2921" spans="1:4" ht="18">
      <c r="A2921" s="15" t="s">
        <v>2949</v>
      </c>
      <c r="B2921" s="21">
        <v>1963279</v>
      </c>
      <c r="C2921" s="22">
        <v>7.5</v>
      </c>
      <c r="D2921" s="15"/>
    </row>
    <row r="2922" spans="1:4" ht="18">
      <c r="A2922" s="15" t="s">
        <v>2950</v>
      </c>
      <c r="B2922" s="21">
        <v>431418</v>
      </c>
      <c r="C2922" s="22">
        <v>7.5</v>
      </c>
      <c r="D2922" s="15"/>
    </row>
    <row r="2923" spans="1:4" ht="18">
      <c r="A2923" s="15" t="s">
        <v>2951</v>
      </c>
      <c r="B2923" s="21">
        <v>1347292</v>
      </c>
      <c r="C2923" s="22">
        <v>7.5</v>
      </c>
      <c r="D2923" s="15"/>
    </row>
    <row r="2924" spans="1:4" ht="18">
      <c r="A2924" s="15" t="s">
        <v>2952</v>
      </c>
      <c r="B2924" s="21">
        <v>57801</v>
      </c>
      <c r="C2924" s="22">
        <v>3.75</v>
      </c>
      <c r="D2924" s="15"/>
    </row>
    <row r="2925" spans="1:4" ht="18">
      <c r="A2925" s="15" t="s">
        <v>2953</v>
      </c>
      <c r="B2925" s="21">
        <v>28804592</v>
      </c>
      <c r="C2925" s="22">
        <v>7.5</v>
      </c>
      <c r="D2925" s="15"/>
    </row>
    <row r="2926" spans="1:4" ht="18">
      <c r="A2926" s="15" t="s">
        <v>2954</v>
      </c>
      <c r="B2926" s="21">
        <v>28716442</v>
      </c>
      <c r="C2926" s="22">
        <v>7.5</v>
      </c>
      <c r="D2926" s="15"/>
    </row>
    <row r="2927" spans="1:4" ht="18">
      <c r="A2927" s="15" t="s">
        <v>2955</v>
      </c>
      <c r="B2927" s="21">
        <v>1921522</v>
      </c>
      <c r="C2927" s="22">
        <v>7.5</v>
      </c>
      <c r="D2927" s="15"/>
    </row>
    <row r="2928" spans="1:4" ht="18">
      <c r="A2928" s="15" t="s">
        <v>2956</v>
      </c>
      <c r="B2928" s="21">
        <v>4946208</v>
      </c>
      <c r="C2928" s="22">
        <v>7.5</v>
      </c>
      <c r="D2928" s="15"/>
    </row>
    <row r="2929" spans="1:4" ht="18">
      <c r="A2929" s="15" t="s">
        <v>2957</v>
      </c>
      <c r="B2929" s="21">
        <v>2791868</v>
      </c>
      <c r="C2929" s="22">
        <v>7.5</v>
      </c>
      <c r="D2929" s="15"/>
    </row>
    <row r="2930" spans="1:4" ht="18">
      <c r="A2930" s="15" t="s">
        <v>2958</v>
      </c>
      <c r="B2930" s="21">
        <v>3918040</v>
      </c>
      <c r="C2930" s="22">
        <v>7.5</v>
      </c>
      <c r="D2930" s="15"/>
    </row>
    <row r="2931" spans="1:4" ht="18">
      <c r="A2931" s="15" t="s">
        <v>2959</v>
      </c>
      <c r="B2931" s="21">
        <v>8297144</v>
      </c>
      <c r="C2931" s="22">
        <v>25</v>
      </c>
      <c r="D2931" s="15"/>
    </row>
    <row r="2932" spans="1:4" ht="18">
      <c r="A2932" s="15" t="s">
        <v>2960</v>
      </c>
      <c r="B2932" s="21">
        <v>156074753</v>
      </c>
      <c r="C2932" s="22">
        <v>25</v>
      </c>
      <c r="D2932" s="15"/>
    </row>
    <row r="2933" spans="1:4" ht="18">
      <c r="A2933" s="15" t="s">
        <v>2961</v>
      </c>
      <c r="B2933" s="21">
        <v>12839251</v>
      </c>
      <c r="C2933" s="22">
        <v>25</v>
      </c>
      <c r="D2933" s="15"/>
    </row>
    <row r="2934" spans="1:4" ht="18">
      <c r="A2934" s="15" t="s">
        <v>2962</v>
      </c>
      <c r="B2934" s="21">
        <v>21967059</v>
      </c>
      <c r="C2934" s="22">
        <v>25</v>
      </c>
      <c r="D2934" s="15"/>
    </row>
    <row r="2935" spans="1:4" ht="18">
      <c r="A2935" s="15" t="s">
        <v>2963</v>
      </c>
      <c r="B2935" s="21">
        <v>17937953</v>
      </c>
      <c r="C2935" s="22">
        <v>25</v>
      </c>
      <c r="D2935" s="15"/>
    </row>
    <row r="2936" spans="1:4" ht="18">
      <c r="A2936" s="15" t="s">
        <v>2964</v>
      </c>
      <c r="B2936" s="21">
        <v>59286785</v>
      </c>
      <c r="C2936" s="22">
        <v>25</v>
      </c>
      <c r="D2936" s="15"/>
    </row>
    <row r="2937" spans="1:4" ht="18">
      <c r="A2937" s="15" t="s">
        <v>2965</v>
      </c>
      <c r="B2937" s="21">
        <v>53565908</v>
      </c>
      <c r="C2937" s="22">
        <v>25</v>
      </c>
      <c r="D2937" s="15"/>
    </row>
    <row r="2938" spans="1:4" ht="18">
      <c r="A2938" s="15" t="s">
        <v>2966</v>
      </c>
      <c r="B2938" s="21">
        <v>106034304</v>
      </c>
      <c r="C2938" s="22">
        <v>25</v>
      </c>
      <c r="D2938" s="15"/>
    </row>
    <row r="2939" spans="1:4" ht="18">
      <c r="A2939" s="15" t="s">
        <v>2967</v>
      </c>
      <c r="B2939" s="21">
        <v>3768936</v>
      </c>
      <c r="C2939" s="22">
        <v>25</v>
      </c>
      <c r="D2939" s="15"/>
    </row>
    <row r="2940" spans="1:4" ht="18">
      <c r="A2940" s="15" t="s">
        <v>2968</v>
      </c>
      <c r="B2940" s="21">
        <v>119052392</v>
      </c>
      <c r="C2940" s="22">
        <v>25</v>
      </c>
      <c r="D2940" s="15"/>
    </row>
    <row r="2941" spans="1:4" ht="18">
      <c r="A2941" s="15" t="s">
        <v>2969</v>
      </c>
      <c r="B2941" s="21">
        <v>394148</v>
      </c>
      <c r="C2941" s="22">
        <v>25</v>
      </c>
      <c r="D2941" s="15"/>
    </row>
    <row r="2942" spans="1:4" ht="18">
      <c r="A2942" s="15" t="s">
        <v>2970</v>
      </c>
      <c r="B2942" s="21">
        <v>6744578</v>
      </c>
      <c r="C2942" s="22">
        <v>25</v>
      </c>
      <c r="D2942" s="15"/>
    </row>
    <row r="2943" spans="1:4" ht="18">
      <c r="A2943" s="15" t="s">
        <v>2971</v>
      </c>
      <c r="B2943" s="21">
        <v>95325026</v>
      </c>
      <c r="C2943" s="22">
        <v>25</v>
      </c>
      <c r="D2943" s="15"/>
    </row>
    <row r="2944" spans="1:4" ht="18">
      <c r="A2944" s="15" t="s">
        <v>2972</v>
      </c>
      <c r="B2944" s="21">
        <v>181022896</v>
      </c>
      <c r="C2944" s="22">
        <v>25</v>
      </c>
      <c r="D2944" s="15"/>
    </row>
    <row r="2945" spans="1:4" ht="18">
      <c r="A2945" s="15" t="s">
        <v>2973</v>
      </c>
      <c r="B2945" s="21">
        <v>574281378</v>
      </c>
      <c r="C2945" s="22">
        <v>25</v>
      </c>
      <c r="D2945" s="15"/>
    </row>
    <row r="2946" spans="1:4" ht="18">
      <c r="A2946" s="15" t="s">
        <v>2974</v>
      </c>
      <c r="B2946" s="21">
        <v>40187948</v>
      </c>
      <c r="C2946" s="22">
        <v>25</v>
      </c>
      <c r="D2946" s="15"/>
    </row>
    <row r="2947" spans="1:4" ht="18">
      <c r="A2947" s="15" t="s">
        <v>2975</v>
      </c>
      <c r="B2947" s="21">
        <v>19743897</v>
      </c>
      <c r="C2947" s="22">
        <v>25</v>
      </c>
      <c r="D2947" s="15"/>
    </row>
    <row r="2948" spans="1:4" ht="18">
      <c r="A2948" s="15" t="s">
        <v>2976</v>
      </c>
      <c r="B2948" s="21">
        <v>26204105</v>
      </c>
      <c r="C2948" s="22">
        <v>25</v>
      </c>
      <c r="D2948" s="15"/>
    </row>
    <row r="2949" spans="1:4" ht="18">
      <c r="A2949" s="15" t="s">
        <v>2977</v>
      </c>
      <c r="B2949" s="21">
        <v>50844008</v>
      </c>
      <c r="C2949" s="22">
        <v>25</v>
      </c>
      <c r="D2949" s="15"/>
    </row>
    <row r="2950" spans="1:4" ht="18">
      <c r="A2950" s="15" t="s">
        <v>2978</v>
      </c>
      <c r="B2950" s="21">
        <v>92969716</v>
      </c>
      <c r="C2950" s="22">
        <v>25</v>
      </c>
      <c r="D2950" s="15"/>
    </row>
    <row r="2951" spans="1:4" ht="18">
      <c r="A2951" s="15" t="s">
        <v>2979</v>
      </c>
      <c r="B2951" s="21">
        <v>150702649</v>
      </c>
      <c r="C2951" s="22">
        <v>25</v>
      </c>
      <c r="D2951" s="15"/>
    </row>
    <row r="2952" spans="1:4" ht="18">
      <c r="A2952" s="15" t="s">
        <v>2980</v>
      </c>
      <c r="B2952" s="21">
        <v>4139714</v>
      </c>
      <c r="C2952" s="22">
        <v>25</v>
      </c>
      <c r="D2952" s="15"/>
    </row>
    <row r="2953" spans="1:4" ht="18">
      <c r="A2953" s="15" t="s">
        <v>2981</v>
      </c>
      <c r="B2953" s="21">
        <v>3746298</v>
      </c>
      <c r="C2953" s="22">
        <v>25</v>
      </c>
      <c r="D2953" s="15"/>
    </row>
    <row r="2954" spans="1:4" ht="18">
      <c r="A2954" s="15" t="s">
        <v>2982</v>
      </c>
      <c r="B2954" s="21">
        <v>964817</v>
      </c>
      <c r="C2954" s="22">
        <v>25</v>
      </c>
      <c r="D2954" s="15"/>
    </row>
    <row r="2955" spans="1:4" ht="18">
      <c r="A2955" s="15" t="s">
        <v>2983</v>
      </c>
      <c r="B2955" s="21">
        <v>50758321</v>
      </c>
      <c r="C2955" s="22">
        <v>25</v>
      </c>
      <c r="D2955" s="15"/>
    </row>
    <row r="2956" spans="1:4" ht="18">
      <c r="A2956" s="15" t="s">
        <v>2984</v>
      </c>
      <c r="B2956" s="21">
        <v>10661589</v>
      </c>
      <c r="C2956" s="22">
        <v>25</v>
      </c>
      <c r="D2956" s="15"/>
    </row>
    <row r="2957" spans="1:4" ht="18">
      <c r="A2957" s="15" t="s">
        <v>2985</v>
      </c>
      <c r="B2957" s="21">
        <v>5591353</v>
      </c>
      <c r="C2957" s="22">
        <v>25</v>
      </c>
      <c r="D2957" s="15"/>
    </row>
    <row r="2958" spans="1:4" ht="18">
      <c r="A2958" s="15" t="s">
        <v>2986</v>
      </c>
      <c r="B2958" s="21">
        <v>48987657</v>
      </c>
      <c r="C2958" s="22">
        <v>25</v>
      </c>
      <c r="D2958" s="15"/>
    </row>
    <row r="2959" spans="1:4" ht="18">
      <c r="A2959" s="15" t="s">
        <v>2987</v>
      </c>
      <c r="B2959" s="21">
        <v>7319506</v>
      </c>
      <c r="C2959" s="22">
        <v>25</v>
      </c>
      <c r="D2959" s="15"/>
    </row>
    <row r="2960" spans="1:4" ht="18">
      <c r="A2960" s="15" t="s">
        <v>2988</v>
      </c>
      <c r="B2960" s="21">
        <v>18548677</v>
      </c>
      <c r="C2960" s="22">
        <v>25</v>
      </c>
      <c r="D2960" s="15"/>
    </row>
    <row r="2961" spans="1:4" ht="18">
      <c r="A2961" s="15" t="s">
        <v>2989</v>
      </c>
      <c r="B2961" s="21">
        <v>9522065</v>
      </c>
      <c r="C2961" s="22">
        <v>25</v>
      </c>
      <c r="D2961" s="15"/>
    </row>
    <row r="2962" spans="1:4" ht="18">
      <c r="A2962" s="15" t="s">
        <v>2990</v>
      </c>
      <c r="B2962" s="21">
        <v>8450896</v>
      </c>
      <c r="C2962" s="22">
        <v>25</v>
      </c>
      <c r="D2962" s="15"/>
    </row>
    <row r="2963" spans="1:4" ht="18">
      <c r="A2963" s="15" t="s">
        <v>2991</v>
      </c>
      <c r="B2963" s="21">
        <v>10891460</v>
      </c>
      <c r="C2963" s="22">
        <v>25</v>
      </c>
      <c r="D2963" s="15"/>
    </row>
    <row r="2964" spans="1:4" ht="18">
      <c r="A2964" s="15" t="s">
        <v>2992</v>
      </c>
      <c r="B2964" s="21">
        <v>61539651</v>
      </c>
      <c r="C2964" s="22">
        <v>25</v>
      </c>
      <c r="D2964" s="15"/>
    </row>
    <row r="2965" spans="1:4" ht="18">
      <c r="A2965" s="15" t="s">
        <v>2993</v>
      </c>
      <c r="B2965" s="21">
        <v>27550566</v>
      </c>
      <c r="C2965" s="22">
        <v>25</v>
      </c>
      <c r="D2965" s="15"/>
    </row>
    <row r="2966" spans="1:4" ht="18">
      <c r="A2966" s="15" t="s">
        <v>2994</v>
      </c>
      <c r="B2966" s="21">
        <v>24538942</v>
      </c>
      <c r="C2966" s="22">
        <v>25</v>
      </c>
      <c r="D2966" s="15"/>
    </row>
    <row r="2967" spans="1:4" ht="18">
      <c r="A2967" s="15" t="s">
        <v>2995</v>
      </c>
      <c r="B2967" s="21">
        <v>26952348</v>
      </c>
      <c r="C2967" s="22">
        <v>25</v>
      </c>
      <c r="D2967" s="15"/>
    </row>
    <row r="2968" spans="1:4" ht="18">
      <c r="A2968" s="15" t="s">
        <v>2996</v>
      </c>
      <c r="B2968" s="21">
        <v>4411400</v>
      </c>
      <c r="C2968" s="22">
        <v>25</v>
      </c>
      <c r="D2968" s="15"/>
    </row>
    <row r="2969" spans="1:4" ht="18">
      <c r="A2969" s="15" t="s">
        <v>2997</v>
      </c>
      <c r="B2969" s="21">
        <v>64701225</v>
      </c>
      <c r="C2969" s="22">
        <v>25</v>
      </c>
      <c r="D2969" s="15"/>
    </row>
    <row r="2970" spans="1:4" ht="18">
      <c r="A2970" s="15" t="s">
        <v>2998</v>
      </c>
      <c r="B2970" s="21">
        <v>16571830</v>
      </c>
      <c r="C2970" s="22">
        <v>25</v>
      </c>
      <c r="D2970" s="15"/>
    </row>
    <row r="2971" spans="1:4" ht="18">
      <c r="A2971" s="15" t="s">
        <v>2999</v>
      </c>
      <c r="B2971" s="21">
        <v>12129698</v>
      </c>
      <c r="C2971" s="22">
        <v>25</v>
      </c>
      <c r="D2971" s="15"/>
    </row>
    <row r="2972" spans="1:4" ht="18">
      <c r="A2972" s="15" t="s">
        <v>3000</v>
      </c>
      <c r="B2972" s="21">
        <v>22194085</v>
      </c>
      <c r="C2972" s="22">
        <v>25</v>
      </c>
      <c r="D2972" s="15"/>
    </row>
    <row r="2973" spans="1:4" ht="18">
      <c r="A2973" s="15" t="s">
        <v>3001</v>
      </c>
      <c r="B2973" s="21">
        <v>204676864</v>
      </c>
      <c r="C2973" s="22">
        <v>22.083333969116211</v>
      </c>
      <c r="D2973" s="15"/>
    </row>
    <row r="2974" spans="1:4" ht="18">
      <c r="A2974" s="15" t="s">
        <v>3002</v>
      </c>
      <c r="B2974" s="21">
        <v>10509534</v>
      </c>
      <c r="C2974" s="22">
        <v>25</v>
      </c>
      <c r="D2974" s="15"/>
    </row>
    <row r="2975" spans="1:4" ht="18">
      <c r="A2975" s="15" t="s">
        <v>3003</v>
      </c>
      <c r="B2975" s="21">
        <v>7568823</v>
      </c>
      <c r="C2975" s="22">
        <v>25</v>
      </c>
      <c r="D2975" s="15"/>
    </row>
    <row r="2976" spans="1:4" ht="18">
      <c r="A2976" s="15" t="s">
        <v>3004</v>
      </c>
      <c r="B2976" s="21">
        <v>9148472</v>
      </c>
      <c r="C2976" s="22">
        <v>25</v>
      </c>
      <c r="D2976" s="15"/>
    </row>
    <row r="2977" spans="1:4" ht="18">
      <c r="A2977" s="15" t="s">
        <v>3005</v>
      </c>
      <c r="B2977" s="21">
        <v>104905646</v>
      </c>
      <c r="C2977" s="22">
        <v>25</v>
      </c>
      <c r="D2977" s="15"/>
    </row>
    <row r="2978" spans="1:4" ht="18">
      <c r="A2978" s="15" t="s">
        <v>3006</v>
      </c>
      <c r="B2978" s="21">
        <v>473610063</v>
      </c>
      <c r="C2978" s="22">
        <v>25</v>
      </c>
      <c r="D2978" s="15"/>
    </row>
    <row r="2979" spans="1:4" ht="18">
      <c r="A2979" s="15" t="s">
        <v>3007</v>
      </c>
      <c r="B2979" s="21">
        <v>258880212</v>
      </c>
      <c r="C2979" s="22">
        <v>7.5</v>
      </c>
      <c r="D2979" s="15"/>
    </row>
    <row r="2980" spans="1:4" ht="18">
      <c r="A2980" s="15" t="s">
        <v>3008</v>
      </c>
      <c r="B2980" s="21">
        <v>32547453</v>
      </c>
      <c r="C2980" s="22">
        <v>25</v>
      </c>
      <c r="D2980" s="15"/>
    </row>
    <row r="2981" spans="1:4" ht="18">
      <c r="A2981" s="15" t="s">
        <v>3009</v>
      </c>
      <c r="B2981" s="21">
        <v>11690861</v>
      </c>
      <c r="C2981" s="22">
        <v>25</v>
      </c>
      <c r="D2981" s="15"/>
    </row>
    <row r="2982" spans="1:4" ht="18">
      <c r="A2982" s="15" t="s">
        <v>3010</v>
      </c>
      <c r="B2982" s="21">
        <v>85585511</v>
      </c>
      <c r="C2982" s="22">
        <v>25</v>
      </c>
      <c r="D2982" s="15"/>
    </row>
    <row r="2983" spans="1:4" ht="18">
      <c r="A2983" s="15" t="s">
        <v>3011</v>
      </c>
      <c r="B2983" s="21">
        <v>10062635</v>
      </c>
      <c r="C2983" s="22">
        <v>25</v>
      </c>
      <c r="D2983" s="15"/>
    </row>
    <row r="2984" spans="1:4" ht="18">
      <c r="A2984" s="15" t="s">
        <v>3012</v>
      </c>
      <c r="B2984" s="21">
        <v>12712150</v>
      </c>
      <c r="C2984" s="22">
        <v>25</v>
      </c>
      <c r="D2984" s="15"/>
    </row>
    <row r="2985" spans="1:4" ht="18">
      <c r="A2985" s="15" t="s">
        <v>3013</v>
      </c>
      <c r="B2985" s="21">
        <v>61309589</v>
      </c>
      <c r="C2985" s="22">
        <v>25</v>
      </c>
      <c r="D2985" s="15"/>
    </row>
    <row r="2986" spans="1:4" ht="18">
      <c r="A2986" s="15" t="s">
        <v>3014</v>
      </c>
      <c r="B2986" s="21">
        <v>12429244</v>
      </c>
      <c r="C2986" s="22">
        <v>7.5</v>
      </c>
      <c r="D2986" s="15"/>
    </row>
    <row r="2987" spans="1:4" ht="18">
      <c r="A2987" s="15" t="s">
        <v>3015</v>
      </c>
      <c r="B2987" s="21">
        <v>10657178</v>
      </c>
      <c r="C2987" s="22">
        <v>7.5</v>
      </c>
      <c r="D2987" s="15"/>
    </row>
    <row r="2988" spans="1:4" ht="18">
      <c r="A2988" s="15" t="s">
        <v>3016</v>
      </c>
      <c r="B2988" s="21">
        <v>28931768</v>
      </c>
      <c r="C2988" s="22">
        <v>25</v>
      </c>
      <c r="D2988" s="15"/>
    </row>
    <row r="2989" spans="1:4" ht="18">
      <c r="A2989" s="15" t="s">
        <v>3017</v>
      </c>
      <c r="B2989" s="21">
        <v>39942592</v>
      </c>
      <c r="C2989" s="22">
        <v>7.5</v>
      </c>
      <c r="D2989" s="15"/>
    </row>
    <row r="2990" spans="1:4" ht="18">
      <c r="A2990" s="15" t="s">
        <v>3018</v>
      </c>
      <c r="B2990" s="21">
        <v>14536169</v>
      </c>
      <c r="C2990" s="22">
        <v>25</v>
      </c>
      <c r="D2990" s="15"/>
    </row>
    <row r="2991" spans="1:4" ht="18">
      <c r="A2991" s="15" t="s">
        <v>3019</v>
      </c>
      <c r="B2991" s="21">
        <v>927111115</v>
      </c>
      <c r="C2991" s="22">
        <v>25</v>
      </c>
      <c r="D2991" s="15"/>
    </row>
    <row r="2992" spans="1:4" ht="18">
      <c r="A2992" s="15" t="s">
        <v>3020</v>
      </c>
      <c r="B2992" s="21">
        <v>14035801</v>
      </c>
      <c r="C2992" s="22">
        <v>0</v>
      </c>
      <c r="D2992" s="15"/>
    </row>
    <row r="2993" spans="1:4" ht="18">
      <c r="A2993" s="15" t="s">
        <v>3021</v>
      </c>
      <c r="B2993" s="21">
        <v>521554648</v>
      </c>
      <c r="C2993" s="22">
        <v>0</v>
      </c>
      <c r="D2993" s="15"/>
    </row>
    <row r="2994" spans="1:4" ht="18">
      <c r="A2994" s="15" t="s">
        <v>3022</v>
      </c>
      <c r="B2994" s="21">
        <v>245648895</v>
      </c>
      <c r="C2994" s="22">
        <v>3.75</v>
      </c>
      <c r="D2994" s="15"/>
    </row>
    <row r="2995" spans="1:4" ht="18">
      <c r="A2995" s="15" t="s">
        <v>3023</v>
      </c>
      <c r="B2995" s="21">
        <v>12865218</v>
      </c>
      <c r="C2995" s="22">
        <v>7.5</v>
      </c>
      <c r="D2995" s="15"/>
    </row>
    <row r="2996" spans="1:4" ht="18">
      <c r="A2996" s="15" t="s">
        <v>3024</v>
      </c>
      <c r="B2996" s="21">
        <v>140617286</v>
      </c>
      <c r="C2996" s="22">
        <v>7.5</v>
      </c>
      <c r="D2996" s="15"/>
    </row>
    <row r="2997" spans="1:4" ht="18">
      <c r="A2997" s="15" t="s">
        <v>3025</v>
      </c>
      <c r="B2997" s="21">
        <v>72476203</v>
      </c>
      <c r="C2997" s="22">
        <v>25</v>
      </c>
      <c r="D2997" s="15"/>
    </row>
    <row r="2998" spans="1:4" ht="18">
      <c r="A2998" s="15" t="s">
        <v>3026</v>
      </c>
      <c r="B2998" s="21">
        <v>3896786</v>
      </c>
      <c r="C2998" s="22">
        <v>25</v>
      </c>
      <c r="D2998" s="15"/>
    </row>
    <row r="2999" spans="1:4" ht="18">
      <c r="A2999" s="15" t="s">
        <v>3027</v>
      </c>
      <c r="B2999" s="21">
        <v>2156419</v>
      </c>
      <c r="C2999" s="22">
        <v>25</v>
      </c>
      <c r="D2999" s="15"/>
    </row>
    <row r="3000" spans="1:4" ht="18">
      <c r="A3000" s="15" t="s">
        <v>3028</v>
      </c>
      <c r="B3000" s="21">
        <v>54768988</v>
      </c>
      <c r="C3000" s="22">
        <v>25</v>
      </c>
      <c r="D3000" s="15"/>
    </row>
    <row r="3001" spans="1:4" ht="18">
      <c r="A3001" s="15" t="s">
        <v>3029</v>
      </c>
      <c r="B3001" s="21">
        <v>9444906</v>
      </c>
      <c r="C3001" s="22">
        <v>25</v>
      </c>
      <c r="D3001" s="15"/>
    </row>
    <row r="3002" spans="1:4" ht="18">
      <c r="A3002" s="15" t="s">
        <v>3030</v>
      </c>
      <c r="B3002" s="21">
        <v>53627055</v>
      </c>
      <c r="C3002" s="22">
        <v>3.75</v>
      </c>
      <c r="D3002" s="15"/>
    </row>
    <row r="3003" spans="1:4" ht="18">
      <c r="A3003" s="15" t="s">
        <v>3031</v>
      </c>
      <c r="B3003" s="21">
        <v>74572316</v>
      </c>
      <c r="C3003" s="22">
        <v>7.5</v>
      </c>
      <c r="D3003" s="15"/>
    </row>
    <row r="3004" spans="1:4" ht="18">
      <c r="A3004" s="15" t="s">
        <v>3032</v>
      </c>
      <c r="B3004" s="21">
        <v>1671499708</v>
      </c>
      <c r="C3004" s="22">
        <v>0</v>
      </c>
      <c r="D3004" s="15"/>
    </row>
    <row r="3005" spans="1:4" ht="18">
      <c r="A3005" s="15" t="s">
        <v>3033</v>
      </c>
      <c r="B3005" s="21">
        <v>45065701</v>
      </c>
      <c r="C3005" s="22">
        <v>7.5</v>
      </c>
      <c r="D3005" s="15"/>
    </row>
    <row r="3006" spans="1:4" ht="18">
      <c r="A3006" s="15" t="s">
        <v>3034</v>
      </c>
      <c r="B3006" s="21">
        <v>675938221</v>
      </c>
      <c r="C3006" s="22">
        <v>6.5</v>
      </c>
      <c r="D3006" s="15"/>
    </row>
    <row r="3007" spans="1:4" ht="18">
      <c r="A3007" s="15" t="s">
        <v>3035</v>
      </c>
      <c r="B3007" s="21">
        <v>96340663</v>
      </c>
      <c r="C3007" s="22">
        <v>25</v>
      </c>
      <c r="D3007" s="15"/>
    </row>
    <row r="3008" spans="1:4" ht="18">
      <c r="A3008" s="15" t="s">
        <v>3036</v>
      </c>
      <c r="B3008" s="21">
        <v>6004534</v>
      </c>
      <c r="C3008" s="22">
        <v>25</v>
      </c>
      <c r="D3008" s="15"/>
    </row>
    <row r="3009" spans="1:4" ht="18">
      <c r="A3009" s="15" t="s">
        <v>3037</v>
      </c>
      <c r="B3009" s="21">
        <v>9657368</v>
      </c>
      <c r="C3009" s="22">
        <v>7.5</v>
      </c>
      <c r="D3009" s="15"/>
    </row>
    <row r="3010" spans="1:4" ht="18">
      <c r="A3010" s="15" t="s">
        <v>3038</v>
      </c>
      <c r="B3010" s="21">
        <v>115851062</v>
      </c>
      <c r="C3010" s="22">
        <v>25</v>
      </c>
      <c r="D3010" s="15"/>
    </row>
    <row r="3011" spans="1:4" ht="18">
      <c r="A3011" s="15" t="s">
        <v>3039</v>
      </c>
      <c r="B3011" s="21">
        <v>31806732</v>
      </c>
      <c r="C3011" s="22">
        <v>25</v>
      </c>
      <c r="D3011" s="15"/>
    </row>
    <row r="3012" spans="1:4" ht="18">
      <c r="A3012" s="15" t="s">
        <v>3040</v>
      </c>
      <c r="B3012" s="21">
        <v>1268862</v>
      </c>
      <c r="C3012" s="22">
        <v>25</v>
      </c>
      <c r="D3012" s="15"/>
    </row>
    <row r="3013" spans="1:4" ht="18">
      <c r="A3013" s="15" t="s">
        <v>3041</v>
      </c>
      <c r="B3013" s="21">
        <v>111260311</v>
      </c>
      <c r="C3013" s="22">
        <v>25</v>
      </c>
      <c r="D3013" s="15"/>
    </row>
    <row r="3014" spans="1:4" ht="18">
      <c r="A3014" s="15" t="s">
        <v>3042</v>
      </c>
      <c r="B3014" s="21">
        <v>9900233</v>
      </c>
      <c r="C3014" s="22">
        <v>25</v>
      </c>
      <c r="D3014" s="15"/>
    </row>
    <row r="3015" spans="1:4" ht="18">
      <c r="A3015" s="15" t="s">
        <v>3043</v>
      </c>
      <c r="B3015" s="21">
        <v>32197199</v>
      </c>
      <c r="C3015" s="22">
        <v>25</v>
      </c>
      <c r="D3015" s="15"/>
    </row>
    <row r="3016" spans="1:4" ht="18">
      <c r="A3016" s="15" t="s">
        <v>3044</v>
      </c>
      <c r="B3016" s="21">
        <v>137516049</v>
      </c>
      <c r="C3016" s="22">
        <v>25</v>
      </c>
      <c r="D3016" s="15"/>
    </row>
    <row r="3017" spans="1:4" ht="18">
      <c r="A3017" s="15" t="s">
        <v>3045</v>
      </c>
      <c r="B3017" s="21">
        <v>1500207129</v>
      </c>
      <c r="C3017" s="22">
        <v>25</v>
      </c>
      <c r="D3017" s="15"/>
    </row>
    <row r="3018" spans="1:4" ht="18">
      <c r="A3018" s="15" t="s">
        <v>3046</v>
      </c>
      <c r="B3018" s="21">
        <v>233104</v>
      </c>
      <c r="C3018" s="22">
        <v>25</v>
      </c>
      <c r="D3018" s="15"/>
    </row>
    <row r="3019" spans="1:4" ht="18">
      <c r="A3019" s="15" t="s">
        <v>3047</v>
      </c>
      <c r="B3019" s="21">
        <v>3945695</v>
      </c>
      <c r="C3019" s="22">
        <v>25</v>
      </c>
      <c r="D3019" s="15"/>
    </row>
    <row r="3020" spans="1:4" ht="18">
      <c r="A3020" s="15" t="s">
        <v>3048</v>
      </c>
      <c r="B3020" s="21">
        <v>7328</v>
      </c>
      <c r="C3020" s="22">
        <v>25</v>
      </c>
      <c r="D3020" s="15"/>
    </row>
    <row r="3021" spans="1:4" ht="18">
      <c r="A3021" s="15" t="s">
        <v>3049</v>
      </c>
      <c r="B3021" s="21">
        <v>664816</v>
      </c>
      <c r="C3021" s="22">
        <v>25</v>
      </c>
      <c r="D3021" s="15"/>
    </row>
    <row r="3022" spans="1:4" ht="18">
      <c r="A3022" s="15" t="s">
        <v>3050</v>
      </c>
      <c r="B3022" s="21">
        <v>89430</v>
      </c>
      <c r="C3022" s="22">
        <v>25</v>
      </c>
      <c r="D3022" s="15"/>
    </row>
    <row r="3023" spans="1:4" ht="18">
      <c r="A3023" s="15" t="s">
        <v>3051</v>
      </c>
      <c r="B3023" s="21">
        <v>232600</v>
      </c>
      <c r="C3023" s="22">
        <v>25</v>
      </c>
      <c r="D3023" s="15"/>
    </row>
    <row r="3024" spans="1:4" ht="18">
      <c r="A3024" s="15" t="s">
        <v>3052</v>
      </c>
      <c r="B3024" s="21">
        <v>125293</v>
      </c>
      <c r="C3024" s="22">
        <v>25</v>
      </c>
      <c r="D3024" s="15"/>
    </row>
    <row r="3025" spans="1:4" ht="18">
      <c r="A3025" s="15" t="s">
        <v>3053</v>
      </c>
      <c r="B3025" s="21">
        <v>12251</v>
      </c>
      <c r="C3025" s="22">
        <v>25</v>
      </c>
      <c r="D3025" s="15"/>
    </row>
    <row r="3026" spans="1:4" ht="18">
      <c r="A3026" s="15" t="s">
        <v>3054</v>
      </c>
      <c r="B3026" s="21">
        <v>182728</v>
      </c>
      <c r="C3026" s="22">
        <v>25</v>
      </c>
      <c r="D3026" s="15"/>
    </row>
    <row r="3027" spans="1:4" ht="18">
      <c r="A3027" s="15" t="s">
        <v>3055</v>
      </c>
      <c r="B3027" s="21">
        <v>621294</v>
      </c>
      <c r="C3027" s="22">
        <v>25</v>
      </c>
      <c r="D3027" s="15"/>
    </row>
    <row r="3028" spans="1:4" ht="18">
      <c r="A3028" s="15" t="s">
        <v>3056</v>
      </c>
      <c r="B3028" s="21">
        <v>18938</v>
      </c>
      <c r="C3028" s="22">
        <v>25</v>
      </c>
      <c r="D3028" s="15"/>
    </row>
    <row r="3029" spans="1:4" ht="18">
      <c r="A3029" s="15" t="s">
        <v>3057</v>
      </c>
      <c r="B3029" s="21">
        <v>7013589</v>
      </c>
      <c r="C3029" s="22">
        <v>25</v>
      </c>
      <c r="D3029" s="15"/>
    </row>
    <row r="3030" spans="1:4" ht="18">
      <c r="A3030" s="15" t="s">
        <v>3058</v>
      </c>
      <c r="B3030" s="21">
        <v>459314</v>
      </c>
      <c r="C3030" s="22">
        <v>25</v>
      </c>
      <c r="D3030" s="15"/>
    </row>
    <row r="3031" spans="1:4" ht="18">
      <c r="A3031" s="15" t="s">
        <v>3059</v>
      </c>
      <c r="B3031" s="21">
        <v>2124842</v>
      </c>
      <c r="C3031" s="22">
        <v>25</v>
      </c>
      <c r="D3031" s="15"/>
    </row>
    <row r="3032" spans="1:4" ht="18">
      <c r="A3032" s="15" t="s">
        <v>3060</v>
      </c>
      <c r="B3032" s="21">
        <v>1605495</v>
      </c>
      <c r="C3032" s="22">
        <v>25</v>
      </c>
      <c r="D3032" s="15"/>
    </row>
    <row r="3033" spans="1:4" ht="18">
      <c r="A3033" s="15" t="s">
        <v>3061</v>
      </c>
      <c r="B3033" s="21">
        <v>1227271</v>
      </c>
      <c r="C3033" s="22">
        <v>25</v>
      </c>
      <c r="D3033" s="15"/>
    </row>
    <row r="3034" spans="1:4" ht="18">
      <c r="A3034" s="15" t="s">
        <v>3062</v>
      </c>
      <c r="B3034" s="21">
        <v>1913647</v>
      </c>
      <c r="C3034" s="22">
        <v>25</v>
      </c>
      <c r="D3034" s="15"/>
    </row>
    <row r="3035" spans="1:4" ht="18">
      <c r="A3035" s="15" t="s">
        <v>3063</v>
      </c>
      <c r="B3035" s="21">
        <v>283813</v>
      </c>
      <c r="C3035" s="22">
        <v>25</v>
      </c>
      <c r="D3035" s="15"/>
    </row>
    <row r="3036" spans="1:4" ht="18">
      <c r="A3036" s="15" t="s">
        <v>3064</v>
      </c>
      <c r="B3036" s="21">
        <v>3341519</v>
      </c>
      <c r="C3036" s="22">
        <v>25</v>
      </c>
      <c r="D3036" s="15"/>
    </row>
    <row r="3037" spans="1:4" ht="18">
      <c r="A3037" s="15" t="s">
        <v>3065</v>
      </c>
      <c r="B3037" s="21">
        <v>3595859</v>
      </c>
      <c r="C3037" s="22">
        <v>25</v>
      </c>
      <c r="D3037" s="15"/>
    </row>
    <row r="3038" spans="1:4" ht="18">
      <c r="A3038" s="15" t="s">
        <v>3066</v>
      </c>
      <c r="B3038" s="21">
        <v>3947325</v>
      </c>
      <c r="C3038" s="22">
        <v>25</v>
      </c>
      <c r="D3038" s="15"/>
    </row>
    <row r="3039" spans="1:4" ht="18">
      <c r="A3039" s="15" t="s">
        <v>3067</v>
      </c>
      <c r="B3039" s="21">
        <v>2897840</v>
      </c>
      <c r="C3039" s="22">
        <v>25</v>
      </c>
      <c r="D3039" s="15"/>
    </row>
    <row r="3040" spans="1:4" ht="18">
      <c r="A3040" s="15" t="s">
        <v>3068</v>
      </c>
      <c r="B3040" s="21">
        <v>618256</v>
      </c>
      <c r="C3040" s="22">
        <v>25</v>
      </c>
      <c r="D3040" s="15"/>
    </row>
    <row r="3041" spans="1:4" ht="18">
      <c r="A3041" s="15" t="s">
        <v>3069</v>
      </c>
      <c r="B3041" s="21">
        <v>9986501</v>
      </c>
      <c r="C3041" s="22">
        <v>25</v>
      </c>
      <c r="D3041" s="15"/>
    </row>
    <row r="3042" spans="1:4" ht="18">
      <c r="A3042" s="15" t="s">
        <v>3070</v>
      </c>
      <c r="B3042" s="21">
        <v>125922</v>
      </c>
      <c r="C3042" s="22">
        <v>25</v>
      </c>
      <c r="D3042" s="15"/>
    </row>
    <row r="3043" spans="1:4" ht="18">
      <c r="A3043" s="15" t="s">
        <v>3071</v>
      </c>
      <c r="B3043" s="21">
        <v>2970128</v>
      </c>
      <c r="C3043" s="22">
        <v>25</v>
      </c>
      <c r="D3043" s="15"/>
    </row>
    <row r="3044" spans="1:4" ht="18">
      <c r="A3044" s="15" t="s">
        <v>3072</v>
      </c>
      <c r="B3044" s="21">
        <v>610703</v>
      </c>
      <c r="C3044" s="22">
        <v>25</v>
      </c>
      <c r="D3044" s="15"/>
    </row>
    <row r="3045" spans="1:4" ht="18">
      <c r="A3045" s="15" t="s">
        <v>3073</v>
      </c>
      <c r="B3045" s="21">
        <v>14310651</v>
      </c>
      <c r="C3045" s="22">
        <v>25</v>
      </c>
      <c r="D3045" s="15"/>
    </row>
    <row r="3046" spans="1:4" ht="18">
      <c r="A3046" s="15" t="s">
        <v>3074</v>
      </c>
      <c r="B3046" s="21">
        <v>1728564</v>
      </c>
      <c r="C3046" s="22">
        <v>25</v>
      </c>
      <c r="D3046" s="15"/>
    </row>
    <row r="3047" spans="1:4" ht="18">
      <c r="A3047" s="15" t="s">
        <v>3075</v>
      </c>
      <c r="B3047" s="21">
        <v>2080250</v>
      </c>
      <c r="C3047" s="22">
        <v>25</v>
      </c>
      <c r="D3047" s="15"/>
    </row>
    <row r="3048" spans="1:4" ht="18">
      <c r="A3048" s="15" t="s">
        <v>3076</v>
      </c>
      <c r="B3048" s="21">
        <v>314554</v>
      </c>
      <c r="C3048" s="22">
        <v>25</v>
      </c>
      <c r="D3048" s="15"/>
    </row>
    <row r="3049" spans="1:4" ht="18">
      <c r="A3049" s="15" t="s">
        <v>3077</v>
      </c>
      <c r="B3049" s="21">
        <v>4217410</v>
      </c>
      <c r="C3049" s="22">
        <v>25</v>
      </c>
      <c r="D3049" s="15"/>
    </row>
    <row r="3050" spans="1:4" ht="18">
      <c r="A3050" s="15" t="s">
        <v>3078</v>
      </c>
      <c r="B3050" s="21">
        <v>12808227</v>
      </c>
      <c r="C3050" s="22">
        <v>25</v>
      </c>
      <c r="D3050" s="15"/>
    </row>
    <row r="3051" spans="1:4" ht="18">
      <c r="A3051" s="15" t="s">
        <v>3079</v>
      </c>
      <c r="B3051" s="21">
        <v>3005477</v>
      </c>
      <c r="C3051" s="22">
        <v>25</v>
      </c>
      <c r="D3051" s="15"/>
    </row>
    <row r="3052" spans="1:4" ht="18">
      <c r="A3052" s="15" t="s">
        <v>3080</v>
      </c>
      <c r="B3052" s="21">
        <v>1142862</v>
      </c>
      <c r="C3052" s="22">
        <v>25</v>
      </c>
      <c r="D3052" s="15"/>
    </row>
    <row r="3053" spans="1:4" ht="18">
      <c r="A3053" s="15" t="s">
        <v>3081</v>
      </c>
      <c r="B3053" s="21">
        <v>24647466</v>
      </c>
      <c r="C3053" s="22">
        <v>25</v>
      </c>
      <c r="D3053" s="15"/>
    </row>
    <row r="3054" spans="1:4" ht="18">
      <c r="A3054" s="15" t="s">
        <v>3082</v>
      </c>
      <c r="B3054" s="21">
        <v>159159498</v>
      </c>
      <c r="C3054" s="22">
        <v>25</v>
      </c>
      <c r="D3054" s="15"/>
    </row>
    <row r="3055" spans="1:4" ht="18">
      <c r="A3055" s="15" t="s">
        <v>3083</v>
      </c>
      <c r="B3055" s="21">
        <v>1756393</v>
      </c>
      <c r="C3055" s="22">
        <v>25</v>
      </c>
      <c r="D3055" s="15"/>
    </row>
    <row r="3056" spans="1:4" ht="18">
      <c r="A3056" s="15" t="s">
        <v>3084</v>
      </c>
      <c r="B3056" s="21">
        <v>544442</v>
      </c>
      <c r="C3056" s="22">
        <v>25</v>
      </c>
      <c r="D3056" s="15"/>
    </row>
    <row r="3057" spans="1:4" ht="18">
      <c r="A3057" s="15" t="s">
        <v>3085</v>
      </c>
      <c r="B3057" s="21">
        <v>2385232</v>
      </c>
      <c r="C3057" s="22">
        <v>25</v>
      </c>
      <c r="D3057" s="15"/>
    </row>
    <row r="3058" spans="1:4" ht="18">
      <c r="A3058" s="15" t="s">
        <v>3086</v>
      </c>
      <c r="B3058" s="21">
        <v>2495748</v>
      </c>
      <c r="C3058" s="22">
        <v>25</v>
      </c>
      <c r="D3058" s="15"/>
    </row>
    <row r="3059" spans="1:4" ht="18">
      <c r="A3059" s="15" t="s">
        <v>3087</v>
      </c>
      <c r="B3059" s="21">
        <v>13708250</v>
      </c>
      <c r="C3059" s="22">
        <v>25</v>
      </c>
      <c r="D3059" s="15"/>
    </row>
    <row r="3060" spans="1:4" ht="18">
      <c r="A3060" s="15" t="s">
        <v>3088</v>
      </c>
      <c r="B3060" s="21">
        <v>3723477</v>
      </c>
      <c r="C3060" s="22">
        <v>25</v>
      </c>
      <c r="D3060" s="15"/>
    </row>
    <row r="3061" spans="1:4" ht="18">
      <c r="A3061" s="15" t="s">
        <v>3089</v>
      </c>
      <c r="B3061" s="21">
        <v>6344103</v>
      </c>
      <c r="C3061" s="22">
        <v>7.5</v>
      </c>
      <c r="D3061" s="15"/>
    </row>
    <row r="3062" spans="1:4" ht="18">
      <c r="A3062" s="15" t="s">
        <v>3090</v>
      </c>
      <c r="B3062" s="21">
        <v>17631585</v>
      </c>
      <c r="C3062" s="22">
        <v>25</v>
      </c>
      <c r="D3062" s="15"/>
    </row>
    <row r="3063" spans="1:4" ht="18">
      <c r="A3063" s="15" t="s">
        <v>3091</v>
      </c>
      <c r="B3063" s="21">
        <v>7348058</v>
      </c>
      <c r="C3063" s="22">
        <v>25</v>
      </c>
      <c r="D3063" s="15"/>
    </row>
    <row r="3064" spans="1:4" ht="18">
      <c r="A3064" s="15" t="s">
        <v>3092</v>
      </c>
      <c r="B3064" s="21">
        <v>112384740</v>
      </c>
      <c r="C3064" s="22">
        <v>25</v>
      </c>
      <c r="D3064" s="15"/>
    </row>
    <row r="3065" spans="1:4" ht="18">
      <c r="A3065" s="15" t="s">
        <v>3093</v>
      </c>
      <c r="B3065" s="21">
        <v>2118140</v>
      </c>
      <c r="C3065" s="22">
        <v>25</v>
      </c>
      <c r="D3065" s="15"/>
    </row>
    <row r="3066" spans="1:4" ht="18">
      <c r="A3066" s="15" t="s">
        <v>3094</v>
      </c>
      <c r="B3066" s="21">
        <v>618594</v>
      </c>
      <c r="C3066" s="22">
        <v>25</v>
      </c>
      <c r="D3066" s="15"/>
    </row>
    <row r="3067" spans="1:4" ht="18">
      <c r="A3067" s="15" t="s">
        <v>3095</v>
      </c>
      <c r="B3067" s="21">
        <v>30630279</v>
      </c>
      <c r="C3067" s="22">
        <v>25</v>
      </c>
      <c r="D3067" s="15"/>
    </row>
    <row r="3068" spans="1:4" ht="18">
      <c r="A3068" s="15" t="s">
        <v>3096</v>
      </c>
      <c r="B3068" s="21">
        <v>1470778</v>
      </c>
      <c r="C3068" s="22">
        <v>25</v>
      </c>
      <c r="D3068" s="15"/>
    </row>
    <row r="3069" spans="1:4" ht="18">
      <c r="A3069" s="15" t="s">
        <v>3097</v>
      </c>
      <c r="B3069" s="21">
        <v>272698</v>
      </c>
      <c r="C3069" s="22">
        <v>25</v>
      </c>
      <c r="D3069" s="15"/>
    </row>
    <row r="3070" spans="1:4" ht="18">
      <c r="A3070" s="15" t="s">
        <v>3098</v>
      </c>
      <c r="B3070" s="21">
        <v>1019841</v>
      </c>
      <c r="C3070" s="22">
        <v>25</v>
      </c>
      <c r="D3070" s="15"/>
    </row>
    <row r="3071" spans="1:4" ht="18">
      <c r="A3071" s="15" t="s">
        <v>3099</v>
      </c>
      <c r="B3071" s="21">
        <v>7631</v>
      </c>
      <c r="C3071" s="22">
        <v>25</v>
      </c>
      <c r="D3071" s="15"/>
    </row>
    <row r="3072" spans="1:4" ht="18">
      <c r="A3072" s="15" t="s">
        <v>3100</v>
      </c>
      <c r="B3072" s="21">
        <v>2251686</v>
      </c>
      <c r="C3072" s="22">
        <v>25</v>
      </c>
      <c r="D3072" s="15"/>
    </row>
    <row r="3073" spans="1:4" ht="18">
      <c r="A3073" s="15" t="s">
        <v>3101</v>
      </c>
      <c r="B3073" s="21">
        <v>2606648</v>
      </c>
      <c r="C3073" s="22">
        <v>25</v>
      </c>
      <c r="D3073" s="15"/>
    </row>
    <row r="3074" spans="1:4" ht="18">
      <c r="A3074" s="15" t="s">
        <v>3102</v>
      </c>
      <c r="B3074" s="21">
        <v>2701173</v>
      </c>
      <c r="C3074" s="22">
        <v>25</v>
      </c>
      <c r="D3074" s="15"/>
    </row>
    <row r="3075" spans="1:4" ht="18">
      <c r="A3075" s="15" t="s">
        <v>3103</v>
      </c>
      <c r="B3075" s="21">
        <v>37677</v>
      </c>
      <c r="C3075" s="22">
        <v>25</v>
      </c>
      <c r="D3075" s="15"/>
    </row>
    <row r="3076" spans="1:4" ht="18">
      <c r="A3076" s="15" t="s">
        <v>3104</v>
      </c>
      <c r="B3076" s="21">
        <v>4973321</v>
      </c>
      <c r="C3076" s="22">
        <v>25</v>
      </c>
      <c r="D3076" s="15"/>
    </row>
    <row r="3077" spans="1:4" ht="18">
      <c r="A3077" s="15" t="s">
        <v>3105</v>
      </c>
      <c r="B3077" s="21">
        <v>1349047</v>
      </c>
      <c r="C3077" s="22">
        <v>25</v>
      </c>
      <c r="D3077" s="15"/>
    </row>
    <row r="3078" spans="1:4" ht="18">
      <c r="A3078" s="15" t="s">
        <v>3106</v>
      </c>
      <c r="B3078" s="21">
        <v>2547288</v>
      </c>
      <c r="C3078" s="22">
        <v>25</v>
      </c>
      <c r="D3078" s="15"/>
    </row>
    <row r="3079" spans="1:4" ht="18">
      <c r="A3079" s="15" t="s">
        <v>3107</v>
      </c>
      <c r="B3079" s="21">
        <v>16810429</v>
      </c>
      <c r="C3079" s="22">
        <v>25</v>
      </c>
      <c r="D3079" s="15"/>
    </row>
    <row r="3080" spans="1:4" ht="18">
      <c r="A3080" s="15" t="s">
        <v>3108</v>
      </c>
      <c r="B3080" s="21">
        <v>462925</v>
      </c>
      <c r="C3080" s="22">
        <v>7.5</v>
      </c>
      <c r="D3080" s="15"/>
    </row>
    <row r="3081" spans="1:4" ht="18">
      <c r="A3081" s="15" t="s">
        <v>3109</v>
      </c>
      <c r="B3081" s="21">
        <v>3399124</v>
      </c>
      <c r="C3081" s="22">
        <v>7.5</v>
      </c>
      <c r="D3081" s="15"/>
    </row>
    <row r="3082" spans="1:4" ht="18">
      <c r="A3082" s="15" t="s">
        <v>3110</v>
      </c>
      <c r="B3082" s="21">
        <v>1248369</v>
      </c>
      <c r="C3082" s="22">
        <v>25</v>
      </c>
      <c r="D3082" s="15"/>
    </row>
    <row r="3083" spans="1:4" ht="18">
      <c r="A3083" s="15" t="s">
        <v>3111</v>
      </c>
      <c r="B3083" s="21">
        <v>6618404</v>
      </c>
      <c r="C3083" s="22">
        <v>25</v>
      </c>
      <c r="D3083" s="15"/>
    </row>
    <row r="3084" spans="1:4" ht="18">
      <c r="A3084" s="15" t="s">
        <v>3112</v>
      </c>
      <c r="B3084" s="21">
        <v>120777</v>
      </c>
      <c r="C3084" s="22">
        <v>25</v>
      </c>
      <c r="D3084" s="15"/>
    </row>
    <row r="3085" spans="1:4" ht="18">
      <c r="A3085" s="15" t="s">
        <v>3113</v>
      </c>
      <c r="B3085" s="21">
        <v>3972997</v>
      </c>
      <c r="C3085" s="22">
        <v>7.5</v>
      </c>
      <c r="D3085" s="15"/>
    </row>
    <row r="3086" spans="1:4" ht="18">
      <c r="A3086" s="15" t="s">
        <v>3114</v>
      </c>
      <c r="B3086" s="21">
        <v>6145846</v>
      </c>
      <c r="C3086" s="22">
        <v>7.5</v>
      </c>
      <c r="D3086" s="15"/>
    </row>
    <row r="3087" spans="1:4" ht="18">
      <c r="A3087" s="15" t="s">
        <v>3115</v>
      </c>
      <c r="B3087" s="21">
        <v>9898744</v>
      </c>
      <c r="C3087" s="22">
        <v>7.5</v>
      </c>
      <c r="D3087" s="15"/>
    </row>
    <row r="3088" spans="1:4" ht="18">
      <c r="A3088" s="15" t="s">
        <v>3116</v>
      </c>
      <c r="B3088" s="21">
        <v>2115763</v>
      </c>
      <c r="C3088" s="22">
        <v>7.5</v>
      </c>
      <c r="D3088" s="15"/>
    </row>
    <row r="3089" spans="1:4" ht="18">
      <c r="A3089" s="15" t="s">
        <v>3117</v>
      </c>
      <c r="B3089" s="21">
        <v>2052964</v>
      </c>
      <c r="C3089" s="22">
        <v>7.5</v>
      </c>
      <c r="D3089" s="15"/>
    </row>
    <row r="3090" spans="1:4" ht="18">
      <c r="A3090" s="15" t="s">
        <v>3118</v>
      </c>
      <c r="B3090" s="21">
        <v>830921</v>
      </c>
      <c r="C3090" s="22">
        <v>7.5</v>
      </c>
      <c r="D3090" s="15"/>
    </row>
    <row r="3091" spans="1:4" ht="18">
      <c r="A3091" s="15" t="s">
        <v>3119</v>
      </c>
      <c r="B3091" s="21">
        <v>2832074</v>
      </c>
      <c r="C3091" s="22">
        <v>7.5</v>
      </c>
      <c r="D3091" s="15"/>
    </row>
    <row r="3092" spans="1:4" ht="18">
      <c r="A3092" s="15" t="s">
        <v>3120</v>
      </c>
      <c r="B3092" s="21">
        <v>8131935</v>
      </c>
      <c r="C3092" s="22">
        <v>7.5</v>
      </c>
      <c r="D3092" s="15"/>
    </row>
    <row r="3093" spans="1:4" ht="18">
      <c r="A3093" s="15" t="s">
        <v>3121</v>
      </c>
      <c r="B3093" s="21">
        <v>358441840</v>
      </c>
      <c r="C3093" s="22">
        <v>7.5</v>
      </c>
      <c r="D3093" s="15"/>
    </row>
    <row r="3094" spans="1:4" ht="18">
      <c r="A3094" s="15" t="s">
        <v>3122</v>
      </c>
      <c r="B3094" s="21">
        <v>2253244</v>
      </c>
      <c r="C3094" s="22">
        <v>7.5</v>
      </c>
      <c r="D3094" s="15"/>
    </row>
    <row r="3095" spans="1:4" ht="18">
      <c r="A3095" s="15" t="s">
        <v>3123</v>
      </c>
      <c r="B3095" s="21">
        <v>3582622</v>
      </c>
      <c r="C3095" s="22">
        <v>7.5</v>
      </c>
      <c r="D3095" s="15"/>
    </row>
    <row r="3096" spans="1:4" ht="18">
      <c r="A3096" s="15" t="s">
        <v>3124</v>
      </c>
      <c r="B3096" s="21">
        <v>87016186</v>
      </c>
      <c r="C3096" s="22">
        <v>7.5</v>
      </c>
      <c r="D3096" s="15"/>
    </row>
    <row r="3097" spans="1:4" ht="18">
      <c r="A3097" s="15" t="s">
        <v>3125</v>
      </c>
      <c r="B3097" s="21">
        <v>36346724</v>
      </c>
      <c r="C3097" s="22">
        <v>7.5</v>
      </c>
      <c r="D3097" s="15"/>
    </row>
    <row r="3098" spans="1:4" ht="18">
      <c r="A3098" s="15" t="s">
        <v>3126</v>
      </c>
      <c r="B3098" s="21">
        <v>127980454</v>
      </c>
      <c r="C3098" s="22">
        <v>7.5</v>
      </c>
      <c r="D3098" s="15"/>
    </row>
    <row r="3099" spans="1:4" ht="18">
      <c r="A3099" s="15" t="s">
        <v>3127</v>
      </c>
      <c r="B3099" s="21">
        <v>1016968</v>
      </c>
      <c r="C3099" s="22">
        <v>7.5</v>
      </c>
      <c r="D3099" s="15"/>
    </row>
    <row r="3100" spans="1:4" ht="18">
      <c r="A3100" s="15" t="s">
        <v>3128</v>
      </c>
      <c r="B3100" s="21">
        <v>4887181</v>
      </c>
      <c r="C3100" s="22">
        <v>7.5</v>
      </c>
      <c r="D3100" s="15"/>
    </row>
    <row r="3101" spans="1:4" ht="18">
      <c r="A3101" s="15" t="s">
        <v>3129</v>
      </c>
      <c r="B3101" s="21">
        <v>35076848</v>
      </c>
      <c r="C3101" s="22">
        <v>7.5</v>
      </c>
      <c r="D3101" s="15"/>
    </row>
    <row r="3102" spans="1:4" ht="18">
      <c r="A3102" s="15" t="s">
        <v>3130</v>
      </c>
      <c r="B3102" s="21">
        <v>196867340</v>
      </c>
      <c r="C3102" s="22">
        <v>7.5</v>
      </c>
      <c r="D3102" s="15"/>
    </row>
    <row r="3103" spans="1:4" ht="18">
      <c r="A3103" s="15" t="s">
        <v>3131</v>
      </c>
      <c r="B3103" s="21">
        <v>86926887</v>
      </c>
      <c r="C3103" s="22">
        <v>25</v>
      </c>
      <c r="D3103" s="15"/>
    </row>
    <row r="3104" spans="1:4" ht="18">
      <c r="A3104" s="15" t="s">
        <v>3132</v>
      </c>
      <c r="B3104" s="21">
        <v>3719552</v>
      </c>
      <c r="C3104" s="22">
        <v>25</v>
      </c>
      <c r="D3104" s="15"/>
    </row>
    <row r="3105" spans="1:4" ht="18">
      <c r="A3105" s="15" t="s">
        <v>3133</v>
      </c>
      <c r="B3105" s="21">
        <v>1495580</v>
      </c>
      <c r="C3105" s="22">
        <v>25</v>
      </c>
      <c r="D3105" s="15"/>
    </row>
    <row r="3106" spans="1:4" ht="18">
      <c r="A3106" s="15" t="s">
        <v>3134</v>
      </c>
      <c r="B3106" s="21">
        <v>18862331</v>
      </c>
      <c r="C3106" s="22">
        <v>25</v>
      </c>
      <c r="D3106" s="15"/>
    </row>
    <row r="3107" spans="1:4" ht="18">
      <c r="A3107" s="15" t="s">
        <v>3135</v>
      </c>
      <c r="B3107" s="21">
        <v>5700852</v>
      </c>
      <c r="C3107" s="22">
        <v>25</v>
      </c>
      <c r="D3107" s="15"/>
    </row>
    <row r="3108" spans="1:4" ht="18">
      <c r="A3108" s="15" t="s">
        <v>3136</v>
      </c>
      <c r="B3108" s="21">
        <v>1064066</v>
      </c>
      <c r="C3108" s="22">
        <v>18.75</v>
      </c>
      <c r="D3108" s="15"/>
    </row>
    <row r="3109" spans="1:4" ht="18">
      <c r="A3109" s="15" t="s">
        <v>3137</v>
      </c>
      <c r="B3109" s="21">
        <v>1396501</v>
      </c>
      <c r="C3109" s="22">
        <v>25</v>
      </c>
      <c r="D3109" s="15"/>
    </row>
    <row r="3110" spans="1:4" ht="18">
      <c r="A3110" s="15" t="s">
        <v>3138</v>
      </c>
      <c r="B3110" s="21">
        <v>977544723</v>
      </c>
      <c r="C3110" s="22">
        <v>5</v>
      </c>
      <c r="D3110" s="15"/>
    </row>
    <row r="3111" spans="1:4" ht="18">
      <c r="A3111" s="15" t="s">
        <v>3139</v>
      </c>
      <c r="B3111" s="21">
        <v>10946344</v>
      </c>
      <c r="C3111" s="22">
        <v>25</v>
      </c>
      <c r="D3111" s="15"/>
    </row>
    <row r="3112" spans="1:4" ht="18">
      <c r="A3112" s="15" t="s">
        <v>3140</v>
      </c>
      <c r="B3112" s="21">
        <v>14133320</v>
      </c>
      <c r="C3112" s="22">
        <v>25</v>
      </c>
      <c r="D3112" s="15"/>
    </row>
    <row r="3113" spans="1:4" ht="18">
      <c r="A3113" s="15" t="s">
        <v>3141</v>
      </c>
      <c r="B3113" s="21">
        <v>9202753</v>
      </c>
      <c r="C3113" s="22">
        <v>25</v>
      </c>
      <c r="D3113" s="15"/>
    </row>
    <row r="3114" spans="1:4" ht="18">
      <c r="A3114" s="15" t="s">
        <v>3142</v>
      </c>
      <c r="B3114" s="21">
        <v>509659420</v>
      </c>
      <c r="C3114" s="22">
        <v>25</v>
      </c>
      <c r="D3114" s="15"/>
    </row>
    <row r="3115" spans="1:4" ht="18">
      <c r="A3115" s="15" t="s">
        <v>3143</v>
      </c>
      <c r="B3115" s="21">
        <v>11660151</v>
      </c>
      <c r="C3115" s="22">
        <v>0</v>
      </c>
      <c r="D3115" s="15"/>
    </row>
    <row r="3116" spans="1:4" ht="18">
      <c r="A3116" s="15" t="s">
        <v>3144</v>
      </c>
      <c r="B3116" s="21">
        <v>3586</v>
      </c>
      <c r="C3116" s="22">
        <v>25</v>
      </c>
      <c r="D3116" s="15"/>
    </row>
    <row r="3117" spans="1:4" ht="18">
      <c r="A3117" s="15" t="s">
        <v>3145</v>
      </c>
      <c r="B3117" s="21">
        <v>11849</v>
      </c>
      <c r="C3117" s="22">
        <v>25</v>
      </c>
      <c r="D3117" s="15"/>
    </row>
    <row r="3118" spans="1:4" ht="18">
      <c r="A3118" s="15" t="s">
        <v>3146</v>
      </c>
      <c r="B3118" s="21">
        <v>82065</v>
      </c>
      <c r="C3118" s="22">
        <v>25</v>
      </c>
      <c r="D3118" s="15"/>
    </row>
    <row r="3119" spans="1:4" ht="18">
      <c r="A3119" s="15" t="s">
        <v>3147</v>
      </c>
      <c r="B3119" s="21">
        <v>4768295</v>
      </c>
      <c r="C3119" s="22">
        <v>25</v>
      </c>
      <c r="D3119" s="15"/>
    </row>
    <row r="3120" spans="1:4" ht="18">
      <c r="A3120" s="15" t="s">
        <v>3148</v>
      </c>
      <c r="B3120" s="21">
        <v>5237910</v>
      </c>
      <c r="C3120" s="22">
        <v>0</v>
      </c>
      <c r="D3120" s="15"/>
    </row>
    <row r="3121" spans="1:4" ht="18">
      <c r="A3121" s="15" t="s">
        <v>3149</v>
      </c>
      <c r="B3121" s="21">
        <v>863664</v>
      </c>
      <c r="C3121" s="22">
        <v>0</v>
      </c>
      <c r="D3121" s="15"/>
    </row>
    <row r="3122" spans="1:4" ht="18">
      <c r="A3122" s="15" t="s">
        <v>3150</v>
      </c>
      <c r="B3122" s="21">
        <v>1164305</v>
      </c>
      <c r="C3122" s="22">
        <v>0</v>
      </c>
      <c r="D3122" s="15"/>
    </row>
    <row r="3123" spans="1:4" ht="18">
      <c r="A3123" s="15" t="s">
        <v>3151</v>
      </c>
      <c r="B3123" s="21">
        <v>691878</v>
      </c>
      <c r="C3123" s="22">
        <v>25</v>
      </c>
      <c r="D3123" s="15"/>
    </row>
    <row r="3124" spans="1:4" ht="18">
      <c r="A3124" s="15" t="s">
        <v>3152</v>
      </c>
      <c r="B3124" s="21">
        <v>95575</v>
      </c>
      <c r="C3124" s="22">
        <v>25</v>
      </c>
      <c r="D3124" s="15"/>
    </row>
    <row r="3125" spans="1:4" ht="18">
      <c r="A3125" s="15" t="s">
        <v>3153</v>
      </c>
      <c r="B3125" s="21">
        <v>110750577</v>
      </c>
      <c r="C3125" s="22">
        <v>16.666666030883789</v>
      </c>
      <c r="D3125" s="15"/>
    </row>
    <row r="3126" spans="1:4" ht="18">
      <c r="A3126" s="15" t="s">
        <v>3154</v>
      </c>
      <c r="B3126" s="21">
        <v>50961</v>
      </c>
      <c r="C3126" s="22">
        <v>0</v>
      </c>
      <c r="D3126" s="15"/>
    </row>
    <row r="3127" spans="1:4" ht="18">
      <c r="A3127" s="15" t="s">
        <v>3155</v>
      </c>
      <c r="B3127" s="21">
        <v>48702</v>
      </c>
      <c r="C3127" s="22">
        <v>0</v>
      </c>
      <c r="D3127" s="15"/>
    </row>
    <row r="3128" spans="1:4" ht="18">
      <c r="A3128" s="15" t="s">
        <v>3156</v>
      </c>
      <c r="B3128" s="21">
        <v>48659</v>
      </c>
      <c r="C3128" s="22">
        <v>0</v>
      </c>
      <c r="D3128" s="15"/>
    </row>
    <row r="3129" spans="1:4" ht="18">
      <c r="A3129" s="15" t="s">
        <v>3157</v>
      </c>
      <c r="B3129" s="21">
        <v>12087516</v>
      </c>
      <c r="C3129" s="22">
        <v>8.3333330154418945</v>
      </c>
      <c r="D3129" s="15"/>
    </row>
    <row r="3130" spans="1:4" ht="18">
      <c r="A3130" s="15" t="s">
        <v>3158</v>
      </c>
      <c r="B3130" s="21">
        <v>14189274</v>
      </c>
      <c r="C3130" s="22">
        <v>0</v>
      </c>
      <c r="D3130" s="15"/>
    </row>
    <row r="3131" spans="1:4" ht="18">
      <c r="A3131" s="15" t="s">
        <v>3159</v>
      </c>
      <c r="B3131" s="21">
        <v>15639458</v>
      </c>
      <c r="C3131" s="22">
        <v>0</v>
      </c>
      <c r="D3131" s="15"/>
    </row>
    <row r="3132" spans="1:4" ht="18">
      <c r="A3132" s="15" t="s">
        <v>3160</v>
      </c>
      <c r="B3132" s="21">
        <v>3400904</v>
      </c>
      <c r="C3132" s="22">
        <v>25</v>
      </c>
      <c r="D3132" s="15"/>
    </row>
    <row r="3133" spans="1:4" ht="18">
      <c r="A3133" s="15" t="s">
        <v>3161</v>
      </c>
      <c r="B3133" s="21">
        <v>22183456</v>
      </c>
      <c r="C3133" s="22">
        <v>0</v>
      </c>
      <c r="D3133" s="15"/>
    </row>
    <row r="3134" spans="1:4" ht="18">
      <c r="A3134" s="15" t="s">
        <v>3162</v>
      </c>
      <c r="B3134" s="21">
        <v>33437045</v>
      </c>
      <c r="C3134" s="22">
        <v>0</v>
      </c>
      <c r="D3134" s="15"/>
    </row>
    <row r="3135" spans="1:4" ht="18">
      <c r="A3135" s="15" t="s">
        <v>3163</v>
      </c>
      <c r="B3135" s="21">
        <v>2076841</v>
      </c>
      <c r="C3135" s="22">
        <v>0</v>
      </c>
      <c r="D3135" s="15"/>
    </row>
    <row r="3136" spans="1:4" ht="18">
      <c r="A3136" s="15" t="s">
        <v>3164</v>
      </c>
      <c r="B3136" s="21">
        <v>23486047</v>
      </c>
      <c r="C3136" s="22">
        <v>0</v>
      </c>
      <c r="D3136" s="15"/>
    </row>
    <row r="3137" spans="1:4" ht="18">
      <c r="A3137" s="15" t="s">
        <v>3165</v>
      </c>
      <c r="B3137" s="21">
        <v>6658335</v>
      </c>
      <c r="C3137" s="22">
        <v>0</v>
      </c>
      <c r="D3137" s="15"/>
    </row>
    <row r="3138" spans="1:4" ht="18">
      <c r="A3138" s="15" t="s">
        <v>3166</v>
      </c>
      <c r="B3138" s="21">
        <v>1466097</v>
      </c>
      <c r="C3138" s="22">
        <v>25</v>
      </c>
      <c r="D3138" s="15"/>
    </row>
    <row r="3139" spans="1:4" ht="18">
      <c r="A3139" s="15" t="s">
        <v>3167</v>
      </c>
      <c r="B3139" s="21">
        <v>48251857</v>
      </c>
      <c r="C3139" s="22">
        <v>0</v>
      </c>
      <c r="D3139" s="15"/>
    </row>
    <row r="3140" spans="1:4" ht="18">
      <c r="A3140" s="15" t="s">
        <v>3168</v>
      </c>
      <c r="B3140" s="21">
        <v>4919192</v>
      </c>
      <c r="C3140" s="22">
        <v>0</v>
      </c>
      <c r="D3140" s="15"/>
    </row>
    <row r="3141" spans="1:4" ht="18">
      <c r="A3141" s="15" t="s">
        <v>3169</v>
      </c>
      <c r="B3141" s="21">
        <v>43570793</v>
      </c>
      <c r="C3141" s="22">
        <v>0</v>
      </c>
      <c r="D3141" s="15"/>
    </row>
    <row r="3142" spans="1:4" ht="18">
      <c r="A3142" s="15" t="s">
        <v>3170</v>
      </c>
      <c r="B3142" s="21">
        <v>12095871</v>
      </c>
      <c r="C3142" s="22">
        <v>0</v>
      </c>
      <c r="D3142" s="15"/>
    </row>
    <row r="3143" spans="1:4" ht="18">
      <c r="A3143" s="15" t="s">
        <v>3171</v>
      </c>
      <c r="B3143" s="21">
        <v>23158346</v>
      </c>
      <c r="C3143" s="22">
        <v>0</v>
      </c>
      <c r="D3143" s="15"/>
    </row>
    <row r="3144" spans="1:4" ht="18">
      <c r="A3144" s="15" t="s">
        <v>3172</v>
      </c>
      <c r="B3144" s="21">
        <v>5372851</v>
      </c>
      <c r="C3144" s="22">
        <v>0</v>
      </c>
      <c r="D3144" s="15"/>
    </row>
    <row r="3145" spans="1:4" ht="18">
      <c r="A3145" s="15" t="s">
        <v>3173</v>
      </c>
      <c r="B3145" s="21">
        <v>1268796</v>
      </c>
      <c r="C3145" s="22">
        <v>0</v>
      </c>
      <c r="D3145" s="15"/>
    </row>
    <row r="3146" spans="1:4" ht="18">
      <c r="A3146" s="15" t="s">
        <v>3174</v>
      </c>
      <c r="B3146" s="21">
        <v>11995736</v>
      </c>
      <c r="C3146" s="22">
        <v>0</v>
      </c>
      <c r="D3146" s="15"/>
    </row>
    <row r="3147" spans="1:4" ht="18">
      <c r="A3147" s="15" t="s">
        <v>3175</v>
      </c>
      <c r="B3147" s="21">
        <v>5283026</v>
      </c>
      <c r="C3147" s="22">
        <v>25</v>
      </c>
      <c r="D3147" s="15"/>
    </row>
    <row r="3148" spans="1:4" ht="18">
      <c r="A3148" s="15" t="s">
        <v>3176</v>
      </c>
      <c r="B3148" s="21">
        <v>934700</v>
      </c>
      <c r="C3148" s="22">
        <v>25</v>
      </c>
      <c r="D3148" s="15"/>
    </row>
    <row r="3149" spans="1:4" ht="18">
      <c r="A3149" s="15" t="s">
        <v>3177</v>
      </c>
      <c r="B3149" s="21">
        <v>248754</v>
      </c>
      <c r="C3149" s="22">
        <v>25</v>
      </c>
      <c r="D3149" s="15"/>
    </row>
    <row r="3150" spans="1:4" ht="18">
      <c r="A3150" s="15" t="s">
        <v>3178</v>
      </c>
      <c r="B3150" s="21">
        <v>5877332</v>
      </c>
      <c r="C3150" s="22">
        <v>25</v>
      </c>
      <c r="D3150" s="15"/>
    </row>
    <row r="3151" spans="1:4" ht="18">
      <c r="A3151" s="15" t="s">
        <v>3179</v>
      </c>
      <c r="B3151" s="21">
        <v>7705443</v>
      </c>
      <c r="C3151" s="22">
        <v>25</v>
      </c>
      <c r="D3151" s="15"/>
    </row>
    <row r="3152" spans="1:4" ht="18">
      <c r="A3152" s="15" t="s">
        <v>3180</v>
      </c>
      <c r="B3152" s="21">
        <v>668030</v>
      </c>
      <c r="C3152" s="22">
        <v>25</v>
      </c>
      <c r="D3152" s="15"/>
    </row>
    <row r="3153" spans="1:4" ht="18">
      <c r="A3153" s="15" t="s">
        <v>3181</v>
      </c>
      <c r="B3153" s="21">
        <v>11070</v>
      </c>
      <c r="C3153" s="22">
        <v>25</v>
      </c>
      <c r="D3153" s="15"/>
    </row>
    <row r="3154" spans="1:4" ht="18">
      <c r="A3154" s="15" t="s">
        <v>3182</v>
      </c>
      <c r="B3154" s="21">
        <v>4804884</v>
      </c>
      <c r="C3154" s="22">
        <v>25</v>
      </c>
      <c r="D3154" s="15"/>
    </row>
    <row r="3155" spans="1:4" ht="18">
      <c r="A3155" s="15" t="s">
        <v>3183</v>
      </c>
      <c r="B3155" s="21">
        <v>11030810</v>
      </c>
      <c r="C3155" s="22">
        <v>25</v>
      </c>
      <c r="D3155" s="15"/>
    </row>
    <row r="3156" spans="1:4" ht="18">
      <c r="A3156" s="15" t="s">
        <v>3184</v>
      </c>
      <c r="B3156" s="21">
        <v>45765764</v>
      </c>
      <c r="C3156" s="22">
        <v>25</v>
      </c>
      <c r="D3156" s="15"/>
    </row>
    <row r="3157" spans="1:4" ht="18">
      <c r="A3157" s="15" t="s">
        <v>3185</v>
      </c>
      <c r="B3157" s="21">
        <v>12548416</v>
      </c>
      <c r="C3157" s="22">
        <v>0</v>
      </c>
      <c r="D3157" s="15"/>
    </row>
    <row r="3158" spans="1:4" ht="18">
      <c r="A3158" s="15" t="s">
        <v>3186</v>
      </c>
      <c r="B3158" s="21">
        <v>2279</v>
      </c>
      <c r="C3158" s="22">
        <v>25</v>
      </c>
      <c r="D3158" s="15"/>
    </row>
    <row r="3159" spans="1:4" ht="18">
      <c r="A3159" s="15" t="s">
        <v>3187</v>
      </c>
      <c r="B3159" s="21">
        <v>623763</v>
      </c>
      <c r="C3159" s="22">
        <v>25</v>
      </c>
      <c r="D3159" s="15"/>
    </row>
    <row r="3160" spans="1:4" ht="18">
      <c r="A3160" s="15" t="s">
        <v>3188</v>
      </c>
      <c r="B3160" s="21">
        <v>8967612</v>
      </c>
      <c r="C3160" s="22">
        <v>0</v>
      </c>
      <c r="D3160" s="15"/>
    </row>
    <row r="3161" spans="1:4" ht="18">
      <c r="A3161" s="15" t="s">
        <v>3189</v>
      </c>
      <c r="B3161" s="21">
        <v>381459</v>
      </c>
      <c r="C3161" s="22">
        <v>0</v>
      </c>
      <c r="D3161" s="15"/>
    </row>
    <row r="3162" spans="1:4" ht="18">
      <c r="A3162" s="15" t="s">
        <v>3190</v>
      </c>
      <c r="B3162" s="21">
        <v>98371019</v>
      </c>
      <c r="C3162" s="22">
        <v>0</v>
      </c>
      <c r="D3162" s="15"/>
    </row>
    <row r="3163" spans="1:4" ht="18">
      <c r="A3163" s="15" t="s">
        <v>3191</v>
      </c>
      <c r="B3163" s="21">
        <v>74679</v>
      </c>
      <c r="C3163" s="22">
        <v>25</v>
      </c>
      <c r="D3163" s="15"/>
    </row>
    <row r="3164" spans="1:4" ht="18">
      <c r="A3164" s="15" t="s">
        <v>3192</v>
      </c>
      <c r="B3164" s="21">
        <v>52085486</v>
      </c>
      <c r="C3164" s="22">
        <v>0</v>
      </c>
      <c r="D3164" s="15"/>
    </row>
    <row r="3165" spans="1:4" ht="18">
      <c r="A3165" s="15" t="s">
        <v>3193</v>
      </c>
      <c r="B3165" s="21">
        <v>465967</v>
      </c>
      <c r="C3165" s="22">
        <v>0</v>
      </c>
      <c r="D3165" s="15"/>
    </row>
    <row r="3166" spans="1:4" ht="18">
      <c r="A3166" s="15" t="s">
        <v>3194</v>
      </c>
      <c r="B3166" s="21">
        <v>1229079</v>
      </c>
      <c r="C3166" s="22">
        <v>25</v>
      </c>
      <c r="D3166" s="15"/>
    </row>
    <row r="3167" spans="1:4" ht="18">
      <c r="A3167" s="15" t="s">
        <v>3195</v>
      </c>
      <c r="B3167" s="21">
        <v>46625758</v>
      </c>
      <c r="C3167" s="22">
        <v>19.44444465637207</v>
      </c>
      <c r="D3167" s="15"/>
    </row>
    <row r="3168" spans="1:4" ht="18">
      <c r="A3168" s="15" t="s">
        <v>3196</v>
      </c>
      <c r="B3168" s="21">
        <v>20609708</v>
      </c>
      <c r="C3168" s="22">
        <v>25</v>
      </c>
      <c r="D3168" s="15"/>
    </row>
    <row r="3169" spans="1:4" ht="18">
      <c r="A3169" s="15" t="s">
        <v>3197</v>
      </c>
      <c r="B3169" s="21">
        <v>2150478</v>
      </c>
      <c r="C3169" s="22">
        <v>25</v>
      </c>
      <c r="D3169" s="15"/>
    </row>
    <row r="3170" spans="1:4" ht="18">
      <c r="A3170" s="15" t="s">
        <v>3198</v>
      </c>
      <c r="B3170" s="21">
        <v>32978142</v>
      </c>
      <c r="C3170" s="22">
        <v>25</v>
      </c>
      <c r="D3170" s="15"/>
    </row>
    <row r="3171" spans="1:4" ht="18">
      <c r="A3171" s="15" t="s">
        <v>3199</v>
      </c>
      <c r="B3171" s="21">
        <v>20514995</v>
      </c>
      <c r="C3171" s="22">
        <v>25</v>
      </c>
      <c r="D3171" s="15"/>
    </row>
    <row r="3172" spans="1:4" ht="18">
      <c r="A3172" s="15" t="s">
        <v>3200</v>
      </c>
      <c r="B3172" s="21">
        <v>7910493</v>
      </c>
      <c r="C3172" s="22">
        <v>25</v>
      </c>
      <c r="D3172" s="15"/>
    </row>
    <row r="3173" spans="1:4" ht="18">
      <c r="A3173" s="15" t="s">
        <v>3201</v>
      </c>
      <c r="B3173" s="21">
        <v>12260123</v>
      </c>
      <c r="C3173" s="22">
        <v>25</v>
      </c>
      <c r="D3173" s="15"/>
    </row>
    <row r="3174" spans="1:4" ht="18">
      <c r="A3174" s="15" t="s">
        <v>3202</v>
      </c>
      <c r="B3174" s="21">
        <v>14584865</v>
      </c>
      <c r="C3174" s="22">
        <v>25</v>
      </c>
      <c r="D3174" s="15"/>
    </row>
    <row r="3175" spans="1:4" ht="18">
      <c r="A3175" s="15" t="s">
        <v>3203</v>
      </c>
      <c r="B3175" s="21">
        <v>27801909</v>
      </c>
      <c r="C3175" s="22">
        <v>25</v>
      </c>
      <c r="D3175" s="15"/>
    </row>
    <row r="3176" spans="1:4" ht="18">
      <c r="A3176" s="15" t="s">
        <v>3204</v>
      </c>
      <c r="B3176" s="21">
        <v>12899608</v>
      </c>
      <c r="C3176" s="22">
        <v>25</v>
      </c>
      <c r="D3176" s="15"/>
    </row>
    <row r="3177" spans="1:4" ht="18">
      <c r="A3177" s="15" t="s">
        <v>3205</v>
      </c>
      <c r="B3177" s="21">
        <v>2810327</v>
      </c>
      <c r="C3177" s="22">
        <v>25</v>
      </c>
      <c r="D3177" s="15"/>
    </row>
    <row r="3178" spans="1:4" ht="18">
      <c r="A3178" s="15" t="s">
        <v>3206</v>
      </c>
      <c r="B3178" s="21">
        <v>17860870</v>
      </c>
      <c r="C3178" s="22">
        <v>25</v>
      </c>
      <c r="D3178" s="15"/>
    </row>
    <row r="3179" spans="1:4" ht="18">
      <c r="A3179" s="15" t="s">
        <v>3207</v>
      </c>
      <c r="B3179" s="21">
        <v>11559135</v>
      </c>
      <c r="C3179" s="22">
        <v>25</v>
      </c>
      <c r="D3179" s="15"/>
    </row>
    <row r="3180" spans="1:4" ht="18">
      <c r="A3180" s="15" t="s">
        <v>3208</v>
      </c>
      <c r="B3180" s="21">
        <v>14269754</v>
      </c>
      <c r="C3180" s="22">
        <v>25</v>
      </c>
      <c r="D3180" s="15"/>
    </row>
    <row r="3181" spans="1:4" ht="18">
      <c r="A3181" s="15" t="s">
        <v>3209</v>
      </c>
      <c r="B3181" s="21">
        <v>8727032</v>
      </c>
      <c r="C3181" s="22">
        <v>25</v>
      </c>
      <c r="D3181" s="15"/>
    </row>
    <row r="3182" spans="1:4" ht="18">
      <c r="A3182" s="15" t="s">
        <v>3210</v>
      </c>
      <c r="B3182" s="21">
        <v>49188654</v>
      </c>
      <c r="C3182" s="22">
        <v>25</v>
      </c>
      <c r="D3182" s="15"/>
    </row>
    <row r="3183" spans="1:4" ht="18">
      <c r="A3183" s="15" t="s">
        <v>3211</v>
      </c>
      <c r="B3183" s="21">
        <v>6769213</v>
      </c>
      <c r="C3183" s="22">
        <v>25</v>
      </c>
      <c r="D3183" s="15"/>
    </row>
    <row r="3184" spans="1:4" ht="18">
      <c r="A3184" s="15" t="s">
        <v>3212</v>
      </c>
      <c r="B3184" s="21">
        <v>115122509</v>
      </c>
      <c r="C3184" s="22">
        <v>25</v>
      </c>
      <c r="D3184" s="15"/>
    </row>
    <row r="3185" spans="1:4" ht="18">
      <c r="A3185" s="15" t="s">
        <v>3213</v>
      </c>
      <c r="B3185" s="21">
        <v>12306642</v>
      </c>
      <c r="C3185" s="22">
        <v>25</v>
      </c>
      <c r="D3185" s="15"/>
    </row>
    <row r="3186" spans="1:4" ht="18">
      <c r="A3186" s="15" t="s">
        <v>3214</v>
      </c>
      <c r="B3186" s="21">
        <v>36514723</v>
      </c>
      <c r="C3186" s="22">
        <v>25</v>
      </c>
      <c r="D3186" s="15"/>
    </row>
    <row r="3187" spans="1:4" ht="18">
      <c r="A3187" s="15" t="s">
        <v>3215</v>
      </c>
      <c r="B3187" s="21">
        <v>74991614</v>
      </c>
      <c r="C3187" s="22">
        <v>25</v>
      </c>
      <c r="D3187" s="15"/>
    </row>
    <row r="3188" spans="1:4" ht="18">
      <c r="A3188" s="15" t="s">
        <v>3216</v>
      </c>
      <c r="B3188" s="21">
        <v>45718637</v>
      </c>
      <c r="C3188" s="22">
        <v>25</v>
      </c>
      <c r="D3188" s="15"/>
    </row>
    <row r="3189" spans="1:4" ht="18">
      <c r="A3189" s="15" t="s">
        <v>3217</v>
      </c>
      <c r="B3189" s="21">
        <v>85868984</v>
      </c>
      <c r="C3189" s="22">
        <v>25</v>
      </c>
      <c r="D3189" s="15"/>
    </row>
    <row r="3190" spans="1:4" ht="18">
      <c r="A3190" s="15" t="s">
        <v>3218</v>
      </c>
      <c r="B3190" s="21">
        <v>4187450</v>
      </c>
      <c r="C3190" s="22">
        <v>25</v>
      </c>
      <c r="D3190" s="15"/>
    </row>
    <row r="3191" spans="1:4" ht="18">
      <c r="A3191" s="15" t="s">
        <v>3219</v>
      </c>
      <c r="B3191" s="21">
        <v>29556183</v>
      </c>
      <c r="C3191" s="22">
        <v>25</v>
      </c>
      <c r="D3191" s="15"/>
    </row>
    <row r="3192" spans="1:4" ht="18">
      <c r="A3192" s="15" t="s">
        <v>3220</v>
      </c>
      <c r="B3192" s="21">
        <v>8224691</v>
      </c>
      <c r="C3192" s="22">
        <v>25</v>
      </c>
      <c r="D3192" s="15"/>
    </row>
    <row r="3193" spans="1:4" ht="18">
      <c r="A3193" s="15" t="s">
        <v>3221</v>
      </c>
      <c r="B3193" s="21">
        <v>41234131</v>
      </c>
      <c r="C3193" s="22">
        <v>25</v>
      </c>
      <c r="D3193" s="15"/>
    </row>
    <row r="3194" spans="1:4" ht="18">
      <c r="A3194" s="15" t="s">
        <v>3222</v>
      </c>
      <c r="B3194" s="21">
        <v>168318398</v>
      </c>
      <c r="C3194" s="22">
        <v>25</v>
      </c>
      <c r="D3194" s="15"/>
    </row>
    <row r="3195" spans="1:4" ht="18">
      <c r="A3195" s="15" t="s">
        <v>3223</v>
      </c>
      <c r="B3195" s="21">
        <v>218734993</v>
      </c>
      <c r="C3195" s="22">
        <v>25</v>
      </c>
      <c r="D3195" s="15"/>
    </row>
    <row r="3196" spans="1:4" ht="18">
      <c r="A3196" s="15" t="s">
        <v>3224</v>
      </c>
      <c r="B3196" s="21">
        <v>8763696</v>
      </c>
      <c r="C3196" s="22">
        <v>25</v>
      </c>
      <c r="D3196" s="15"/>
    </row>
    <row r="3197" spans="1:4" ht="18">
      <c r="A3197" s="15" t="s">
        <v>3225</v>
      </c>
      <c r="B3197" s="21">
        <v>83196812</v>
      </c>
      <c r="C3197" s="22">
        <v>25</v>
      </c>
      <c r="D3197" s="15"/>
    </row>
    <row r="3198" spans="1:4" ht="18">
      <c r="A3198" s="15" t="s">
        <v>3226</v>
      </c>
      <c r="B3198" s="21">
        <v>2283199</v>
      </c>
      <c r="C3198" s="22">
        <v>25</v>
      </c>
      <c r="D3198" s="15"/>
    </row>
    <row r="3199" spans="1:4" ht="18">
      <c r="A3199" s="15" t="s">
        <v>3227</v>
      </c>
      <c r="B3199" s="21">
        <v>28393624</v>
      </c>
      <c r="C3199" s="22">
        <v>25</v>
      </c>
      <c r="D3199" s="15"/>
    </row>
    <row r="3200" spans="1:4" ht="18">
      <c r="A3200" s="15" t="s">
        <v>3228</v>
      </c>
      <c r="B3200" s="21">
        <v>13559924</v>
      </c>
      <c r="C3200" s="22">
        <v>25</v>
      </c>
      <c r="D3200" s="15"/>
    </row>
    <row r="3201" spans="1:4" ht="18">
      <c r="A3201" s="15" t="s">
        <v>3229</v>
      </c>
      <c r="B3201" s="21">
        <v>46107457</v>
      </c>
      <c r="C3201" s="22">
        <v>25</v>
      </c>
      <c r="D3201" s="15"/>
    </row>
    <row r="3202" spans="1:4" ht="18">
      <c r="A3202" s="15" t="s">
        <v>3230</v>
      </c>
      <c r="B3202" s="21">
        <v>9333061</v>
      </c>
      <c r="C3202" s="22">
        <v>25</v>
      </c>
      <c r="D3202" s="15"/>
    </row>
    <row r="3203" spans="1:4" ht="18">
      <c r="A3203" s="15" t="s">
        <v>3231</v>
      </c>
      <c r="B3203" s="21">
        <v>111043967</v>
      </c>
      <c r="C3203" s="22">
        <v>25</v>
      </c>
      <c r="D3203" s="15"/>
    </row>
    <row r="3204" spans="1:4" ht="18">
      <c r="A3204" s="15" t="s">
        <v>3232</v>
      </c>
      <c r="B3204" s="21">
        <v>20126169</v>
      </c>
      <c r="C3204" s="22">
        <v>25</v>
      </c>
      <c r="D3204" s="15"/>
    </row>
    <row r="3205" spans="1:4" ht="18">
      <c r="A3205" s="15" t="s">
        <v>3233</v>
      </c>
      <c r="B3205" s="21">
        <v>192737419</v>
      </c>
      <c r="C3205" s="22">
        <v>25</v>
      </c>
      <c r="D3205" s="15"/>
    </row>
    <row r="3206" spans="1:4" ht="18">
      <c r="A3206" s="15" t="s">
        <v>3234</v>
      </c>
      <c r="B3206" s="21">
        <v>5227377</v>
      </c>
      <c r="C3206" s="22">
        <v>25</v>
      </c>
      <c r="D3206" s="15"/>
    </row>
    <row r="3207" spans="1:4" ht="18">
      <c r="A3207" s="15" t="s">
        <v>3235</v>
      </c>
      <c r="B3207" s="21">
        <v>17718210</v>
      </c>
      <c r="C3207" s="22">
        <v>25</v>
      </c>
      <c r="D3207" s="15"/>
    </row>
    <row r="3208" spans="1:4" ht="18">
      <c r="A3208" s="15" t="s">
        <v>3236</v>
      </c>
      <c r="B3208" s="21">
        <v>5531175</v>
      </c>
      <c r="C3208" s="22">
        <v>25</v>
      </c>
      <c r="D3208" s="15"/>
    </row>
    <row r="3209" spans="1:4" ht="18">
      <c r="A3209" s="15" t="s">
        <v>3237</v>
      </c>
      <c r="B3209" s="21">
        <v>84554157</v>
      </c>
      <c r="C3209" s="22">
        <v>25</v>
      </c>
      <c r="D3209" s="15"/>
    </row>
    <row r="3210" spans="1:4" ht="18">
      <c r="A3210" s="15" t="s">
        <v>3238</v>
      </c>
      <c r="B3210" s="21">
        <v>5321587</v>
      </c>
      <c r="C3210" s="22">
        <v>25</v>
      </c>
      <c r="D3210" s="15"/>
    </row>
    <row r="3211" spans="1:4" ht="18">
      <c r="A3211" s="15" t="s">
        <v>3239</v>
      </c>
      <c r="B3211" s="21">
        <v>9011493</v>
      </c>
      <c r="C3211" s="22">
        <v>25</v>
      </c>
      <c r="D3211" s="15"/>
    </row>
    <row r="3212" spans="1:4" ht="18">
      <c r="A3212" s="15" t="s">
        <v>3240</v>
      </c>
      <c r="B3212" s="21">
        <v>7780445</v>
      </c>
      <c r="C3212" s="22">
        <v>25</v>
      </c>
      <c r="D3212" s="15"/>
    </row>
    <row r="3213" spans="1:4" ht="18">
      <c r="A3213" s="15" t="s">
        <v>3241</v>
      </c>
      <c r="B3213" s="21">
        <v>14779886</v>
      </c>
      <c r="C3213" s="22">
        <v>25</v>
      </c>
      <c r="D3213" s="15"/>
    </row>
    <row r="3214" spans="1:4" ht="18">
      <c r="A3214" s="15" t="s">
        <v>3242</v>
      </c>
      <c r="B3214" s="21">
        <v>15756142</v>
      </c>
      <c r="C3214" s="22">
        <v>25</v>
      </c>
      <c r="D3214" s="15"/>
    </row>
    <row r="3215" spans="1:4" ht="18">
      <c r="A3215" s="15" t="s">
        <v>3243</v>
      </c>
      <c r="B3215" s="21">
        <v>60160274</v>
      </c>
      <c r="C3215" s="22">
        <v>25</v>
      </c>
      <c r="D3215" s="15"/>
    </row>
    <row r="3216" spans="1:4" ht="18">
      <c r="A3216" s="15" t="s">
        <v>3244</v>
      </c>
      <c r="B3216" s="21">
        <v>80572571</v>
      </c>
      <c r="C3216" s="22">
        <v>25</v>
      </c>
      <c r="D3216" s="15"/>
    </row>
    <row r="3217" spans="1:4" ht="18">
      <c r="A3217" s="15" t="s">
        <v>3245</v>
      </c>
      <c r="B3217" s="21">
        <v>107787914</v>
      </c>
      <c r="C3217" s="22">
        <v>0</v>
      </c>
      <c r="D3217" s="15"/>
    </row>
    <row r="3218" spans="1:4" ht="18">
      <c r="A3218" s="15" t="s">
        <v>3246</v>
      </c>
      <c r="B3218" s="21">
        <v>56641937</v>
      </c>
      <c r="C3218" s="22">
        <v>5.3571429252624512</v>
      </c>
      <c r="D3218" s="15"/>
    </row>
    <row r="3219" spans="1:4" ht="18">
      <c r="A3219" s="15" t="s">
        <v>3247</v>
      </c>
      <c r="B3219" s="21">
        <v>149362521</v>
      </c>
      <c r="C3219" s="22">
        <v>5.625</v>
      </c>
      <c r="D3219" s="15"/>
    </row>
    <row r="3220" spans="1:4" ht="18">
      <c r="A3220" s="15" t="s">
        <v>3248</v>
      </c>
      <c r="B3220" s="21">
        <v>136568193</v>
      </c>
      <c r="C3220" s="22">
        <v>25</v>
      </c>
      <c r="D3220" s="15"/>
    </row>
    <row r="3221" spans="1:4" ht="18">
      <c r="A3221" s="15" t="s">
        <v>3249</v>
      </c>
      <c r="B3221" s="21">
        <v>8422274</v>
      </c>
      <c r="C3221" s="22">
        <v>25</v>
      </c>
      <c r="D3221" s="15"/>
    </row>
    <row r="3222" spans="1:4" ht="18">
      <c r="A3222" s="15" t="s">
        <v>3250</v>
      </c>
      <c r="B3222" s="21">
        <v>410875</v>
      </c>
      <c r="C3222" s="22">
        <v>25</v>
      </c>
      <c r="D3222" s="15"/>
    </row>
    <row r="3223" spans="1:4" ht="18">
      <c r="A3223" s="15" t="s">
        <v>3251</v>
      </c>
      <c r="B3223" s="21">
        <v>42706735</v>
      </c>
      <c r="C3223" s="22">
        <v>7.5</v>
      </c>
      <c r="D3223" s="15"/>
    </row>
    <row r="3224" spans="1:4" ht="18">
      <c r="A3224" s="15" t="s">
        <v>3252</v>
      </c>
      <c r="B3224" s="21">
        <v>15281746</v>
      </c>
      <c r="C3224" s="22">
        <v>7.5</v>
      </c>
      <c r="D3224" s="15"/>
    </row>
    <row r="3225" spans="1:4" ht="18">
      <c r="A3225" s="15" t="s">
        <v>3253</v>
      </c>
      <c r="B3225" s="21">
        <v>9899928</v>
      </c>
      <c r="C3225" s="22">
        <v>7.5</v>
      </c>
      <c r="D3225" s="15"/>
    </row>
    <row r="3226" spans="1:4" ht="18">
      <c r="A3226" s="15" t="s">
        <v>3254</v>
      </c>
      <c r="B3226" s="21">
        <v>107227291</v>
      </c>
      <c r="C3226" s="22">
        <v>0</v>
      </c>
      <c r="D3226" s="15"/>
    </row>
    <row r="3227" spans="1:4" ht="18">
      <c r="A3227" s="15" t="s">
        <v>3255</v>
      </c>
      <c r="B3227" s="21">
        <v>12168253</v>
      </c>
      <c r="C3227" s="22">
        <v>0</v>
      </c>
      <c r="D3227" s="15"/>
    </row>
    <row r="3228" spans="1:4" ht="18">
      <c r="A3228" s="15" t="s">
        <v>3256</v>
      </c>
      <c r="B3228" s="21">
        <v>99160239</v>
      </c>
      <c r="C3228" s="22">
        <v>2.5</v>
      </c>
      <c r="D3228" s="15"/>
    </row>
    <row r="3229" spans="1:4" ht="18">
      <c r="A3229" s="15" t="s">
        <v>3257</v>
      </c>
      <c r="B3229" s="21">
        <v>31219680</v>
      </c>
      <c r="C3229" s="22">
        <v>2.5</v>
      </c>
      <c r="D3229" s="15"/>
    </row>
    <row r="3230" spans="1:4" ht="18">
      <c r="A3230" s="15" t="s">
        <v>3258</v>
      </c>
      <c r="B3230" s="21">
        <v>192777</v>
      </c>
      <c r="C3230" s="22">
        <v>7.5</v>
      </c>
      <c r="D3230" s="15"/>
    </row>
    <row r="3231" spans="1:4" ht="18">
      <c r="A3231" s="15" t="s">
        <v>3259</v>
      </c>
      <c r="B3231" s="21">
        <v>89069697</v>
      </c>
      <c r="C3231" s="22">
        <v>25</v>
      </c>
      <c r="D3231" s="15"/>
    </row>
    <row r="3232" spans="1:4" ht="18">
      <c r="A3232" s="15" t="s">
        <v>3260</v>
      </c>
      <c r="B3232" s="21">
        <v>852882</v>
      </c>
      <c r="C3232" s="22">
        <v>7.5</v>
      </c>
      <c r="D3232" s="15"/>
    </row>
    <row r="3233" spans="1:4" ht="18">
      <c r="A3233" s="15" t="s">
        <v>3261</v>
      </c>
      <c r="B3233" s="21">
        <v>198659151</v>
      </c>
      <c r="C3233" s="22">
        <v>4.8076925277709961</v>
      </c>
      <c r="D3233" s="15"/>
    </row>
    <row r="3234" spans="1:4" ht="18">
      <c r="A3234" s="15" t="s">
        <v>3262</v>
      </c>
      <c r="B3234" s="21">
        <v>137176811</v>
      </c>
      <c r="C3234" s="22">
        <v>5</v>
      </c>
      <c r="D3234" s="15"/>
    </row>
    <row r="3235" spans="1:4" ht="18">
      <c r="A3235" s="15" t="s">
        <v>3263</v>
      </c>
      <c r="B3235" s="21">
        <v>26550644</v>
      </c>
      <c r="C3235" s="22">
        <v>25</v>
      </c>
      <c r="D3235" s="15"/>
    </row>
    <row r="3236" spans="1:4" ht="18">
      <c r="A3236" s="15" t="s">
        <v>3264</v>
      </c>
      <c r="B3236" s="21">
        <v>16058012</v>
      </c>
      <c r="C3236" s="22">
        <v>7.5</v>
      </c>
      <c r="D3236" s="15"/>
    </row>
    <row r="3237" spans="1:4" ht="18">
      <c r="A3237" s="15" t="s">
        <v>3265</v>
      </c>
      <c r="B3237" s="21">
        <v>265643981</v>
      </c>
      <c r="C3237" s="22">
        <v>3.75</v>
      </c>
      <c r="D3237" s="15"/>
    </row>
    <row r="3238" spans="1:4" ht="18">
      <c r="A3238" s="15" t="s">
        <v>3266</v>
      </c>
      <c r="B3238" s="21">
        <v>2838180</v>
      </c>
      <c r="C3238" s="22">
        <v>7.5</v>
      </c>
      <c r="D3238" s="15"/>
    </row>
    <row r="3239" spans="1:4" ht="18">
      <c r="A3239" s="15" t="s">
        <v>3267</v>
      </c>
      <c r="B3239" s="21">
        <v>138806398</v>
      </c>
      <c r="C3239" s="22">
        <v>7.5</v>
      </c>
      <c r="D3239" s="15"/>
    </row>
    <row r="3240" spans="1:4" ht="18">
      <c r="A3240" s="15" t="s">
        <v>3268</v>
      </c>
      <c r="B3240" s="21">
        <v>7968858</v>
      </c>
      <c r="C3240" s="22">
        <v>7.5</v>
      </c>
      <c r="D3240" s="15"/>
    </row>
    <row r="3241" spans="1:4" ht="18">
      <c r="A3241" s="15" t="s">
        <v>3269</v>
      </c>
      <c r="B3241" s="21">
        <v>304184578</v>
      </c>
      <c r="C3241" s="22">
        <v>19.166666030883789</v>
      </c>
      <c r="D3241" s="15"/>
    </row>
    <row r="3242" spans="1:4" ht="18">
      <c r="A3242" s="15" t="s">
        <v>3270</v>
      </c>
      <c r="B3242" s="21">
        <v>44608434</v>
      </c>
      <c r="C3242" s="22">
        <v>25</v>
      </c>
      <c r="D3242" s="15"/>
    </row>
    <row r="3243" spans="1:4" ht="18">
      <c r="A3243" s="15" t="s">
        <v>3271</v>
      </c>
      <c r="B3243" s="21">
        <v>451814634</v>
      </c>
      <c r="C3243" s="22">
        <v>25</v>
      </c>
      <c r="D3243" s="15"/>
    </row>
    <row r="3244" spans="1:4" ht="18">
      <c r="A3244" s="15" t="s">
        <v>3272</v>
      </c>
      <c r="B3244" s="21">
        <v>609457353</v>
      </c>
      <c r="C3244" s="22">
        <v>25</v>
      </c>
      <c r="D3244" s="15"/>
    </row>
    <row r="3245" spans="1:4" ht="18">
      <c r="A3245" s="15" t="s">
        <v>3273</v>
      </c>
      <c r="B3245" s="21">
        <v>422159100</v>
      </c>
      <c r="C3245" s="22">
        <v>7.5</v>
      </c>
      <c r="D3245" s="15"/>
    </row>
    <row r="3246" spans="1:4" ht="18">
      <c r="A3246" s="15" t="s">
        <v>3274</v>
      </c>
      <c r="B3246" s="21">
        <v>187635749</v>
      </c>
      <c r="C3246" s="22">
        <v>25</v>
      </c>
      <c r="D3246" s="15"/>
    </row>
    <row r="3247" spans="1:4" ht="18">
      <c r="A3247" s="15" t="s">
        <v>3275</v>
      </c>
      <c r="B3247" s="21">
        <v>616000046</v>
      </c>
      <c r="C3247" s="22">
        <v>25</v>
      </c>
      <c r="D3247" s="15"/>
    </row>
    <row r="3248" spans="1:4" ht="18">
      <c r="A3248" s="15" t="s">
        <v>3276</v>
      </c>
      <c r="B3248" s="21">
        <v>46150435</v>
      </c>
      <c r="C3248" s="22">
        <v>25</v>
      </c>
      <c r="D3248" s="15"/>
    </row>
    <row r="3249" spans="1:4" ht="18">
      <c r="A3249" s="15" t="s">
        <v>3277</v>
      </c>
      <c r="B3249" s="21">
        <v>184728126</v>
      </c>
      <c r="C3249" s="22">
        <v>25</v>
      </c>
      <c r="D3249" s="15"/>
    </row>
    <row r="3250" spans="1:4" ht="18">
      <c r="A3250" s="15" t="s">
        <v>3278</v>
      </c>
      <c r="B3250" s="21">
        <v>66527709</v>
      </c>
      <c r="C3250" s="22">
        <v>0</v>
      </c>
      <c r="D3250" s="15"/>
    </row>
    <row r="3251" spans="1:4" ht="18">
      <c r="A3251" s="15" t="s">
        <v>3279</v>
      </c>
      <c r="B3251" s="21">
        <v>5331909</v>
      </c>
      <c r="C3251" s="22">
        <v>7.5</v>
      </c>
      <c r="D3251" s="15"/>
    </row>
    <row r="3252" spans="1:4" ht="18">
      <c r="A3252" s="15" t="s">
        <v>3280</v>
      </c>
      <c r="B3252" s="21">
        <v>22719310</v>
      </c>
      <c r="C3252" s="22">
        <v>7.5</v>
      </c>
      <c r="D3252" s="15"/>
    </row>
    <row r="3253" spans="1:4" ht="18">
      <c r="A3253" s="15" t="s">
        <v>3281</v>
      </c>
      <c r="B3253" s="21">
        <v>22392794</v>
      </c>
      <c r="C3253" s="22">
        <v>3.75</v>
      </c>
      <c r="D3253" s="15"/>
    </row>
    <row r="3254" spans="1:4" ht="18">
      <c r="A3254" s="15" t="s">
        <v>3282</v>
      </c>
      <c r="B3254" s="21">
        <v>54294612</v>
      </c>
      <c r="C3254" s="22">
        <v>0</v>
      </c>
      <c r="D3254" s="15"/>
    </row>
    <row r="3255" spans="1:4" ht="18">
      <c r="A3255" s="15" t="s">
        <v>3283</v>
      </c>
      <c r="B3255" s="21">
        <v>3235423</v>
      </c>
      <c r="C3255" s="22">
        <v>7.5</v>
      </c>
      <c r="D3255" s="15"/>
    </row>
    <row r="3256" spans="1:4" ht="18">
      <c r="A3256" s="15" t="s">
        <v>3284</v>
      </c>
      <c r="B3256" s="21">
        <v>681520858</v>
      </c>
      <c r="C3256" s="22">
        <v>0</v>
      </c>
      <c r="D3256" s="15"/>
    </row>
    <row r="3257" spans="1:4" ht="18">
      <c r="A3257" s="15" t="s">
        <v>3285</v>
      </c>
      <c r="B3257" s="21">
        <v>51997127</v>
      </c>
      <c r="C3257" s="22">
        <v>25</v>
      </c>
      <c r="D3257" s="15"/>
    </row>
    <row r="3258" spans="1:4" ht="18">
      <c r="A3258" s="15" t="s">
        <v>3286</v>
      </c>
      <c r="B3258" s="21">
        <v>78574807</v>
      </c>
      <c r="C3258" s="22">
        <v>25</v>
      </c>
      <c r="D3258" s="15"/>
    </row>
    <row r="3259" spans="1:4" ht="18">
      <c r="A3259" s="15" t="s">
        <v>3287</v>
      </c>
      <c r="B3259" s="21">
        <v>4083987</v>
      </c>
      <c r="C3259" s="22">
        <v>25</v>
      </c>
      <c r="D3259" s="15"/>
    </row>
    <row r="3260" spans="1:4" ht="18">
      <c r="A3260" s="15" t="s">
        <v>3288</v>
      </c>
      <c r="B3260" s="21">
        <v>8770540</v>
      </c>
      <c r="C3260" s="22">
        <v>25</v>
      </c>
      <c r="D3260" s="15"/>
    </row>
    <row r="3261" spans="1:4" ht="18">
      <c r="A3261" s="15" t="s">
        <v>3289</v>
      </c>
      <c r="B3261" s="21">
        <v>16263083</v>
      </c>
      <c r="C3261" s="22">
        <v>25</v>
      </c>
      <c r="D3261" s="15"/>
    </row>
    <row r="3262" spans="1:4" ht="18">
      <c r="A3262" s="15" t="s">
        <v>3290</v>
      </c>
      <c r="B3262" s="21">
        <v>25660614</v>
      </c>
      <c r="C3262" s="22">
        <v>25</v>
      </c>
      <c r="D3262" s="15"/>
    </row>
    <row r="3263" spans="1:4" ht="18">
      <c r="A3263" s="15" t="s">
        <v>3291</v>
      </c>
      <c r="B3263" s="21">
        <v>740663</v>
      </c>
      <c r="C3263" s="22">
        <v>25</v>
      </c>
      <c r="D3263" s="15"/>
    </row>
    <row r="3264" spans="1:4" ht="18">
      <c r="A3264" s="15" t="s">
        <v>3292</v>
      </c>
      <c r="B3264" s="21">
        <v>119855785</v>
      </c>
      <c r="C3264" s="22">
        <v>25</v>
      </c>
      <c r="D3264" s="15"/>
    </row>
    <row r="3265" spans="1:4" ht="18">
      <c r="A3265" s="15" t="s">
        <v>3293</v>
      </c>
      <c r="B3265" s="21">
        <v>47080598</v>
      </c>
      <c r="C3265" s="22">
        <v>25</v>
      </c>
      <c r="D3265" s="15"/>
    </row>
    <row r="3266" spans="1:4" ht="18">
      <c r="A3266" s="15" t="s">
        <v>3294</v>
      </c>
      <c r="B3266" s="21">
        <v>2556305</v>
      </c>
      <c r="C3266" s="22">
        <v>25</v>
      </c>
      <c r="D3266" s="15"/>
    </row>
    <row r="3267" spans="1:4" ht="18">
      <c r="A3267" s="15" t="s">
        <v>3295</v>
      </c>
      <c r="B3267" s="21">
        <v>5244166</v>
      </c>
      <c r="C3267" s="22">
        <v>25</v>
      </c>
      <c r="D3267" s="15"/>
    </row>
    <row r="3268" spans="1:4" ht="18">
      <c r="A3268" s="15" t="s">
        <v>3296</v>
      </c>
      <c r="B3268" s="21">
        <v>7180574</v>
      </c>
      <c r="C3268" s="22">
        <v>25</v>
      </c>
      <c r="D3268" s="15"/>
    </row>
    <row r="3269" spans="1:4" ht="18">
      <c r="A3269" s="15" t="s">
        <v>3297</v>
      </c>
      <c r="B3269" s="21">
        <v>4297600</v>
      </c>
      <c r="C3269" s="22">
        <v>25</v>
      </c>
      <c r="D3269" s="15"/>
    </row>
    <row r="3270" spans="1:4" ht="18">
      <c r="A3270" s="15" t="s">
        <v>3298</v>
      </c>
      <c r="B3270" s="21">
        <v>3373</v>
      </c>
      <c r="C3270" s="22">
        <v>25</v>
      </c>
      <c r="D3270" s="15"/>
    </row>
    <row r="3271" spans="1:4" ht="18">
      <c r="A3271" s="15" t="s">
        <v>3299</v>
      </c>
      <c r="B3271" s="21">
        <v>96682</v>
      </c>
      <c r="C3271" s="22">
        <v>25</v>
      </c>
      <c r="D3271" s="15"/>
    </row>
    <row r="3272" spans="1:4" ht="18">
      <c r="A3272" s="15" t="s">
        <v>3300</v>
      </c>
      <c r="B3272" s="21">
        <v>16773</v>
      </c>
      <c r="C3272" s="22">
        <v>25</v>
      </c>
      <c r="D3272" s="15"/>
    </row>
    <row r="3273" spans="1:4" ht="18">
      <c r="A3273" s="15" t="s">
        <v>3301</v>
      </c>
      <c r="B3273" s="21">
        <v>3700</v>
      </c>
      <c r="C3273" s="22">
        <v>25</v>
      </c>
      <c r="D3273" s="15"/>
    </row>
    <row r="3274" spans="1:4" ht="18">
      <c r="A3274" s="15" t="s">
        <v>3302</v>
      </c>
      <c r="B3274" s="21">
        <v>115668</v>
      </c>
      <c r="C3274" s="22">
        <v>25</v>
      </c>
      <c r="D3274" s="15"/>
    </row>
    <row r="3275" spans="1:4" ht="18">
      <c r="A3275" s="15" t="s">
        <v>3303</v>
      </c>
      <c r="B3275" s="21">
        <v>1815198</v>
      </c>
      <c r="C3275" s="22">
        <v>25</v>
      </c>
      <c r="D3275" s="15"/>
    </row>
    <row r="3276" spans="1:4" ht="18">
      <c r="A3276" s="15" t="s">
        <v>3304</v>
      </c>
      <c r="B3276" s="21">
        <v>2870</v>
      </c>
      <c r="C3276" s="22">
        <v>25</v>
      </c>
      <c r="D3276" s="15"/>
    </row>
    <row r="3277" spans="1:4" ht="18">
      <c r="A3277" s="15" t="s">
        <v>3305</v>
      </c>
      <c r="B3277" s="21">
        <v>22163987</v>
      </c>
      <c r="C3277" s="22">
        <v>25</v>
      </c>
      <c r="D3277" s="15"/>
    </row>
    <row r="3278" spans="1:4" ht="18">
      <c r="A3278" s="15" t="s">
        <v>3306</v>
      </c>
      <c r="B3278" s="21">
        <v>15020581</v>
      </c>
      <c r="C3278" s="22">
        <v>7.5</v>
      </c>
      <c r="D3278" s="15"/>
    </row>
    <row r="3279" spans="1:4" ht="18">
      <c r="A3279" s="15" t="s">
        <v>3307</v>
      </c>
      <c r="B3279" s="21">
        <v>19956281</v>
      </c>
      <c r="C3279" s="22">
        <v>7.5</v>
      </c>
      <c r="D3279" s="15"/>
    </row>
    <row r="3280" spans="1:4" ht="18">
      <c r="A3280" s="15" t="s">
        <v>3308</v>
      </c>
      <c r="B3280" s="21">
        <v>1715253</v>
      </c>
      <c r="C3280" s="22">
        <v>25</v>
      </c>
      <c r="D3280" s="15"/>
    </row>
    <row r="3281" spans="1:4" ht="18">
      <c r="A3281" s="15" t="s">
        <v>3309</v>
      </c>
      <c r="B3281" s="21">
        <v>345907</v>
      </c>
      <c r="C3281" s="22">
        <v>25</v>
      </c>
      <c r="D3281" s="15"/>
    </row>
    <row r="3282" spans="1:4" ht="18">
      <c r="A3282" s="15" t="s">
        <v>3310</v>
      </c>
      <c r="B3282" s="21">
        <v>1962128</v>
      </c>
      <c r="C3282" s="22">
        <v>25</v>
      </c>
      <c r="D3282" s="15"/>
    </row>
    <row r="3283" spans="1:4" ht="18">
      <c r="A3283" s="15" t="s">
        <v>3311</v>
      </c>
      <c r="B3283" s="21">
        <v>2826703</v>
      </c>
      <c r="C3283" s="22">
        <v>25</v>
      </c>
      <c r="D3283" s="15"/>
    </row>
    <row r="3284" spans="1:4" ht="18">
      <c r="A3284" s="15" t="s">
        <v>3312</v>
      </c>
      <c r="B3284" s="21">
        <v>83119</v>
      </c>
      <c r="C3284" s="22">
        <v>25</v>
      </c>
      <c r="D3284" s="15"/>
    </row>
    <row r="3285" spans="1:4" ht="18">
      <c r="A3285" s="15" t="s">
        <v>3313</v>
      </c>
      <c r="B3285" s="21">
        <v>2877</v>
      </c>
      <c r="C3285" s="22">
        <v>25</v>
      </c>
      <c r="D3285" s="15"/>
    </row>
    <row r="3286" spans="1:4" ht="18">
      <c r="A3286" s="15" t="s">
        <v>3314</v>
      </c>
      <c r="B3286" s="21">
        <v>1783841</v>
      </c>
      <c r="C3286" s="22">
        <v>25</v>
      </c>
      <c r="D3286" s="15"/>
    </row>
    <row r="3287" spans="1:4" ht="18">
      <c r="A3287" s="15" t="s">
        <v>3315</v>
      </c>
      <c r="B3287" s="21">
        <v>23236</v>
      </c>
      <c r="C3287" s="22">
        <v>25</v>
      </c>
      <c r="D3287" s="15"/>
    </row>
    <row r="3288" spans="1:4" ht="18">
      <c r="A3288" s="15" t="s">
        <v>3316</v>
      </c>
      <c r="B3288" s="21">
        <v>993557</v>
      </c>
      <c r="C3288" s="22">
        <v>25</v>
      </c>
      <c r="D3288" s="15"/>
    </row>
    <row r="3289" spans="1:4" ht="18">
      <c r="A3289" s="15" t="s">
        <v>3317</v>
      </c>
      <c r="B3289" s="21">
        <v>5981</v>
      </c>
      <c r="C3289" s="22">
        <v>25</v>
      </c>
      <c r="D3289" s="15"/>
    </row>
    <row r="3290" spans="1:4" ht="18">
      <c r="A3290" s="15" t="s">
        <v>3318</v>
      </c>
      <c r="B3290" s="21">
        <v>54044</v>
      </c>
      <c r="C3290" s="22">
        <v>25</v>
      </c>
      <c r="D3290" s="15"/>
    </row>
    <row r="3291" spans="1:4" ht="18">
      <c r="A3291" s="15" t="s">
        <v>3319</v>
      </c>
      <c r="B3291" s="21">
        <v>7753579</v>
      </c>
      <c r="C3291" s="22">
        <v>25</v>
      </c>
      <c r="D3291" s="15"/>
    </row>
    <row r="3292" spans="1:4" ht="18">
      <c r="A3292" s="15" t="s">
        <v>3320</v>
      </c>
      <c r="B3292" s="21">
        <v>31459255</v>
      </c>
      <c r="C3292" s="22">
        <v>25</v>
      </c>
      <c r="D3292" s="15"/>
    </row>
    <row r="3293" spans="1:4" ht="18">
      <c r="A3293" s="15" t="s">
        <v>3321</v>
      </c>
      <c r="B3293" s="21">
        <v>12080044</v>
      </c>
      <c r="C3293" s="22">
        <v>25</v>
      </c>
      <c r="D3293" s="15"/>
    </row>
    <row r="3294" spans="1:4" ht="18">
      <c r="A3294" s="15" t="s">
        <v>3322</v>
      </c>
      <c r="B3294" s="21">
        <v>165619276</v>
      </c>
      <c r="C3294" s="22">
        <v>25</v>
      </c>
      <c r="D3294" s="15"/>
    </row>
    <row r="3295" spans="1:4" ht="18">
      <c r="A3295" s="15" t="s">
        <v>3323</v>
      </c>
      <c r="B3295" s="21">
        <v>44040</v>
      </c>
      <c r="C3295" s="22">
        <v>25</v>
      </c>
      <c r="D3295" s="15"/>
    </row>
    <row r="3296" spans="1:4" ht="18">
      <c r="A3296" s="15" t="s">
        <v>3324</v>
      </c>
      <c r="B3296" s="21">
        <v>59388520</v>
      </c>
      <c r="C3296" s="22">
        <v>25</v>
      </c>
      <c r="D3296" s="15"/>
    </row>
    <row r="3297" spans="1:4" ht="18">
      <c r="A3297" s="15" t="s">
        <v>3325</v>
      </c>
      <c r="B3297" s="21">
        <v>19815547</v>
      </c>
      <c r="C3297" s="22">
        <v>25</v>
      </c>
      <c r="D3297" s="15"/>
    </row>
    <row r="3298" spans="1:4" ht="18">
      <c r="A3298" s="15" t="s">
        <v>3326</v>
      </c>
      <c r="B3298" s="21">
        <v>150166</v>
      </c>
      <c r="C3298" s="22">
        <v>25</v>
      </c>
      <c r="D3298" s="15"/>
    </row>
    <row r="3299" spans="1:4" ht="18">
      <c r="A3299" s="15" t="s">
        <v>3327</v>
      </c>
      <c r="B3299" s="21">
        <v>745981883</v>
      </c>
      <c r="C3299" s="22">
        <v>25</v>
      </c>
      <c r="D3299" s="15"/>
    </row>
    <row r="3300" spans="1:4" ht="18">
      <c r="A3300" s="15" t="s">
        <v>3328</v>
      </c>
      <c r="B3300" s="21">
        <v>484575988</v>
      </c>
      <c r="C3300" s="22">
        <v>25</v>
      </c>
      <c r="D3300" s="15"/>
    </row>
    <row r="3301" spans="1:4" ht="18">
      <c r="A3301" s="15" t="s">
        <v>3329</v>
      </c>
      <c r="B3301" s="21">
        <v>267586</v>
      </c>
      <c r="C3301" s="22">
        <v>25</v>
      </c>
      <c r="D3301" s="15"/>
    </row>
    <row r="3302" spans="1:4" ht="18">
      <c r="A3302" s="15" t="s">
        <v>3330</v>
      </c>
      <c r="B3302" s="21">
        <v>2127</v>
      </c>
      <c r="C3302" s="22">
        <v>25</v>
      </c>
      <c r="D3302" s="15"/>
    </row>
    <row r="3303" spans="1:4" ht="18">
      <c r="A3303" s="15" t="s">
        <v>3331</v>
      </c>
      <c r="B3303" s="21">
        <v>6637545</v>
      </c>
      <c r="C3303" s="22">
        <v>25</v>
      </c>
      <c r="D3303" s="15"/>
    </row>
    <row r="3304" spans="1:4" ht="18">
      <c r="A3304" s="15" t="s">
        <v>3332</v>
      </c>
      <c r="B3304" s="21">
        <v>47417</v>
      </c>
      <c r="C3304" s="22">
        <v>25</v>
      </c>
      <c r="D3304" s="15"/>
    </row>
    <row r="3305" spans="1:4" ht="18">
      <c r="A3305" s="15" t="s">
        <v>3333</v>
      </c>
      <c r="B3305" s="21">
        <v>309443614</v>
      </c>
      <c r="C3305" s="22">
        <v>25</v>
      </c>
      <c r="D3305" s="15"/>
    </row>
    <row r="3306" spans="1:4" ht="18">
      <c r="A3306" s="15" t="s">
        <v>3334</v>
      </c>
      <c r="B3306" s="21">
        <v>132075997</v>
      </c>
      <c r="C3306" s="22">
        <v>25</v>
      </c>
      <c r="D3306" s="15"/>
    </row>
    <row r="3307" spans="1:4" ht="18">
      <c r="A3307" s="15" t="s">
        <v>3335</v>
      </c>
      <c r="B3307" s="21">
        <v>82481</v>
      </c>
      <c r="C3307" s="22">
        <v>25</v>
      </c>
      <c r="D3307" s="15"/>
    </row>
    <row r="3308" spans="1:4" ht="18">
      <c r="A3308" s="15" t="s">
        <v>3336</v>
      </c>
      <c r="B3308" s="21">
        <v>184360564</v>
      </c>
      <c r="C3308" s="22">
        <v>25</v>
      </c>
      <c r="D3308" s="15"/>
    </row>
    <row r="3309" spans="1:4" ht="18">
      <c r="A3309" s="15" t="s">
        <v>3337</v>
      </c>
      <c r="B3309" s="21">
        <v>50040824</v>
      </c>
      <c r="C3309" s="22">
        <v>25</v>
      </c>
      <c r="D3309" s="15"/>
    </row>
    <row r="3310" spans="1:4" ht="18">
      <c r="A3310" s="15" t="s">
        <v>3338</v>
      </c>
      <c r="B3310" s="21">
        <v>31649879</v>
      </c>
      <c r="C3310" s="22">
        <v>25</v>
      </c>
      <c r="D3310" s="15"/>
    </row>
    <row r="3311" spans="1:4" ht="18">
      <c r="A3311" s="15" t="s">
        <v>3339</v>
      </c>
      <c r="B3311" s="21">
        <v>20820885</v>
      </c>
      <c r="C3311" s="22">
        <v>25</v>
      </c>
      <c r="D3311" s="15"/>
    </row>
    <row r="3312" spans="1:4" ht="18">
      <c r="A3312" s="15" t="s">
        <v>3340</v>
      </c>
      <c r="B3312" s="21">
        <v>4995352</v>
      </c>
      <c r="C3312" s="22">
        <v>25</v>
      </c>
      <c r="D3312" s="15"/>
    </row>
    <row r="3313" spans="1:4" ht="18">
      <c r="A3313" s="15" t="s">
        <v>3341</v>
      </c>
      <c r="B3313" s="21">
        <v>342411188</v>
      </c>
      <c r="C3313" s="22">
        <v>25</v>
      </c>
      <c r="D3313" s="15"/>
    </row>
    <row r="3314" spans="1:4" ht="18">
      <c r="A3314" s="15" t="s">
        <v>3342</v>
      </c>
      <c r="B3314" s="21">
        <v>5180357</v>
      </c>
      <c r="C3314" s="22">
        <v>25</v>
      </c>
      <c r="D3314" s="15"/>
    </row>
    <row r="3315" spans="1:4" ht="18">
      <c r="A3315" s="15" t="s">
        <v>3343</v>
      </c>
      <c r="B3315" s="21">
        <v>13984124</v>
      </c>
      <c r="C3315" s="22">
        <v>25</v>
      </c>
      <c r="D3315" s="15"/>
    </row>
    <row r="3316" spans="1:4" ht="18">
      <c r="A3316" s="15" t="s">
        <v>3344</v>
      </c>
      <c r="B3316" s="21">
        <v>115650771</v>
      </c>
      <c r="C3316" s="22">
        <v>25</v>
      </c>
      <c r="D3316" s="15"/>
    </row>
    <row r="3317" spans="1:4" ht="18">
      <c r="A3317" s="15" t="s">
        <v>3345</v>
      </c>
      <c r="B3317" s="21">
        <v>277968069</v>
      </c>
      <c r="C3317" s="22">
        <v>25</v>
      </c>
      <c r="D3317" s="15"/>
    </row>
    <row r="3318" spans="1:4" ht="18">
      <c r="A3318" s="15" t="s">
        <v>3346</v>
      </c>
      <c r="B3318" s="21">
        <v>4263156</v>
      </c>
      <c r="C3318" s="22">
        <v>25</v>
      </c>
      <c r="D3318" s="15"/>
    </row>
    <row r="3319" spans="1:4" ht="18">
      <c r="A3319" s="15" t="s">
        <v>3347</v>
      </c>
      <c r="B3319" s="21">
        <v>252393615</v>
      </c>
      <c r="C3319" s="22">
        <v>25</v>
      </c>
      <c r="D3319" s="15"/>
    </row>
    <row r="3320" spans="1:4" ht="18">
      <c r="A3320" s="15" t="s">
        <v>3348</v>
      </c>
      <c r="B3320" s="21">
        <v>139755534</v>
      </c>
      <c r="C3320" s="22">
        <v>25</v>
      </c>
      <c r="D3320" s="15"/>
    </row>
    <row r="3321" spans="1:4" ht="18">
      <c r="A3321" s="15" t="s">
        <v>3349</v>
      </c>
      <c r="B3321" s="21">
        <v>358010481</v>
      </c>
      <c r="C3321" s="22">
        <v>25</v>
      </c>
      <c r="D3321" s="15"/>
    </row>
    <row r="3322" spans="1:4" ht="18">
      <c r="A3322" s="15" t="s">
        <v>3350</v>
      </c>
      <c r="B3322" s="21">
        <v>41815175</v>
      </c>
      <c r="C3322" s="22">
        <v>25</v>
      </c>
      <c r="D3322" s="15"/>
    </row>
    <row r="3323" spans="1:4" ht="18">
      <c r="A3323" s="15" t="s">
        <v>3351</v>
      </c>
      <c r="B3323" s="21">
        <v>362552</v>
      </c>
      <c r="C3323" s="22">
        <v>25</v>
      </c>
      <c r="D3323" s="15"/>
    </row>
    <row r="3324" spans="1:4" ht="18">
      <c r="A3324" s="15" t="s">
        <v>3352</v>
      </c>
      <c r="B3324" s="21">
        <v>766752394</v>
      </c>
      <c r="C3324" s="22">
        <v>25</v>
      </c>
      <c r="D3324" s="15"/>
    </row>
    <row r="3325" spans="1:4" ht="18">
      <c r="A3325" s="15" t="s">
        <v>3353</v>
      </c>
      <c r="B3325" s="21">
        <v>15643132</v>
      </c>
      <c r="C3325" s="22">
        <v>25</v>
      </c>
      <c r="D3325" s="15"/>
    </row>
    <row r="3326" spans="1:4" ht="18">
      <c r="A3326" s="15" t="s">
        <v>3354</v>
      </c>
      <c r="B3326" s="21">
        <v>72861389</v>
      </c>
      <c r="C3326" s="22">
        <v>25</v>
      </c>
      <c r="D3326" s="15"/>
    </row>
    <row r="3327" spans="1:4" ht="18">
      <c r="A3327" s="15" t="s">
        <v>3355</v>
      </c>
      <c r="B3327" s="21">
        <v>23282004</v>
      </c>
      <c r="C3327" s="22">
        <v>25</v>
      </c>
      <c r="D3327" s="15"/>
    </row>
    <row r="3328" spans="1:4" ht="18">
      <c r="A3328" s="15" t="s">
        <v>3356</v>
      </c>
      <c r="B3328" s="21">
        <v>255397166</v>
      </c>
      <c r="C3328" s="22">
        <v>25</v>
      </c>
      <c r="D3328" s="15"/>
    </row>
    <row r="3329" spans="1:4" ht="18">
      <c r="A3329" s="15" t="s">
        <v>3357</v>
      </c>
      <c r="B3329" s="21">
        <v>3169720</v>
      </c>
      <c r="C3329" s="22">
        <v>25</v>
      </c>
      <c r="D3329" s="15"/>
    </row>
    <row r="3330" spans="1:4" ht="18">
      <c r="A3330" s="15" t="s">
        <v>3358</v>
      </c>
      <c r="B3330" s="21">
        <v>1542376150</v>
      </c>
      <c r="C3330" s="22">
        <v>0</v>
      </c>
      <c r="D3330" s="15"/>
    </row>
    <row r="3331" spans="1:4" ht="18">
      <c r="A3331" s="15" t="s">
        <v>3359</v>
      </c>
      <c r="B3331" s="21">
        <v>519548083</v>
      </c>
      <c r="C3331" s="22">
        <v>25</v>
      </c>
      <c r="D3331" s="15"/>
    </row>
    <row r="3332" spans="1:4" ht="18">
      <c r="A3332" s="15" t="s">
        <v>3360</v>
      </c>
      <c r="B3332" s="21">
        <v>49587836</v>
      </c>
      <c r="C3332" s="22">
        <v>25</v>
      </c>
      <c r="D3332" s="15"/>
    </row>
    <row r="3333" spans="1:4" ht="18">
      <c r="A3333" s="15" t="s">
        <v>3361</v>
      </c>
      <c r="B3333" s="21">
        <v>413116338</v>
      </c>
      <c r="C3333" s="22">
        <v>25</v>
      </c>
      <c r="D3333" s="15"/>
    </row>
    <row r="3334" spans="1:4" ht="18">
      <c r="A3334" s="15" t="s">
        <v>3362</v>
      </c>
      <c r="B3334" s="21">
        <v>295922461</v>
      </c>
      <c r="C3334" s="22">
        <v>25</v>
      </c>
      <c r="D3334" s="15"/>
    </row>
    <row r="3335" spans="1:4" ht="18">
      <c r="A3335" s="15" t="s">
        <v>3363</v>
      </c>
      <c r="B3335" s="21">
        <v>666641378</v>
      </c>
      <c r="C3335" s="22">
        <v>25</v>
      </c>
      <c r="D3335" s="15"/>
    </row>
    <row r="3336" spans="1:4" ht="18">
      <c r="A3336" s="15" t="s">
        <v>3364</v>
      </c>
      <c r="B3336" s="21">
        <v>32113782</v>
      </c>
      <c r="C3336" s="22">
        <v>25</v>
      </c>
      <c r="D3336" s="15"/>
    </row>
    <row r="3337" spans="1:4" ht="18">
      <c r="A3337" s="15" t="s">
        <v>3365</v>
      </c>
      <c r="B3337" s="21">
        <v>57820509</v>
      </c>
      <c r="C3337" s="22">
        <v>25</v>
      </c>
      <c r="D3337" s="15"/>
    </row>
    <row r="3338" spans="1:4" ht="18">
      <c r="A3338" s="15" t="s">
        <v>3366</v>
      </c>
      <c r="B3338" s="21">
        <v>222426663</v>
      </c>
      <c r="C3338" s="22">
        <v>25</v>
      </c>
      <c r="D3338" s="15"/>
    </row>
    <row r="3339" spans="1:4" ht="18">
      <c r="A3339" s="15" t="s">
        <v>3367</v>
      </c>
      <c r="B3339" s="21">
        <v>16989020</v>
      </c>
      <c r="C3339" s="22">
        <v>25</v>
      </c>
      <c r="D3339" s="15"/>
    </row>
    <row r="3340" spans="1:4" ht="18">
      <c r="A3340" s="15" t="s">
        <v>3368</v>
      </c>
      <c r="B3340" s="21">
        <v>1649960716</v>
      </c>
      <c r="C3340" s="22">
        <v>7.5</v>
      </c>
      <c r="D3340" s="15"/>
    </row>
    <row r="3341" spans="1:4" ht="18">
      <c r="A3341" s="15" t="s">
        <v>3369</v>
      </c>
      <c r="B3341" s="21">
        <v>1164713</v>
      </c>
      <c r="C3341" s="22">
        <v>7.5</v>
      </c>
      <c r="D3341" s="15"/>
    </row>
    <row r="3342" spans="1:4" ht="18">
      <c r="A3342" s="15" t="s">
        <v>3370</v>
      </c>
      <c r="B3342" s="21">
        <v>6825877</v>
      </c>
      <c r="C3342" s="22">
        <v>7.5</v>
      </c>
      <c r="D3342" s="15"/>
    </row>
    <row r="3343" spans="1:4" ht="18">
      <c r="A3343" s="15" t="s">
        <v>3371</v>
      </c>
      <c r="B3343" s="21">
        <v>1945250</v>
      </c>
      <c r="C3343" s="22">
        <v>25</v>
      </c>
      <c r="D3343" s="15"/>
    </row>
    <row r="3344" spans="1:4" ht="18">
      <c r="A3344" s="15" t="s">
        <v>3372</v>
      </c>
      <c r="B3344" s="21">
        <v>14407270</v>
      </c>
      <c r="C3344" s="22">
        <v>25</v>
      </c>
      <c r="D3344" s="15"/>
    </row>
    <row r="3345" spans="1:4" ht="18">
      <c r="A3345" s="15" t="s">
        <v>3373</v>
      </c>
      <c r="B3345" s="21">
        <v>5728448</v>
      </c>
      <c r="C3345" s="22">
        <v>25</v>
      </c>
      <c r="D3345" s="15"/>
    </row>
    <row r="3346" spans="1:4" ht="18">
      <c r="A3346" s="15" t="s">
        <v>3374</v>
      </c>
      <c r="B3346" s="21">
        <v>766068</v>
      </c>
      <c r="C3346" s="22">
        <v>7.5</v>
      </c>
      <c r="D3346" s="15"/>
    </row>
    <row r="3347" spans="1:4" ht="18">
      <c r="A3347" s="15" t="s">
        <v>3375</v>
      </c>
      <c r="B3347" s="21">
        <v>1128892</v>
      </c>
      <c r="C3347" s="22">
        <v>25</v>
      </c>
      <c r="D3347" s="15"/>
    </row>
    <row r="3348" spans="1:4" ht="18">
      <c r="A3348" s="15" t="s">
        <v>3376</v>
      </c>
      <c r="B3348" s="21">
        <v>15847740</v>
      </c>
      <c r="C3348" s="22">
        <v>25</v>
      </c>
      <c r="D3348" s="15"/>
    </row>
    <row r="3349" spans="1:4" ht="18">
      <c r="A3349" s="15" t="s">
        <v>3377</v>
      </c>
      <c r="B3349" s="21">
        <v>616126465</v>
      </c>
      <c r="C3349" s="22">
        <v>25</v>
      </c>
      <c r="D3349" s="15"/>
    </row>
    <row r="3350" spans="1:4" ht="18">
      <c r="A3350" s="15" t="s">
        <v>3378</v>
      </c>
      <c r="B3350" s="21">
        <v>209119374</v>
      </c>
      <c r="C3350" s="22">
        <v>25</v>
      </c>
      <c r="D3350" s="15"/>
    </row>
    <row r="3351" spans="1:4" ht="18">
      <c r="A3351" s="15" t="s">
        <v>3379</v>
      </c>
      <c r="B3351" s="21">
        <v>6377914</v>
      </c>
      <c r="C3351" s="22">
        <v>25</v>
      </c>
      <c r="D3351" s="15"/>
    </row>
    <row r="3352" spans="1:4" ht="18">
      <c r="A3352" s="15" t="s">
        <v>3380</v>
      </c>
      <c r="B3352" s="21">
        <v>181053949</v>
      </c>
      <c r="C3352" s="22">
        <v>25</v>
      </c>
      <c r="D3352" s="15"/>
    </row>
    <row r="3353" spans="1:4" ht="18">
      <c r="A3353" s="15" t="s">
        <v>3381</v>
      </c>
      <c r="B3353" s="21">
        <v>157558515</v>
      </c>
      <c r="C3353" s="22">
        <v>25</v>
      </c>
      <c r="D3353" s="15"/>
    </row>
    <row r="3354" spans="1:4" ht="18">
      <c r="A3354" s="15" t="s">
        <v>3382</v>
      </c>
      <c r="B3354" s="21">
        <v>402298421</v>
      </c>
      <c r="C3354" s="22">
        <v>25</v>
      </c>
      <c r="D3354" s="15"/>
    </row>
    <row r="3355" spans="1:4" ht="18">
      <c r="A3355" s="15" t="s">
        <v>3383</v>
      </c>
      <c r="B3355" s="21">
        <v>13342926</v>
      </c>
      <c r="C3355" s="22">
        <v>25</v>
      </c>
      <c r="D3355" s="15"/>
    </row>
    <row r="3356" spans="1:4" ht="18">
      <c r="A3356" s="15" t="s">
        <v>3384</v>
      </c>
      <c r="B3356" s="21">
        <v>420723103</v>
      </c>
      <c r="C3356" s="22">
        <v>25</v>
      </c>
      <c r="D3356" s="15"/>
    </row>
    <row r="3357" spans="1:4" ht="18">
      <c r="A3357" s="15" t="s">
        <v>3385</v>
      </c>
      <c r="B3357" s="21">
        <v>2793496</v>
      </c>
      <c r="C3357" s="22">
        <v>25</v>
      </c>
      <c r="D3357" s="15"/>
    </row>
    <row r="3358" spans="1:4" ht="18">
      <c r="A3358" s="15" t="s">
        <v>3386</v>
      </c>
      <c r="B3358" s="21">
        <v>177494339</v>
      </c>
      <c r="C3358" s="22">
        <v>25</v>
      </c>
      <c r="D3358" s="15"/>
    </row>
    <row r="3359" spans="1:4" ht="18">
      <c r="A3359" s="15" t="s">
        <v>3387</v>
      </c>
      <c r="B3359" s="21">
        <v>6190481</v>
      </c>
      <c r="C3359" s="22">
        <v>25</v>
      </c>
      <c r="D3359" s="15"/>
    </row>
    <row r="3360" spans="1:4" ht="18">
      <c r="A3360" s="15" t="s">
        <v>3388</v>
      </c>
      <c r="B3360" s="21">
        <v>12845421</v>
      </c>
      <c r="C3360" s="22">
        <v>25</v>
      </c>
      <c r="D3360" s="15"/>
    </row>
    <row r="3361" spans="1:4" ht="18">
      <c r="A3361" s="15" t="s">
        <v>3389</v>
      </c>
      <c r="B3361" s="21">
        <v>6495053</v>
      </c>
      <c r="C3361" s="22">
        <v>0</v>
      </c>
      <c r="D3361" s="15"/>
    </row>
    <row r="3362" spans="1:4" ht="18">
      <c r="A3362" s="15" t="s">
        <v>3390</v>
      </c>
      <c r="B3362" s="21">
        <v>77125</v>
      </c>
      <c r="C3362" s="22">
        <v>25</v>
      </c>
      <c r="D3362" s="15"/>
    </row>
    <row r="3363" spans="1:4" ht="18">
      <c r="A3363" s="15" t="s">
        <v>3391</v>
      </c>
      <c r="B3363" s="21">
        <v>733910</v>
      </c>
      <c r="C3363" s="22">
        <v>25</v>
      </c>
      <c r="D3363" s="15"/>
    </row>
    <row r="3364" spans="1:4" ht="18">
      <c r="A3364" s="15" t="s">
        <v>3392</v>
      </c>
      <c r="B3364" s="21">
        <v>17229525</v>
      </c>
      <c r="C3364" s="22">
        <v>25</v>
      </c>
      <c r="D3364" s="15"/>
    </row>
    <row r="3365" spans="1:4" ht="18">
      <c r="A3365" s="15" t="s">
        <v>3393</v>
      </c>
      <c r="B3365" s="21">
        <v>32798719</v>
      </c>
      <c r="C3365" s="22">
        <v>25</v>
      </c>
      <c r="D3365" s="15"/>
    </row>
    <row r="3366" spans="1:4" ht="18">
      <c r="A3366" s="15" t="s">
        <v>3394</v>
      </c>
      <c r="B3366" s="21">
        <v>195312768</v>
      </c>
      <c r="C3366" s="22">
        <v>25</v>
      </c>
      <c r="D3366" s="15"/>
    </row>
    <row r="3367" spans="1:4" ht="18">
      <c r="A3367" s="15" t="s">
        <v>3395</v>
      </c>
      <c r="B3367" s="21">
        <v>31609269</v>
      </c>
      <c r="C3367" s="22">
        <v>25</v>
      </c>
      <c r="D3367" s="15"/>
    </row>
    <row r="3368" spans="1:4" ht="18">
      <c r="A3368" s="15" t="s">
        <v>3396</v>
      </c>
      <c r="B3368" s="21">
        <v>316430399</v>
      </c>
      <c r="C3368" s="22">
        <v>7.5</v>
      </c>
      <c r="D3368" s="15"/>
    </row>
    <row r="3369" spans="1:4" ht="18">
      <c r="A3369" s="15" t="s">
        <v>3397</v>
      </c>
      <c r="B3369" s="21">
        <v>94874952</v>
      </c>
      <c r="C3369" s="22">
        <v>25</v>
      </c>
      <c r="D3369" s="15"/>
    </row>
    <row r="3370" spans="1:4" ht="18">
      <c r="A3370" s="15" t="s">
        <v>3398</v>
      </c>
      <c r="B3370" s="21">
        <v>207044419</v>
      </c>
      <c r="C3370" s="22">
        <v>25</v>
      </c>
      <c r="D3370" s="15"/>
    </row>
    <row r="3371" spans="1:4" ht="18">
      <c r="A3371" s="15" t="s">
        <v>3399</v>
      </c>
      <c r="B3371" s="21">
        <v>25483883</v>
      </c>
      <c r="C3371" s="22">
        <v>19.166666030883789</v>
      </c>
      <c r="D3371" s="15"/>
    </row>
    <row r="3372" spans="1:4" ht="18">
      <c r="A3372" s="15" t="s">
        <v>3400</v>
      </c>
      <c r="B3372" s="21">
        <v>916340</v>
      </c>
      <c r="C3372" s="22">
        <v>25</v>
      </c>
      <c r="D3372" s="15"/>
    </row>
    <row r="3373" spans="1:4" ht="18">
      <c r="A3373" s="15" t="s">
        <v>3401</v>
      </c>
      <c r="B3373" s="21">
        <v>9234301</v>
      </c>
      <c r="C3373" s="22">
        <v>25</v>
      </c>
      <c r="D3373" s="15"/>
    </row>
    <row r="3374" spans="1:4" ht="18">
      <c r="A3374" s="15" t="s">
        <v>3402</v>
      </c>
      <c r="B3374" s="21">
        <v>30776</v>
      </c>
      <c r="C3374" s="22">
        <v>25</v>
      </c>
      <c r="D3374" s="15"/>
    </row>
    <row r="3375" spans="1:4" ht="18">
      <c r="A3375" s="15" t="s">
        <v>3403</v>
      </c>
      <c r="B3375" s="21">
        <v>1223863</v>
      </c>
      <c r="C3375" s="22">
        <v>7.5</v>
      </c>
      <c r="D3375" s="15"/>
    </row>
    <row r="3376" spans="1:4" ht="18">
      <c r="A3376" s="15" t="s">
        <v>3404</v>
      </c>
      <c r="B3376" s="21">
        <v>23970626</v>
      </c>
      <c r="C3376" s="22">
        <v>25</v>
      </c>
      <c r="D3376" s="15"/>
    </row>
    <row r="3377" spans="1:4" ht="18">
      <c r="A3377" s="15" t="s">
        <v>3405</v>
      </c>
      <c r="B3377" s="21">
        <v>229014655</v>
      </c>
      <c r="C3377" s="22">
        <v>25</v>
      </c>
      <c r="D3377" s="15"/>
    </row>
    <row r="3378" spans="1:4" ht="18">
      <c r="A3378" s="15" t="s">
        <v>3406</v>
      </c>
      <c r="B3378" s="21">
        <v>1018573</v>
      </c>
      <c r="C3378" s="22">
        <v>25</v>
      </c>
      <c r="D3378" s="15"/>
    </row>
    <row r="3379" spans="1:4" ht="18">
      <c r="A3379" s="15" t="s">
        <v>3407</v>
      </c>
      <c r="B3379" s="21">
        <v>199830127</v>
      </c>
      <c r="C3379" s="22">
        <v>25</v>
      </c>
      <c r="D3379" s="15"/>
    </row>
    <row r="3380" spans="1:4" ht="18">
      <c r="A3380" s="15" t="s">
        <v>3408</v>
      </c>
      <c r="B3380" s="21">
        <v>94617723</v>
      </c>
      <c r="C3380" s="22">
        <v>25</v>
      </c>
      <c r="D3380" s="15"/>
    </row>
    <row r="3381" spans="1:4" ht="18">
      <c r="A3381" s="15" t="s">
        <v>3409</v>
      </c>
      <c r="B3381" s="21">
        <v>96271293</v>
      </c>
      <c r="C3381" s="22">
        <v>25</v>
      </c>
      <c r="D3381" s="15"/>
    </row>
    <row r="3382" spans="1:4" ht="18">
      <c r="A3382" s="15" t="s">
        <v>3410</v>
      </c>
      <c r="B3382" s="21">
        <v>527211365</v>
      </c>
      <c r="C3382" s="22">
        <v>25</v>
      </c>
      <c r="D3382" s="15"/>
    </row>
    <row r="3383" spans="1:4" ht="18">
      <c r="A3383" s="15" t="s">
        <v>3411</v>
      </c>
      <c r="B3383" s="21">
        <v>15138825</v>
      </c>
      <c r="C3383" s="22">
        <v>13.333333015441895</v>
      </c>
      <c r="D3383" s="15"/>
    </row>
    <row r="3384" spans="1:4" ht="18">
      <c r="A3384" s="15" t="s">
        <v>3412</v>
      </c>
      <c r="B3384" s="21">
        <v>328515231</v>
      </c>
      <c r="C3384" s="22">
        <v>25</v>
      </c>
      <c r="D3384" s="15"/>
    </row>
    <row r="3385" spans="1:4" ht="18">
      <c r="A3385" s="15" t="s">
        <v>3413</v>
      </c>
      <c r="B3385" s="21">
        <v>183941232</v>
      </c>
      <c r="C3385" s="22">
        <v>7.5</v>
      </c>
      <c r="D3385" s="15"/>
    </row>
    <row r="3386" spans="1:4" ht="18">
      <c r="A3386" s="15" t="s">
        <v>3414</v>
      </c>
      <c r="B3386" s="21">
        <v>99505</v>
      </c>
      <c r="C3386" s="22">
        <v>25</v>
      </c>
      <c r="D3386" s="15"/>
    </row>
    <row r="3387" spans="1:4" ht="18">
      <c r="A3387" s="15" t="s">
        <v>3415</v>
      </c>
      <c r="B3387" s="21">
        <v>2115321</v>
      </c>
      <c r="C3387" s="22">
        <v>25</v>
      </c>
      <c r="D3387" s="15"/>
    </row>
    <row r="3388" spans="1:4" ht="18">
      <c r="A3388" s="15" t="s">
        <v>3416</v>
      </c>
      <c r="B3388" s="21">
        <v>124005674</v>
      </c>
      <c r="C3388" s="22">
        <v>25</v>
      </c>
      <c r="D3388" s="15"/>
    </row>
    <row r="3389" spans="1:4" ht="18">
      <c r="A3389" s="15" t="s">
        <v>3417</v>
      </c>
      <c r="B3389" s="21">
        <v>32990323</v>
      </c>
      <c r="C3389" s="22">
        <v>25</v>
      </c>
      <c r="D3389" s="15"/>
    </row>
    <row r="3390" spans="1:4" ht="18">
      <c r="A3390" s="15" t="s">
        <v>3418</v>
      </c>
      <c r="B3390" s="21">
        <v>82914443</v>
      </c>
      <c r="C3390" s="22">
        <v>16.25</v>
      </c>
      <c r="D3390" s="15"/>
    </row>
    <row r="3391" spans="1:4" ht="18">
      <c r="A3391" s="15" t="s">
        <v>3419</v>
      </c>
      <c r="B3391" s="21">
        <v>210703516</v>
      </c>
      <c r="C3391" s="22">
        <v>0</v>
      </c>
      <c r="D3391" s="15"/>
    </row>
    <row r="3392" spans="1:4" ht="18">
      <c r="A3392" s="15" t="s">
        <v>3420</v>
      </c>
      <c r="B3392" s="21">
        <v>822117</v>
      </c>
      <c r="C3392" s="22">
        <v>25</v>
      </c>
      <c r="D3392" s="15"/>
    </row>
    <row r="3393" spans="1:4" ht="18">
      <c r="A3393" s="15" t="s">
        <v>3421</v>
      </c>
      <c r="B3393" s="21">
        <v>5700807</v>
      </c>
      <c r="C3393" s="22">
        <v>25</v>
      </c>
      <c r="D3393" s="15"/>
    </row>
    <row r="3394" spans="1:4" ht="18">
      <c r="A3394" s="15" t="s">
        <v>3422</v>
      </c>
      <c r="B3394" s="21">
        <v>50592946</v>
      </c>
      <c r="C3394" s="22">
        <v>25</v>
      </c>
      <c r="D3394" s="15"/>
    </row>
    <row r="3395" spans="1:4" ht="18">
      <c r="A3395" s="15" t="s">
        <v>3423</v>
      </c>
      <c r="B3395" s="21">
        <v>19459429</v>
      </c>
      <c r="C3395" s="22">
        <v>25</v>
      </c>
      <c r="D3395" s="15"/>
    </row>
    <row r="3396" spans="1:4" ht="18">
      <c r="A3396" s="15" t="s">
        <v>3424</v>
      </c>
      <c r="B3396" s="21">
        <v>1097931</v>
      </c>
      <c r="C3396" s="22">
        <v>25</v>
      </c>
      <c r="D3396" s="15"/>
    </row>
    <row r="3397" spans="1:4" ht="18">
      <c r="A3397" s="15" t="s">
        <v>3425</v>
      </c>
      <c r="B3397" s="21">
        <v>24743540</v>
      </c>
      <c r="C3397" s="22">
        <v>25</v>
      </c>
      <c r="D3397" s="15"/>
    </row>
    <row r="3398" spans="1:4" ht="18">
      <c r="A3398" s="15" t="s">
        <v>3426</v>
      </c>
      <c r="B3398" s="21">
        <v>13748571</v>
      </c>
      <c r="C3398" s="22">
        <v>7.5</v>
      </c>
      <c r="D3398" s="15"/>
    </row>
    <row r="3399" spans="1:4" ht="18">
      <c r="A3399" s="15" t="s">
        <v>3427</v>
      </c>
      <c r="B3399" s="21">
        <v>162170786</v>
      </c>
      <c r="C3399" s="22">
        <v>25</v>
      </c>
      <c r="D3399" s="15"/>
    </row>
    <row r="3400" spans="1:4" ht="18">
      <c r="A3400" s="15" t="s">
        <v>3428</v>
      </c>
      <c r="B3400" s="21">
        <v>96905968</v>
      </c>
      <c r="C3400" s="22">
        <v>25</v>
      </c>
      <c r="D3400" s="15"/>
    </row>
    <row r="3401" spans="1:4" ht="18">
      <c r="A3401" s="15" t="s">
        <v>3429</v>
      </c>
      <c r="B3401" s="21">
        <v>5529240</v>
      </c>
      <c r="C3401" s="22">
        <v>25</v>
      </c>
      <c r="D3401" s="15"/>
    </row>
    <row r="3402" spans="1:4" ht="18">
      <c r="A3402" s="15" t="s">
        <v>3430</v>
      </c>
      <c r="B3402" s="21">
        <v>5815603</v>
      </c>
      <c r="C3402" s="22">
        <v>25</v>
      </c>
      <c r="D3402" s="15"/>
    </row>
    <row r="3403" spans="1:4" ht="18">
      <c r="A3403" s="15" t="s">
        <v>3431</v>
      </c>
      <c r="B3403" s="21">
        <v>4153984</v>
      </c>
      <c r="C3403" s="22">
        <v>25</v>
      </c>
      <c r="D3403" s="15"/>
    </row>
    <row r="3404" spans="1:4" ht="18">
      <c r="A3404" s="15" t="s">
        <v>3432</v>
      </c>
      <c r="B3404" s="21">
        <v>229947559</v>
      </c>
      <c r="C3404" s="22">
        <v>25</v>
      </c>
      <c r="D3404" s="15"/>
    </row>
    <row r="3405" spans="1:4" ht="18">
      <c r="A3405" s="15" t="s">
        <v>3433</v>
      </c>
      <c r="B3405" s="21">
        <v>249406576</v>
      </c>
      <c r="C3405" s="22">
        <v>16.25</v>
      </c>
      <c r="D3405" s="15"/>
    </row>
    <row r="3406" spans="1:4" ht="18">
      <c r="A3406" s="15" t="s">
        <v>3434</v>
      </c>
      <c r="B3406" s="21">
        <v>12266501</v>
      </c>
      <c r="C3406" s="22">
        <v>25</v>
      </c>
      <c r="D3406" s="15"/>
    </row>
    <row r="3407" spans="1:4" ht="18">
      <c r="A3407" s="15" t="s">
        <v>3435</v>
      </c>
      <c r="B3407" s="21">
        <v>33775113</v>
      </c>
      <c r="C3407" s="22">
        <v>25</v>
      </c>
      <c r="D3407" s="15"/>
    </row>
    <row r="3408" spans="1:4" ht="18">
      <c r="A3408" s="15" t="s">
        <v>3436</v>
      </c>
      <c r="B3408" s="21">
        <v>105573867</v>
      </c>
      <c r="C3408" s="22">
        <v>25</v>
      </c>
      <c r="D3408" s="15"/>
    </row>
    <row r="3409" spans="1:4" ht="18">
      <c r="A3409" s="15" t="s">
        <v>3437</v>
      </c>
      <c r="B3409" s="21">
        <v>59352954</v>
      </c>
      <c r="C3409" s="22">
        <v>25</v>
      </c>
      <c r="D3409" s="15"/>
    </row>
    <row r="3410" spans="1:4" ht="18">
      <c r="A3410" s="15" t="s">
        <v>3438</v>
      </c>
      <c r="B3410" s="21">
        <v>30830036</v>
      </c>
      <c r="C3410" s="22">
        <v>25</v>
      </c>
      <c r="D3410" s="15"/>
    </row>
    <row r="3411" spans="1:4" ht="18">
      <c r="A3411" s="15" t="s">
        <v>3439</v>
      </c>
      <c r="B3411" s="21">
        <v>289167870</v>
      </c>
      <c r="C3411" s="22">
        <v>25</v>
      </c>
      <c r="D3411" s="15"/>
    </row>
    <row r="3412" spans="1:4" ht="18">
      <c r="A3412" s="15" t="s">
        <v>3440</v>
      </c>
      <c r="B3412" s="21">
        <v>152716807</v>
      </c>
      <c r="C3412" s="22">
        <v>25</v>
      </c>
      <c r="D3412" s="15"/>
    </row>
    <row r="3413" spans="1:4" ht="18">
      <c r="A3413" s="15" t="s">
        <v>3441</v>
      </c>
      <c r="B3413" s="21">
        <v>1767515</v>
      </c>
      <c r="C3413" s="22">
        <v>0</v>
      </c>
      <c r="D3413" s="15"/>
    </row>
    <row r="3414" spans="1:4" ht="18">
      <c r="A3414" s="15" t="s">
        <v>3442</v>
      </c>
      <c r="B3414" s="21">
        <v>1225289</v>
      </c>
      <c r="C3414" s="22">
        <v>0</v>
      </c>
      <c r="D3414" s="15"/>
    </row>
    <row r="3415" spans="1:4" ht="18">
      <c r="A3415" s="15" t="s">
        <v>3443</v>
      </c>
      <c r="B3415" s="21">
        <v>46791130</v>
      </c>
      <c r="C3415" s="22">
        <v>0</v>
      </c>
      <c r="D3415" s="15"/>
    </row>
    <row r="3416" spans="1:4" ht="18">
      <c r="A3416" s="15" t="s">
        <v>3444</v>
      </c>
      <c r="B3416" s="21">
        <v>1508959</v>
      </c>
      <c r="C3416" s="22">
        <v>0</v>
      </c>
      <c r="D3416" s="15"/>
    </row>
    <row r="3417" spans="1:4" ht="18">
      <c r="A3417" s="15" t="s">
        <v>3445</v>
      </c>
      <c r="B3417" s="21">
        <v>2429829</v>
      </c>
      <c r="C3417" s="22">
        <v>25</v>
      </c>
      <c r="D3417" s="15"/>
    </row>
    <row r="3418" spans="1:4" ht="18">
      <c r="A3418" s="15" t="s">
        <v>3446</v>
      </c>
      <c r="B3418" s="21">
        <v>34044148</v>
      </c>
      <c r="C3418" s="22">
        <v>25</v>
      </c>
      <c r="D3418" s="15"/>
    </row>
    <row r="3419" spans="1:4" ht="18">
      <c r="A3419" s="15" t="s">
        <v>3447</v>
      </c>
      <c r="B3419" s="21">
        <v>2419296</v>
      </c>
      <c r="C3419" s="22">
        <v>25</v>
      </c>
      <c r="D3419" s="15"/>
    </row>
    <row r="3420" spans="1:4" ht="18">
      <c r="A3420" s="15" t="s">
        <v>3448</v>
      </c>
      <c r="B3420" s="21">
        <v>669717</v>
      </c>
      <c r="C3420" s="22">
        <v>25</v>
      </c>
      <c r="D3420" s="15"/>
    </row>
    <row r="3421" spans="1:4" ht="18">
      <c r="A3421" s="15" t="s">
        <v>3449</v>
      </c>
      <c r="B3421" s="21">
        <v>1273644</v>
      </c>
      <c r="C3421" s="22">
        <v>25</v>
      </c>
      <c r="D3421" s="15"/>
    </row>
    <row r="3422" spans="1:4" ht="18">
      <c r="A3422" s="15" t="s">
        <v>3450</v>
      </c>
      <c r="B3422" s="21">
        <v>350277778</v>
      </c>
      <c r="C3422" s="22">
        <v>25</v>
      </c>
      <c r="D3422" s="15"/>
    </row>
    <row r="3423" spans="1:4" ht="18">
      <c r="A3423" s="15" t="s">
        <v>3451</v>
      </c>
      <c r="B3423" s="21">
        <v>264769943</v>
      </c>
      <c r="C3423" s="22">
        <v>25</v>
      </c>
      <c r="D3423" s="15"/>
    </row>
    <row r="3424" spans="1:4" ht="18">
      <c r="A3424" s="15" t="s">
        <v>3452</v>
      </c>
      <c r="B3424" s="21">
        <v>87090766</v>
      </c>
      <c r="C3424" s="22">
        <v>25</v>
      </c>
      <c r="D3424" s="15"/>
    </row>
    <row r="3425" spans="1:4" ht="18">
      <c r="A3425" s="15" t="s">
        <v>3453</v>
      </c>
      <c r="B3425" s="21">
        <v>44825797</v>
      </c>
      <c r="C3425" s="22">
        <v>7.5</v>
      </c>
      <c r="D3425" s="15"/>
    </row>
    <row r="3426" spans="1:4" ht="18">
      <c r="A3426" s="15" t="s">
        <v>3454</v>
      </c>
      <c r="B3426" s="21">
        <v>4985013</v>
      </c>
      <c r="C3426" s="22">
        <v>25</v>
      </c>
      <c r="D3426" s="15"/>
    </row>
    <row r="3427" spans="1:4" ht="18">
      <c r="A3427" s="15" t="s">
        <v>3455</v>
      </c>
      <c r="B3427" s="21">
        <v>793466</v>
      </c>
      <c r="C3427" s="22">
        <v>25</v>
      </c>
      <c r="D3427" s="15"/>
    </row>
    <row r="3428" spans="1:4" ht="18">
      <c r="A3428" s="15" t="s">
        <v>3456</v>
      </c>
      <c r="B3428" s="21">
        <v>2240079</v>
      </c>
      <c r="C3428" s="22">
        <v>25</v>
      </c>
      <c r="D3428" s="15"/>
    </row>
    <row r="3429" spans="1:4" ht="18">
      <c r="A3429" s="15" t="s">
        <v>3457</v>
      </c>
      <c r="B3429" s="21">
        <v>32203821</v>
      </c>
      <c r="C3429" s="22">
        <v>25</v>
      </c>
      <c r="D3429" s="15"/>
    </row>
    <row r="3430" spans="1:4" ht="18">
      <c r="A3430" s="15" t="s">
        <v>3458</v>
      </c>
      <c r="B3430" s="21">
        <v>41837037</v>
      </c>
      <c r="C3430" s="22">
        <v>25</v>
      </c>
      <c r="D3430" s="15"/>
    </row>
    <row r="3431" spans="1:4" ht="18">
      <c r="A3431" s="15" t="s">
        <v>3459</v>
      </c>
      <c r="B3431" s="21">
        <v>11297857</v>
      </c>
      <c r="C3431" s="22">
        <v>25</v>
      </c>
      <c r="D3431" s="15"/>
    </row>
    <row r="3432" spans="1:4" ht="18">
      <c r="A3432" s="15" t="s">
        <v>3460</v>
      </c>
      <c r="B3432" s="21">
        <v>31204793</v>
      </c>
      <c r="C3432" s="22">
        <v>7.5</v>
      </c>
      <c r="D3432" s="15"/>
    </row>
    <row r="3433" spans="1:4" ht="18">
      <c r="A3433" s="15" t="s">
        <v>3461</v>
      </c>
      <c r="B3433" s="21">
        <v>210394459</v>
      </c>
      <c r="C3433" s="22">
        <v>25</v>
      </c>
      <c r="D3433" s="15"/>
    </row>
    <row r="3434" spans="1:4" ht="18">
      <c r="A3434" s="15" t="s">
        <v>3462</v>
      </c>
      <c r="B3434" s="21">
        <v>185114</v>
      </c>
      <c r="C3434" s="22">
        <v>25</v>
      </c>
      <c r="D3434" s="15"/>
    </row>
    <row r="3435" spans="1:4" ht="18">
      <c r="A3435" s="15" t="s">
        <v>3463</v>
      </c>
      <c r="B3435" s="21">
        <v>247799</v>
      </c>
      <c r="C3435" s="22">
        <v>25</v>
      </c>
      <c r="D3435" s="15"/>
    </row>
    <row r="3436" spans="1:4" ht="18">
      <c r="A3436" s="15" t="s">
        <v>3464</v>
      </c>
      <c r="B3436" s="21">
        <v>18653168</v>
      </c>
      <c r="C3436" s="22">
        <v>25</v>
      </c>
      <c r="D3436" s="15"/>
    </row>
    <row r="3437" spans="1:4" ht="18">
      <c r="A3437" s="15" t="s">
        <v>3465</v>
      </c>
      <c r="B3437" s="21">
        <v>16129</v>
      </c>
      <c r="C3437" s="22">
        <v>25</v>
      </c>
      <c r="D3437" s="15"/>
    </row>
    <row r="3438" spans="1:4" ht="18">
      <c r="A3438" s="15" t="s">
        <v>3466</v>
      </c>
      <c r="B3438" s="21">
        <v>100911671</v>
      </c>
      <c r="C3438" s="22">
        <v>25</v>
      </c>
      <c r="D3438" s="15"/>
    </row>
    <row r="3439" spans="1:4" ht="18">
      <c r="A3439" s="15" t="s">
        <v>3467</v>
      </c>
      <c r="B3439" s="21">
        <v>337393303</v>
      </c>
      <c r="C3439" s="22">
        <v>25</v>
      </c>
      <c r="D3439" s="15"/>
    </row>
    <row r="3440" spans="1:4" ht="18">
      <c r="A3440" s="15" t="s">
        <v>3468</v>
      </c>
      <c r="B3440" s="21">
        <v>335771882</v>
      </c>
      <c r="C3440" s="22">
        <v>25</v>
      </c>
      <c r="D3440" s="15"/>
    </row>
    <row r="3441" spans="1:4" ht="18">
      <c r="A3441" s="15" t="s">
        <v>3469</v>
      </c>
      <c r="B3441" s="21">
        <v>5709131</v>
      </c>
      <c r="C3441" s="22">
        <v>25</v>
      </c>
      <c r="D3441" s="15"/>
    </row>
    <row r="3442" spans="1:4" ht="18">
      <c r="A3442" s="15" t="s">
        <v>3470</v>
      </c>
      <c r="B3442" s="21">
        <v>7390680</v>
      </c>
      <c r="C3442" s="22">
        <v>25</v>
      </c>
      <c r="D3442" s="15"/>
    </row>
    <row r="3443" spans="1:4" ht="18">
      <c r="A3443" s="15" t="s">
        <v>3471</v>
      </c>
      <c r="B3443" s="21">
        <v>100405948</v>
      </c>
      <c r="C3443" s="22">
        <v>7.5</v>
      </c>
      <c r="D3443" s="15"/>
    </row>
    <row r="3444" spans="1:4" ht="18">
      <c r="A3444" s="15" t="s">
        <v>3472</v>
      </c>
      <c r="B3444" s="21">
        <v>1332772</v>
      </c>
      <c r="C3444" s="22">
        <v>25</v>
      </c>
      <c r="D3444" s="15"/>
    </row>
    <row r="3445" spans="1:4" ht="18">
      <c r="A3445" s="15" t="s">
        <v>3473</v>
      </c>
      <c r="B3445" s="21">
        <v>2127567</v>
      </c>
      <c r="C3445" s="22">
        <v>25</v>
      </c>
      <c r="D3445" s="15"/>
    </row>
    <row r="3446" spans="1:4" ht="18">
      <c r="A3446" s="15" t="s">
        <v>3474</v>
      </c>
      <c r="B3446" s="21">
        <v>8130206</v>
      </c>
      <c r="C3446" s="22">
        <v>25</v>
      </c>
      <c r="D3446" s="15"/>
    </row>
    <row r="3447" spans="1:4" ht="18">
      <c r="A3447" s="15" t="s">
        <v>3475</v>
      </c>
      <c r="B3447" s="21">
        <v>10195816</v>
      </c>
      <c r="C3447" s="22">
        <v>25</v>
      </c>
      <c r="D3447" s="15"/>
    </row>
    <row r="3448" spans="1:4" ht="18">
      <c r="A3448" s="15" t="s">
        <v>3476</v>
      </c>
      <c r="B3448" s="21">
        <v>67765237</v>
      </c>
      <c r="C3448" s="22">
        <v>25</v>
      </c>
      <c r="D3448" s="15"/>
    </row>
    <row r="3449" spans="1:4" ht="18">
      <c r="A3449" s="15" t="s">
        <v>3477</v>
      </c>
      <c r="B3449" s="21">
        <v>4653322</v>
      </c>
      <c r="C3449" s="22">
        <v>25</v>
      </c>
      <c r="D3449" s="15"/>
    </row>
    <row r="3450" spans="1:4" ht="18">
      <c r="A3450" s="15" t="s">
        <v>3478</v>
      </c>
      <c r="B3450" s="21">
        <v>7055737</v>
      </c>
      <c r="C3450" s="22">
        <v>25</v>
      </c>
      <c r="D3450" s="15"/>
    </row>
    <row r="3451" spans="1:4" ht="18">
      <c r="A3451" s="15" t="s">
        <v>3479</v>
      </c>
      <c r="B3451" s="21">
        <v>50620788</v>
      </c>
      <c r="C3451" s="22">
        <v>25</v>
      </c>
      <c r="D3451" s="15"/>
    </row>
    <row r="3452" spans="1:4" ht="18">
      <c r="A3452" s="15" t="s">
        <v>3480</v>
      </c>
      <c r="B3452" s="21">
        <v>438895646</v>
      </c>
      <c r="C3452" s="22">
        <v>25</v>
      </c>
      <c r="D3452" s="15"/>
    </row>
    <row r="3453" spans="1:4" ht="18">
      <c r="A3453" s="15" t="s">
        <v>3481</v>
      </c>
      <c r="B3453" s="21">
        <v>86525680</v>
      </c>
      <c r="C3453" s="22">
        <v>25</v>
      </c>
      <c r="D3453" s="15"/>
    </row>
    <row r="3454" spans="1:4" ht="18">
      <c r="A3454" s="15" t="s">
        <v>3482</v>
      </c>
      <c r="B3454" s="21">
        <v>282075276</v>
      </c>
      <c r="C3454" s="22">
        <v>25</v>
      </c>
      <c r="D3454" s="15"/>
    </row>
    <row r="3455" spans="1:4" ht="18">
      <c r="A3455" s="15" t="s">
        <v>3483</v>
      </c>
      <c r="B3455" s="21">
        <v>100873772</v>
      </c>
      <c r="C3455" s="22">
        <v>25</v>
      </c>
      <c r="D3455" s="15"/>
    </row>
    <row r="3456" spans="1:4" ht="18">
      <c r="A3456" s="15" t="s">
        <v>3484</v>
      </c>
      <c r="B3456" s="21">
        <v>2989584</v>
      </c>
      <c r="C3456" s="22">
        <v>25</v>
      </c>
      <c r="D3456" s="15"/>
    </row>
    <row r="3457" spans="1:4" ht="18">
      <c r="A3457" s="15" t="s">
        <v>3485</v>
      </c>
      <c r="B3457" s="21">
        <v>183720969</v>
      </c>
      <c r="C3457" s="22">
        <v>25</v>
      </c>
      <c r="D3457" s="15"/>
    </row>
    <row r="3458" spans="1:4" ht="18">
      <c r="A3458" s="15" t="s">
        <v>3486</v>
      </c>
      <c r="B3458" s="21">
        <v>947665577</v>
      </c>
      <c r="C3458" s="22">
        <v>25</v>
      </c>
      <c r="D3458" s="15"/>
    </row>
    <row r="3459" spans="1:4" ht="18">
      <c r="A3459" s="15" t="s">
        <v>3487</v>
      </c>
      <c r="B3459" s="21">
        <v>550601</v>
      </c>
      <c r="C3459" s="22">
        <v>25</v>
      </c>
      <c r="D3459" s="15"/>
    </row>
    <row r="3460" spans="1:4" ht="18">
      <c r="A3460" s="15" t="s">
        <v>3488</v>
      </c>
      <c r="B3460" s="21">
        <v>303601</v>
      </c>
      <c r="C3460" s="22">
        <v>25</v>
      </c>
      <c r="D3460" s="15"/>
    </row>
    <row r="3461" spans="1:4" ht="18">
      <c r="A3461" s="15" t="s">
        <v>3489</v>
      </c>
      <c r="B3461" s="21">
        <v>25395235</v>
      </c>
      <c r="C3461" s="22">
        <v>25</v>
      </c>
      <c r="D3461" s="15"/>
    </row>
    <row r="3462" spans="1:4" ht="18">
      <c r="A3462" s="15" t="s">
        <v>3490</v>
      </c>
      <c r="B3462" s="21">
        <v>628133</v>
      </c>
      <c r="C3462" s="22">
        <v>25</v>
      </c>
      <c r="D3462" s="15"/>
    </row>
    <row r="3463" spans="1:4" ht="18">
      <c r="A3463" s="15" t="s">
        <v>3491</v>
      </c>
      <c r="B3463" s="21">
        <v>1983457</v>
      </c>
      <c r="C3463" s="22">
        <v>25</v>
      </c>
      <c r="D3463" s="15"/>
    </row>
    <row r="3464" spans="1:4" ht="18">
      <c r="A3464" s="15" t="s">
        <v>3492</v>
      </c>
      <c r="B3464" s="21">
        <v>159002</v>
      </c>
      <c r="C3464" s="22">
        <v>25</v>
      </c>
      <c r="D3464" s="15"/>
    </row>
    <row r="3465" spans="1:4" ht="18">
      <c r="A3465" s="15" t="s">
        <v>3493</v>
      </c>
      <c r="B3465" s="21">
        <v>1633708</v>
      </c>
      <c r="C3465" s="22">
        <v>25</v>
      </c>
      <c r="D3465" s="15"/>
    </row>
    <row r="3466" spans="1:4" ht="18">
      <c r="A3466" s="15" t="s">
        <v>3494</v>
      </c>
      <c r="B3466" s="21">
        <v>7508813</v>
      </c>
      <c r="C3466" s="22">
        <v>25</v>
      </c>
      <c r="D3466" s="15"/>
    </row>
    <row r="3467" spans="1:4" ht="18">
      <c r="A3467" s="15" t="s">
        <v>3495</v>
      </c>
      <c r="B3467" s="21">
        <v>58224019</v>
      </c>
      <c r="C3467" s="22">
        <v>25</v>
      </c>
      <c r="D3467" s="15"/>
    </row>
    <row r="3468" spans="1:4" ht="18">
      <c r="A3468" s="15" t="s">
        <v>3496</v>
      </c>
      <c r="B3468" s="21">
        <v>394020423</v>
      </c>
      <c r="C3468" s="22">
        <v>7.5</v>
      </c>
      <c r="D3468" s="15"/>
    </row>
    <row r="3469" spans="1:4" ht="18">
      <c r="A3469" s="15" t="s">
        <v>3497</v>
      </c>
      <c r="B3469" s="21">
        <v>19646527</v>
      </c>
      <c r="C3469" s="22">
        <v>7.5</v>
      </c>
      <c r="D3469" s="15"/>
    </row>
    <row r="3470" spans="1:4" ht="18">
      <c r="A3470" s="15" t="s">
        <v>3498</v>
      </c>
      <c r="B3470" s="21">
        <v>6169608</v>
      </c>
      <c r="C3470" s="22">
        <v>25</v>
      </c>
      <c r="D3470" s="15"/>
    </row>
    <row r="3471" spans="1:4" ht="18">
      <c r="A3471" s="15" t="s">
        <v>3499</v>
      </c>
      <c r="B3471" s="21">
        <v>578946</v>
      </c>
      <c r="C3471" s="22">
        <v>25</v>
      </c>
      <c r="D3471" s="15"/>
    </row>
    <row r="3472" spans="1:4" ht="18">
      <c r="A3472" s="15" t="s">
        <v>3500</v>
      </c>
      <c r="B3472" s="21">
        <v>5159573</v>
      </c>
      <c r="C3472" s="22">
        <v>25</v>
      </c>
      <c r="D3472" s="15"/>
    </row>
    <row r="3473" spans="1:4" ht="18">
      <c r="A3473" s="15" t="s">
        <v>3501</v>
      </c>
      <c r="B3473" s="21">
        <v>71477</v>
      </c>
      <c r="C3473" s="22">
        <v>25</v>
      </c>
      <c r="D3473" s="15"/>
    </row>
    <row r="3474" spans="1:4" ht="18">
      <c r="A3474" s="15" t="s">
        <v>3502</v>
      </c>
      <c r="B3474" s="21">
        <v>11030</v>
      </c>
      <c r="C3474" s="22">
        <v>25</v>
      </c>
      <c r="D3474" s="15"/>
    </row>
    <row r="3475" spans="1:4" ht="18">
      <c r="A3475" s="15" t="s">
        <v>3503</v>
      </c>
      <c r="B3475" s="21">
        <v>9842</v>
      </c>
      <c r="C3475" s="22">
        <v>25</v>
      </c>
      <c r="D3475" s="15"/>
    </row>
    <row r="3476" spans="1:4" ht="18">
      <c r="A3476" s="15" t="s">
        <v>3504</v>
      </c>
      <c r="B3476" s="21">
        <v>40608</v>
      </c>
      <c r="C3476" s="22">
        <v>25</v>
      </c>
      <c r="D3476" s="15"/>
    </row>
    <row r="3477" spans="1:4" ht="18">
      <c r="A3477" s="15" t="s">
        <v>3505</v>
      </c>
      <c r="B3477" s="21">
        <v>4229246</v>
      </c>
      <c r="C3477" s="22">
        <v>25</v>
      </c>
      <c r="D3477" s="15"/>
    </row>
    <row r="3478" spans="1:4" ht="18">
      <c r="A3478" s="15" t="s">
        <v>3506</v>
      </c>
      <c r="B3478" s="21">
        <v>142138138</v>
      </c>
      <c r="C3478" s="22">
        <v>25</v>
      </c>
      <c r="D3478" s="15"/>
    </row>
    <row r="3479" spans="1:4" ht="18">
      <c r="A3479" s="15" t="s">
        <v>3507</v>
      </c>
      <c r="B3479" s="21">
        <v>75339</v>
      </c>
      <c r="C3479" s="22">
        <v>7.5</v>
      </c>
      <c r="D3479" s="15"/>
    </row>
    <row r="3480" spans="1:4" ht="18">
      <c r="A3480" s="15" t="s">
        <v>3508</v>
      </c>
      <c r="B3480" s="21">
        <v>175152</v>
      </c>
      <c r="C3480" s="22">
        <v>25</v>
      </c>
      <c r="D3480" s="15"/>
    </row>
    <row r="3481" spans="1:4" ht="18">
      <c r="A3481" s="15" t="s">
        <v>3509</v>
      </c>
      <c r="B3481" s="21">
        <v>1941812</v>
      </c>
      <c r="C3481" s="22">
        <v>25</v>
      </c>
      <c r="D3481" s="15"/>
    </row>
    <row r="3482" spans="1:4" ht="18">
      <c r="A3482" s="15" t="s">
        <v>3510</v>
      </c>
      <c r="B3482" s="21">
        <v>3304668</v>
      </c>
      <c r="C3482" s="22">
        <v>7.5</v>
      </c>
      <c r="D3482" s="15"/>
    </row>
    <row r="3483" spans="1:4" ht="18">
      <c r="A3483" s="15" t="s">
        <v>3511</v>
      </c>
      <c r="B3483" s="21">
        <v>1619540</v>
      </c>
      <c r="C3483" s="22">
        <v>7.5</v>
      </c>
      <c r="D3483" s="15"/>
    </row>
    <row r="3484" spans="1:4" ht="18">
      <c r="A3484" s="15" t="s">
        <v>3512</v>
      </c>
      <c r="B3484" s="21">
        <v>1078674</v>
      </c>
      <c r="C3484" s="22">
        <v>25</v>
      </c>
      <c r="D3484" s="15"/>
    </row>
    <row r="3485" spans="1:4" ht="18">
      <c r="A3485" s="15" t="s">
        <v>3513</v>
      </c>
      <c r="B3485" s="21">
        <v>5251531</v>
      </c>
      <c r="C3485" s="22">
        <v>25</v>
      </c>
      <c r="D3485" s="15"/>
    </row>
    <row r="3486" spans="1:4" ht="18">
      <c r="A3486" s="15" t="s">
        <v>3514</v>
      </c>
      <c r="B3486" s="21">
        <v>2003258</v>
      </c>
      <c r="C3486" s="22">
        <v>25</v>
      </c>
      <c r="D3486" s="15"/>
    </row>
    <row r="3487" spans="1:4" ht="18">
      <c r="A3487" s="15" t="s">
        <v>3515</v>
      </c>
      <c r="B3487" s="21">
        <v>29265896</v>
      </c>
      <c r="C3487" s="22">
        <v>25</v>
      </c>
      <c r="D3487" s="15"/>
    </row>
    <row r="3488" spans="1:4" ht="18">
      <c r="A3488" s="15" t="s">
        <v>3516</v>
      </c>
      <c r="B3488" s="21">
        <v>2928634</v>
      </c>
      <c r="C3488" s="22">
        <v>25</v>
      </c>
      <c r="D3488" s="15"/>
    </row>
    <row r="3489" spans="1:4" ht="18">
      <c r="A3489" s="15" t="s">
        <v>3517</v>
      </c>
      <c r="B3489" s="21">
        <v>40910697</v>
      </c>
      <c r="C3489" s="22">
        <v>25</v>
      </c>
      <c r="D3489" s="15"/>
    </row>
    <row r="3490" spans="1:4" ht="18">
      <c r="A3490" s="15" t="s">
        <v>3518</v>
      </c>
      <c r="B3490" s="21">
        <v>1890306</v>
      </c>
      <c r="C3490" s="22">
        <v>25</v>
      </c>
      <c r="D3490" s="15"/>
    </row>
    <row r="3491" spans="1:4" ht="18">
      <c r="A3491" s="15" t="s">
        <v>3519</v>
      </c>
      <c r="B3491" s="21">
        <v>2155578</v>
      </c>
      <c r="C3491" s="22">
        <v>25</v>
      </c>
      <c r="D3491" s="15"/>
    </row>
    <row r="3492" spans="1:4" ht="18">
      <c r="A3492" s="15" t="s">
        <v>3520</v>
      </c>
      <c r="B3492" s="21">
        <v>5175268</v>
      </c>
      <c r="C3492" s="22">
        <v>25</v>
      </c>
      <c r="D3492" s="15"/>
    </row>
    <row r="3493" spans="1:4" ht="18">
      <c r="A3493" s="15" t="s">
        <v>3521</v>
      </c>
      <c r="B3493" s="21">
        <v>12721500</v>
      </c>
      <c r="C3493" s="22">
        <v>7.5</v>
      </c>
      <c r="D3493" s="15"/>
    </row>
    <row r="3494" spans="1:4" ht="18">
      <c r="A3494" s="15" t="s">
        <v>3522</v>
      </c>
      <c r="B3494" s="21">
        <v>11410617</v>
      </c>
      <c r="C3494" s="22">
        <v>7.5</v>
      </c>
      <c r="D3494" s="15"/>
    </row>
    <row r="3495" spans="1:4" ht="18">
      <c r="A3495" s="15" t="s">
        <v>3523</v>
      </c>
      <c r="B3495" s="21">
        <v>247762</v>
      </c>
      <c r="C3495" s="22">
        <v>7.5</v>
      </c>
      <c r="D3495" s="15"/>
    </row>
    <row r="3496" spans="1:4" ht="18">
      <c r="A3496" s="15" t="s">
        <v>3524</v>
      </c>
      <c r="B3496" s="21">
        <v>34832264</v>
      </c>
      <c r="C3496" s="22">
        <v>7.5</v>
      </c>
      <c r="D3496" s="15"/>
    </row>
    <row r="3497" spans="1:4" ht="18">
      <c r="A3497" s="15" t="s">
        <v>3525</v>
      </c>
      <c r="B3497" s="21">
        <v>5554891</v>
      </c>
      <c r="C3497" s="22">
        <v>25</v>
      </c>
      <c r="D3497" s="15"/>
    </row>
    <row r="3498" spans="1:4" ht="18">
      <c r="A3498" s="15" t="s">
        <v>3526</v>
      </c>
      <c r="B3498" s="21">
        <v>2274216</v>
      </c>
      <c r="C3498" s="22">
        <v>25</v>
      </c>
      <c r="D3498" s="15"/>
    </row>
    <row r="3499" spans="1:4" ht="18">
      <c r="A3499" s="15" t="s">
        <v>3527</v>
      </c>
      <c r="B3499" s="21">
        <v>35849726</v>
      </c>
      <c r="C3499" s="22">
        <v>25</v>
      </c>
      <c r="D3499" s="15"/>
    </row>
    <row r="3500" spans="1:4" ht="18">
      <c r="A3500" s="15" t="s">
        <v>3528</v>
      </c>
      <c r="B3500" s="21">
        <v>19362845</v>
      </c>
      <c r="C3500" s="22">
        <v>16.25</v>
      </c>
      <c r="D3500" s="15"/>
    </row>
    <row r="3501" spans="1:4" ht="18">
      <c r="A3501" s="15" t="s">
        <v>3529</v>
      </c>
      <c r="B3501" s="21">
        <v>895093</v>
      </c>
      <c r="C3501" s="22">
        <v>25</v>
      </c>
      <c r="D3501" s="15"/>
    </row>
    <row r="3502" spans="1:4" ht="18">
      <c r="A3502" s="15" t="s">
        <v>3530</v>
      </c>
      <c r="B3502" s="21">
        <v>1516707</v>
      </c>
      <c r="C3502" s="22">
        <v>25</v>
      </c>
      <c r="D3502" s="15"/>
    </row>
    <row r="3503" spans="1:4" ht="18">
      <c r="A3503" s="15" t="s">
        <v>3531</v>
      </c>
      <c r="B3503" s="21">
        <v>244801</v>
      </c>
      <c r="C3503" s="22">
        <v>25</v>
      </c>
      <c r="D3503" s="15"/>
    </row>
    <row r="3504" spans="1:4" ht="18">
      <c r="A3504" s="15" t="s">
        <v>3532</v>
      </c>
      <c r="B3504" s="21">
        <v>12050172</v>
      </c>
      <c r="C3504" s="22">
        <v>25</v>
      </c>
      <c r="D3504" s="15"/>
    </row>
    <row r="3505" spans="1:4" ht="18">
      <c r="A3505" s="15" t="s">
        <v>3533</v>
      </c>
      <c r="B3505" s="21">
        <v>22191209</v>
      </c>
      <c r="C3505" s="22">
        <v>25</v>
      </c>
      <c r="D3505" s="15"/>
    </row>
    <row r="3506" spans="1:4" ht="18">
      <c r="A3506" s="15" t="s">
        <v>3534</v>
      </c>
      <c r="B3506" s="21">
        <v>17179427</v>
      </c>
      <c r="C3506" s="22">
        <v>7.5</v>
      </c>
      <c r="D3506" s="15"/>
    </row>
    <row r="3507" spans="1:4" ht="18">
      <c r="A3507" s="15" t="s">
        <v>3535</v>
      </c>
      <c r="B3507" s="21">
        <v>9963952</v>
      </c>
      <c r="C3507" s="22">
        <v>7.5</v>
      </c>
      <c r="D3507" s="15"/>
    </row>
    <row r="3508" spans="1:4" ht="18">
      <c r="A3508" s="15" t="s">
        <v>3536</v>
      </c>
      <c r="B3508" s="21">
        <v>32676031</v>
      </c>
      <c r="C3508" s="22">
        <v>25</v>
      </c>
      <c r="D3508" s="15"/>
    </row>
    <row r="3509" spans="1:4" ht="18">
      <c r="A3509" s="15" t="s">
        <v>3537</v>
      </c>
      <c r="B3509" s="21">
        <v>3554263</v>
      </c>
      <c r="C3509" s="22">
        <v>25</v>
      </c>
      <c r="D3509" s="15"/>
    </row>
    <row r="3510" spans="1:4" ht="18">
      <c r="A3510" s="15" t="s">
        <v>3538</v>
      </c>
      <c r="B3510" s="21">
        <v>20474643</v>
      </c>
      <c r="C3510" s="22">
        <v>25</v>
      </c>
      <c r="D3510" s="15"/>
    </row>
    <row r="3511" spans="1:4" ht="18">
      <c r="A3511" s="15" t="s">
        <v>3539</v>
      </c>
      <c r="B3511" s="21">
        <v>6134727</v>
      </c>
      <c r="C3511" s="22">
        <v>25</v>
      </c>
      <c r="D3511" s="15"/>
    </row>
    <row r="3512" spans="1:4" ht="18">
      <c r="A3512" s="15" t="s">
        <v>3540</v>
      </c>
      <c r="B3512" s="21">
        <v>18702771</v>
      </c>
      <c r="C3512" s="22">
        <v>25</v>
      </c>
      <c r="D3512" s="15"/>
    </row>
    <row r="3513" spans="1:4" ht="18">
      <c r="A3513" s="15" t="s">
        <v>3541</v>
      </c>
      <c r="B3513" s="21">
        <v>22009301</v>
      </c>
      <c r="C3513" s="22">
        <v>25</v>
      </c>
      <c r="D3513" s="15"/>
    </row>
    <row r="3514" spans="1:4" ht="18">
      <c r="A3514" s="15" t="s">
        <v>3542</v>
      </c>
      <c r="B3514" s="21">
        <v>5065985</v>
      </c>
      <c r="C3514" s="22">
        <v>25</v>
      </c>
      <c r="D3514" s="15"/>
    </row>
    <row r="3515" spans="1:4" ht="18">
      <c r="A3515" s="15" t="s">
        <v>3543</v>
      </c>
      <c r="B3515" s="21">
        <v>1490580</v>
      </c>
      <c r="C3515" s="22">
        <v>25</v>
      </c>
      <c r="D3515" s="15"/>
    </row>
    <row r="3516" spans="1:4" ht="18">
      <c r="A3516" s="15" t="s">
        <v>3544</v>
      </c>
      <c r="B3516" s="21">
        <v>1831817</v>
      </c>
      <c r="C3516" s="22">
        <v>16.25</v>
      </c>
      <c r="D3516" s="15"/>
    </row>
    <row r="3517" spans="1:4" ht="18">
      <c r="A3517" s="15" t="s">
        <v>3545</v>
      </c>
      <c r="B3517" s="21">
        <v>2901</v>
      </c>
      <c r="C3517" s="22">
        <v>25</v>
      </c>
      <c r="D3517" s="15"/>
    </row>
    <row r="3518" spans="1:4" ht="18">
      <c r="A3518" s="15" t="s">
        <v>3546</v>
      </c>
      <c r="B3518" s="21">
        <v>1907802</v>
      </c>
      <c r="C3518" s="22">
        <v>25</v>
      </c>
      <c r="D3518" s="15"/>
    </row>
    <row r="3519" spans="1:4" ht="18">
      <c r="A3519" s="15" t="s">
        <v>3547</v>
      </c>
      <c r="B3519" s="21">
        <v>89646</v>
      </c>
      <c r="C3519" s="22">
        <v>25</v>
      </c>
      <c r="D3519" s="15"/>
    </row>
    <row r="3520" spans="1:4" ht="18">
      <c r="A3520" s="15" t="s">
        <v>3548</v>
      </c>
      <c r="B3520" s="21">
        <v>728775</v>
      </c>
      <c r="C3520" s="22">
        <v>25</v>
      </c>
      <c r="D3520" s="15"/>
    </row>
    <row r="3521" spans="1:4" ht="18">
      <c r="A3521" s="15" t="s">
        <v>3549</v>
      </c>
      <c r="B3521" s="21">
        <v>1164351</v>
      </c>
      <c r="C3521" s="22">
        <v>25</v>
      </c>
      <c r="D3521" s="15"/>
    </row>
    <row r="3522" spans="1:4" ht="18">
      <c r="A3522" s="15" t="s">
        <v>3550</v>
      </c>
      <c r="B3522" s="21">
        <v>43664</v>
      </c>
      <c r="C3522" s="22">
        <v>25</v>
      </c>
      <c r="D3522" s="15"/>
    </row>
    <row r="3523" spans="1:4" ht="18">
      <c r="A3523" s="15" t="s">
        <v>3551</v>
      </c>
      <c r="B3523" s="21">
        <v>13454141</v>
      </c>
      <c r="C3523" s="22">
        <v>16.25</v>
      </c>
      <c r="D3523" s="15"/>
    </row>
    <row r="3524" spans="1:4" ht="18">
      <c r="A3524" s="15" t="s">
        <v>3552</v>
      </c>
      <c r="B3524" s="21">
        <v>581715591</v>
      </c>
      <c r="C3524" s="22">
        <v>7.5</v>
      </c>
      <c r="D3524" s="15"/>
    </row>
    <row r="3525" spans="1:4" ht="18">
      <c r="A3525" s="15" t="s">
        <v>3553</v>
      </c>
      <c r="B3525" s="21">
        <v>434332906</v>
      </c>
      <c r="C3525" s="22">
        <v>7.5</v>
      </c>
      <c r="D3525" s="15"/>
    </row>
    <row r="3526" spans="1:4" ht="18">
      <c r="A3526" s="15" t="s">
        <v>3554</v>
      </c>
      <c r="B3526" s="21">
        <v>32053694</v>
      </c>
      <c r="C3526" s="22">
        <v>16.428571701049805</v>
      </c>
      <c r="D3526" s="15"/>
    </row>
    <row r="3527" spans="1:4" ht="18">
      <c r="A3527" s="15" t="s">
        <v>3555</v>
      </c>
      <c r="B3527" s="21">
        <v>11015686</v>
      </c>
      <c r="C3527" s="22">
        <v>13.333333015441895</v>
      </c>
      <c r="D3527" s="15"/>
    </row>
    <row r="3528" spans="1:4" ht="18">
      <c r="A3528" s="15" t="s">
        <v>3556</v>
      </c>
      <c r="B3528" s="21">
        <v>781136846</v>
      </c>
      <c r="C3528" s="22">
        <v>20.625</v>
      </c>
      <c r="D3528" s="15"/>
    </row>
    <row r="3529" spans="1:4" ht="18">
      <c r="A3529" s="15" t="s">
        <v>3557</v>
      </c>
      <c r="B3529" s="21">
        <v>8939405</v>
      </c>
      <c r="C3529" s="22">
        <v>25</v>
      </c>
      <c r="D3529" s="15"/>
    </row>
    <row r="3530" spans="1:4" ht="18">
      <c r="A3530" s="15" t="s">
        <v>3558</v>
      </c>
      <c r="B3530" s="21">
        <v>1398961</v>
      </c>
      <c r="C3530" s="22">
        <v>7.5</v>
      </c>
      <c r="D3530" s="15"/>
    </row>
    <row r="3531" spans="1:4" ht="18">
      <c r="A3531" s="15" t="s">
        <v>3559</v>
      </c>
      <c r="B3531" s="21">
        <v>195878</v>
      </c>
      <c r="C3531" s="22">
        <v>7.5</v>
      </c>
      <c r="D3531" s="15"/>
    </row>
    <row r="3532" spans="1:4" ht="18">
      <c r="A3532" s="15" t="s">
        <v>3560</v>
      </c>
      <c r="B3532" s="21">
        <v>415787</v>
      </c>
      <c r="C3532" s="22">
        <v>7.5</v>
      </c>
      <c r="D3532" s="15"/>
    </row>
    <row r="3533" spans="1:4" ht="18">
      <c r="A3533" s="15" t="s">
        <v>3561</v>
      </c>
      <c r="B3533" s="21">
        <v>95210</v>
      </c>
      <c r="C3533" s="22">
        <v>7.5</v>
      </c>
      <c r="D3533" s="15"/>
    </row>
    <row r="3534" spans="1:4" ht="18">
      <c r="A3534" s="15" t="s">
        <v>3562</v>
      </c>
      <c r="B3534" s="21">
        <v>3991043</v>
      </c>
      <c r="C3534" s="22">
        <v>7.5</v>
      </c>
      <c r="D3534" s="15"/>
    </row>
    <row r="3535" spans="1:4" ht="18">
      <c r="A3535" s="15" t="s">
        <v>3563</v>
      </c>
      <c r="B3535" s="21">
        <v>770063</v>
      </c>
      <c r="C3535" s="22">
        <v>7.5</v>
      </c>
      <c r="D3535" s="15"/>
    </row>
    <row r="3536" spans="1:4" ht="18">
      <c r="A3536" s="15" t="s">
        <v>3564</v>
      </c>
      <c r="B3536" s="21">
        <v>169859</v>
      </c>
      <c r="C3536" s="22">
        <v>7.5</v>
      </c>
      <c r="D3536" s="15"/>
    </row>
    <row r="3537" spans="1:4" ht="18">
      <c r="A3537" s="15" t="s">
        <v>3565</v>
      </c>
      <c r="B3537" s="21">
        <v>62677</v>
      </c>
      <c r="C3537" s="22">
        <v>7.5</v>
      </c>
      <c r="D3537" s="15"/>
    </row>
    <row r="3538" spans="1:4" ht="18">
      <c r="A3538" s="15" t="s">
        <v>3566</v>
      </c>
      <c r="B3538" s="21">
        <v>1511162</v>
      </c>
      <c r="C3538" s="22">
        <v>16.25</v>
      </c>
      <c r="D3538" s="15"/>
    </row>
    <row r="3539" spans="1:4" ht="18">
      <c r="A3539" s="15" t="s">
        <v>3567</v>
      </c>
      <c r="B3539" s="21">
        <v>232470</v>
      </c>
      <c r="C3539" s="22">
        <v>7.5</v>
      </c>
      <c r="D3539" s="15"/>
    </row>
    <row r="3540" spans="1:4" ht="18">
      <c r="A3540" s="15" t="s">
        <v>3568</v>
      </c>
      <c r="B3540" s="21">
        <v>380739</v>
      </c>
      <c r="C3540" s="22">
        <v>7.5</v>
      </c>
      <c r="D3540" s="15"/>
    </row>
    <row r="3541" spans="1:4" ht="18">
      <c r="A3541" s="15" t="s">
        <v>3569</v>
      </c>
      <c r="B3541" s="21">
        <v>3788576</v>
      </c>
      <c r="C3541" s="22">
        <v>7.5</v>
      </c>
      <c r="D3541" s="15"/>
    </row>
    <row r="3542" spans="1:4" ht="18">
      <c r="A3542" s="15" t="s">
        <v>3570</v>
      </c>
      <c r="B3542" s="21">
        <v>32830366</v>
      </c>
      <c r="C3542" s="22">
        <v>7.5</v>
      </c>
      <c r="D3542" s="15"/>
    </row>
    <row r="3543" spans="1:4" ht="18">
      <c r="A3543" s="15" t="s">
        <v>3571</v>
      </c>
      <c r="B3543" s="21">
        <v>3163</v>
      </c>
      <c r="C3543" s="22">
        <v>7.5</v>
      </c>
      <c r="D3543" s="15"/>
    </row>
    <row r="3544" spans="1:4" ht="18">
      <c r="A3544" s="15" t="s">
        <v>3572</v>
      </c>
      <c r="B3544" s="21">
        <v>396686</v>
      </c>
      <c r="C3544" s="22">
        <v>7.5</v>
      </c>
      <c r="D3544" s="15"/>
    </row>
    <row r="3545" spans="1:4" ht="18">
      <c r="A3545" s="15" t="s">
        <v>3573</v>
      </c>
      <c r="B3545" s="21">
        <v>1507987</v>
      </c>
      <c r="C3545" s="22">
        <v>7.5</v>
      </c>
      <c r="D3545" s="15"/>
    </row>
    <row r="3546" spans="1:4" ht="18">
      <c r="A3546" s="15" t="s">
        <v>3574</v>
      </c>
      <c r="B3546" s="21">
        <v>399099</v>
      </c>
      <c r="C3546" s="22">
        <v>7.5</v>
      </c>
      <c r="D3546" s="15"/>
    </row>
    <row r="3547" spans="1:4" ht="18">
      <c r="A3547" s="15" t="s">
        <v>3575</v>
      </c>
      <c r="B3547" s="21">
        <v>1959848</v>
      </c>
      <c r="C3547" s="22">
        <v>7.5</v>
      </c>
      <c r="D3547" s="15"/>
    </row>
    <row r="3548" spans="1:4" ht="18">
      <c r="A3548" s="15" t="s">
        <v>3576</v>
      </c>
      <c r="B3548" s="21">
        <v>139166</v>
      </c>
      <c r="C3548" s="22">
        <v>7.5</v>
      </c>
      <c r="D3548" s="15"/>
    </row>
    <row r="3549" spans="1:4" ht="18">
      <c r="A3549" s="15" t="s">
        <v>3577</v>
      </c>
      <c r="B3549" s="21">
        <v>3079584</v>
      </c>
      <c r="C3549" s="22">
        <v>7.5</v>
      </c>
      <c r="D3549" s="15"/>
    </row>
    <row r="3550" spans="1:4" ht="18">
      <c r="A3550" s="15" t="s">
        <v>3578</v>
      </c>
      <c r="B3550" s="21">
        <v>163772</v>
      </c>
      <c r="C3550" s="22">
        <v>7.5</v>
      </c>
      <c r="D3550" s="15"/>
    </row>
    <row r="3551" spans="1:4" ht="18">
      <c r="A3551" s="15" t="s">
        <v>3579</v>
      </c>
      <c r="B3551" s="21">
        <v>2686608</v>
      </c>
      <c r="C3551" s="22">
        <v>7.5</v>
      </c>
      <c r="D3551" s="15"/>
    </row>
    <row r="3552" spans="1:4" ht="18">
      <c r="A3552" s="15" t="s">
        <v>3580</v>
      </c>
      <c r="B3552" s="21">
        <v>1039810</v>
      </c>
      <c r="C3552" s="22">
        <v>11.875</v>
      </c>
      <c r="D3552" s="15"/>
    </row>
    <row r="3553" spans="1:4" ht="18">
      <c r="A3553" s="15" t="s">
        <v>3581</v>
      </c>
      <c r="B3553" s="21">
        <v>1867198</v>
      </c>
      <c r="C3553" s="22">
        <v>7.5</v>
      </c>
      <c r="D3553" s="15"/>
    </row>
    <row r="3554" spans="1:4" ht="18">
      <c r="A3554" s="15" t="s">
        <v>3582</v>
      </c>
      <c r="B3554" s="21">
        <v>4984622</v>
      </c>
      <c r="C3554" s="22">
        <v>7.5</v>
      </c>
      <c r="D3554" s="15"/>
    </row>
    <row r="3555" spans="1:4" ht="18">
      <c r="A3555" s="15" t="s">
        <v>3583</v>
      </c>
      <c r="B3555" s="21">
        <v>182504153</v>
      </c>
      <c r="C3555" s="22">
        <v>7.5</v>
      </c>
      <c r="D3555" s="15"/>
    </row>
    <row r="3556" spans="1:4" ht="18">
      <c r="A3556" s="15" t="s">
        <v>3584</v>
      </c>
      <c r="B3556" s="21">
        <v>3704804</v>
      </c>
      <c r="C3556" s="22">
        <v>0</v>
      </c>
      <c r="D3556" s="15"/>
    </row>
    <row r="3557" spans="1:4" ht="18">
      <c r="A3557" s="15" t="s">
        <v>3585</v>
      </c>
      <c r="B3557" s="21">
        <v>11468657</v>
      </c>
      <c r="C3557" s="22">
        <v>0</v>
      </c>
      <c r="D3557" s="15"/>
    </row>
    <row r="3558" spans="1:4" ht="18">
      <c r="A3558" s="15" t="s">
        <v>3586</v>
      </c>
      <c r="B3558" s="21">
        <v>261042400</v>
      </c>
      <c r="C3558" s="22">
        <v>7.5</v>
      </c>
      <c r="D3558" s="15"/>
    </row>
    <row r="3559" spans="1:4" ht="18">
      <c r="A3559" s="15" t="s">
        <v>3587</v>
      </c>
      <c r="B3559" s="21">
        <v>48198462</v>
      </c>
      <c r="C3559" s="22">
        <v>7.5</v>
      </c>
      <c r="D3559" s="15"/>
    </row>
    <row r="3560" spans="1:4" ht="18">
      <c r="A3560" s="15" t="s">
        <v>3588</v>
      </c>
      <c r="B3560" s="21">
        <v>332331</v>
      </c>
      <c r="C3560" s="22">
        <v>25</v>
      </c>
      <c r="D3560" s="15"/>
    </row>
    <row r="3561" spans="1:4" ht="18">
      <c r="A3561" s="15" t="s">
        <v>3589</v>
      </c>
      <c r="B3561" s="21">
        <v>23612091</v>
      </c>
      <c r="C3561" s="22">
        <v>25</v>
      </c>
      <c r="D3561" s="15"/>
    </row>
    <row r="3562" spans="1:4" ht="18">
      <c r="A3562" s="15" t="s">
        <v>3590</v>
      </c>
      <c r="B3562" s="21">
        <v>41710423</v>
      </c>
      <c r="C3562" s="22">
        <v>25</v>
      </c>
      <c r="D3562" s="15"/>
    </row>
    <row r="3563" spans="1:4" ht="18">
      <c r="A3563" s="15" t="s">
        <v>3591</v>
      </c>
      <c r="B3563" s="21">
        <v>4867582</v>
      </c>
      <c r="C3563" s="22">
        <v>25</v>
      </c>
      <c r="D3563" s="15"/>
    </row>
    <row r="3564" spans="1:4" ht="18">
      <c r="A3564" s="15" t="s">
        <v>3592</v>
      </c>
      <c r="B3564" s="21">
        <v>424929</v>
      </c>
      <c r="C3564" s="22">
        <v>25</v>
      </c>
      <c r="D3564" s="15"/>
    </row>
    <row r="3565" spans="1:4" ht="18">
      <c r="A3565" s="15" t="s">
        <v>3593</v>
      </c>
      <c r="B3565" s="21">
        <v>8143465</v>
      </c>
      <c r="C3565" s="22">
        <v>25</v>
      </c>
      <c r="D3565" s="15"/>
    </row>
    <row r="3566" spans="1:4" ht="18">
      <c r="A3566" s="15" t="s">
        <v>3594</v>
      </c>
      <c r="B3566" s="21">
        <v>5526073</v>
      </c>
      <c r="C3566" s="22">
        <v>25</v>
      </c>
      <c r="D3566" s="15"/>
    </row>
    <row r="3567" spans="1:4" ht="18">
      <c r="A3567" s="15" t="s">
        <v>3595</v>
      </c>
      <c r="B3567" s="21">
        <v>20546307</v>
      </c>
      <c r="C3567" s="22">
        <v>25</v>
      </c>
      <c r="D3567" s="15"/>
    </row>
    <row r="3568" spans="1:4" ht="18">
      <c r="A3568" s="15" t="s">
        <v>3596</v>
      </c>
      <c r="B3568" s="21">
        <v>22889760</v>
      </c>
      <c r="C3568" s="22">
        <v>7.5</v>
      </c>
      <c r="D3568" s="15"/>
    </row>
    <row r="3569" spans="1:4" ht="18">
      <c r="A3569" s="15" t="s">
        <v>3597</v>
      </c>
      <c r="B3569" s="21">
        <v>14708193</v>
      </c>
      <c r="C3569" s="22">
        <v>7.5</v>
      </c>
      <c r="D3569" s="15"/>
    </row>
    <row r="3570" spans="1:4" ht="18">
      <c r="A3570" s="15" t="s">
        <v>3598</v>
      </c>
      <c r="B3570" s="21">
        <v>7614047</v>
      </c>
      <c r="C3570" s="22">
        <v>16.25</v>
      </c>
      <c r="D3570" s="15"/>
    </row>
    <row r="3571" spans="1:4" ht="18">
      <c r="A3571" s="15" t="s">
        <v>3599</v>
      </c>
      <c r="B3571" s="21">
        <v>113208</v>
      </c>
      <c r="C3571" s="22">
        <v>7.5</v>
      </c>
      <c r="D3571" s="15"/>
    </row>
    <row r="3572" spans="1:4" ht="18">
      <c r="A3572" s="15" t="s">
        <v>3600</v>
      </c>
      <c r="B3572" s="21">
        <v>17927346</v>
      </c>
      <c r="C3572" s="22">
        <v>7.5</v>
      </c>
      <c r="D3572" s="15"/>
    </row>
    <row r="3573" spans="1:4" ht="18">
      <c r="A3573" s="15" t="s">
        <v>3601</v>
      </c>
      <c r="B3573" s="21">
        <v>240089</v>
      </c>
      <c r="C3573" s="22">
        <v>7.5</v>
      </c>
      <c r="D3573" s="15"/>
    </row>
    <row r="3574" spans="1:4" ht="18">
      <c r="A3574" s="15" t="s">
        <v>3602</v>
      </c>
      <c r="B3574" s="21">
        <v>607531</v>
      </c>
      <c r="C3574" s="22">
        <v>7.5</v>
      </c>
      <c r="D3574" s="15"/>
    </row>
    <row r="3575" spans="1:4" ht="18">
      <c r="A3575" s="15" t="s">
        <v>3603</v>
      </c>
      <c r="B3575" s="21">
        <v>733738</v>
      </c>
      <c r="C3575" s="22">
        <v>7.5</v>
      </c>
      <c r="D3575" s="15"/>
    </row>
    <row r="3576" spans="1:4" ht="18">
      <c r="A3576" s="15" t="s">
        <v>3604</v>
      </c>
      <c r="B3576" s="21">
        <v>256357</v>
      </c>
      <c r="C3576" s="22">
        <v>7.5</v>
      </c>
      <c r="D3576" s="15"/>
    </row>
    <row r="3577" spans="1:4" ht="18">
      <c r="A3577" s="15" t="s">
        <v>3605</v>
      </c>
      <c r="B3577" s="21">
        <v>66339</v>
      </c>
      <c r="C3577" s="22">
        <v>25</v>
      </c>
      <c r="D3577" s="15"/>
    </row>
    <row r="3578" spans="1:4" ht="18">
      <c r="A3578" s="15" t="s">
        <v>3606</v>
      </c>
      <c r="B3578" s="21">
        <v>5735746</v>
      </c>
      <c r="C3578" s="22">
        <v>25</v>
      </c>
      <c r="D3578" s="15"/>
    </row>
    <row r="3579" spans="1:4" ht="18">
      <c r="A3579" s="15" t="s">
        <v>3607</v>
      </c>
      <c r="B3579" s="21">
        <v>13073695</v>
      </c>
      <c r="C3579" s="22">
        <v>25</v>
      </c>
      <c r="D3579" s="15"/>
    </row>
    <row r="3580" spans="1:4" ht="18">
      <c r="A3580" s="15" t="s">
        <v>3608</v>
      </c>
      <c r="B3580" s="21">
        <v>55039623</v>
      </c>
      <c r="C3580" s="22">
        <v>25</v>
      </c>
      <c r="D3580" s="15"/>
    </row>
    <row r="3581" spans="1:4" ht="18">
      <c r="A3581" s="15" t="s">
        <v>3609</v>
      </c>
      <c r="B3581" s="21">
        <v>2776720</v>
      </c>
      <c r="C3581" s="22">
        <v>25</v>
      </c>
      <c r="D3581" s="15"/>
    </row>
    <row r="3582" spans="1:4" ht="18">
      <c r="A3582" s="15" t="s">
        <v>3610</v>
      </c>
      <c r="B3582" s="21">
        <v>1391538</v>
      </c>
      <c r="C3582" s="22">
        <v>25</v>
      </c>
      <c r="D3582" s="15"/>
    </row>
    <row r="3583" spans="1:4" ht="18">
      <c r="A3583" s="15" t="s">
        <v>3611</v>
      </c>
      <c r="B3583" s="21">
        <v>13221816</v>
      </c>
      <c r="C3583" s="22">
        <v>25</v>
      </c>
      <c r="D3583" s="15"/>
    </row>
    <row r="3584" spans="1:4" ht="18">
      <c r="A3584" s="15" t="s">
        <v>3612</v>
      </c>
      <c r="B3584" s="21">
        <v>20880946</v>
      </c>
      <c r="C3584" s="22">
        <v>25</v>
      </c>
      <c r="D3584" s="15"/>
    </row>
    <row r="3585" spans="1:4" ht="18">
      <c r="A3585" s="15" t="s">
        <v>3613</v>
      </c>
      <c r="B3585" s="21">
        <v>38437476</v>
      </c>
      <c r="C3585" s="22">
        <v>25</v>
      </c>
      <c r="D3585" s="15"/>
    </row>
    <row r="3586" spans="1:4" ht="18">
      <c r="A3586" s="15" t="s">
        <v>3614</v>
      </c>
      <c r="B3586" s="21">
        <v>61485910</v>
      </c>
      <c r="C3586" s="22">
        <v>25</v>
      </c>
      <c r="D3586" s="15"/>
    </row>
    <row r="3587" spans="1:4" ht="18">
      <c r="A3587" s="15" t="s">
        <v>3615</v>
      </c>
      <c r="B3587" s="21">
        <v>2036710</v>
      </c>
      <c r="C3587" s="22">
        <v>25</v>
      </c>
      <c r="D3587" s="15"/>
    </row>
    <row r="3588" spans="1:4" ht="18">
      <c r="A3588" s="15" t="s">
        <v>3616</v>
      </c>
      <c r="B3588" s="21">
        <v>196737</v>
      </c>
      <c r="C3588" s="22">
        <v>25</v>
      </c>
      <c r="D3588" s="15"/>
    </row>
    <row r="3589" spans="1:4" ht="18">
      <c r="A3589" s="15" t="s">
        <v>3617</v>
      </c>
      <c r="B3589" s="21">
        <v>6765726</v>
      </c>
      <c r="C3589" s="22">
        <v>25</v>
      </c>
      <c r="D3589" s="15"/>
    </row>
    <row r="3590" spans="1:4" ht="18">
      <c r="A3590" s="15" t="s">
        <v>3618</v>
      </c>
      <c r="B3590" s="21">
        <v>2721142</v>
      </c>
      <c r="C3590" s="22">
        <v>25</v>
      </c>
      <c r="D3590" s="15"/>
    </row>
    <row r="3591" spans="1:4" ht="18">
      <c r="A3591" s="15" t="s">
        <v>3619</v>
      </c>
      <c r="B3591" s="21">
        <v>2548710</v>
      </c>
      <c r="C3591" s="22">
        <v>25</v>
      </c>
      <c r="D3591" s="15"/>
    </row>
    <row r="3592" spans="1:4" ht="18">
      <c r="A3592" s="15" t="s">
        <v>3620</v>
      </c>
      <c r="B3592" s="21">
        <v>7876500</v>
      </c>
      <c r="C3592" s="22">
        <v>25</v>
      </c>
      <c r="D3592" s="15"/>
    </row>
    <row r="3593" spans="1:4" ht="18">
      <c r="A3593" s="15" t="s">
        <v>3621</v>
      </c>
      <c r="B3593" s="21">
        <v>3632615</v>
      </c>
      <c r="C3593" s="22">
        <v>25</v>
      </c>
      <c r="D3593" s="15"/>
    </row>
    <row r="3594" spans="1:4" ht="18">
      <c r="A3594" s="15" t="s">
        <v>3622</v>
      </c>
      <c r="B3594" s="21">
        <v>236868</v>
      </c>
      <c r="C3594" s="22">
        <v>25</v>
      </c>
      <c r="D3594" s="15"/>
    </row>
    <row r="3595" spans="1:4" ht="18">
      <c r="A3595" s="15" t="s">
        <v>3623</v>
      </c>
      <c r="B3595" s="21">
        <v>3362500</v>
      </c>
      <c r="C3595" s="22">
        <v>25</v>
      </c>
      <c r="D3595" s="15"/>
    </row>
    <row r="3596" spans="1:4" ht="18">
      <c r="A3596" s="15" t="s">
        <v>3624</v>
      </c>
      <c r="B3596" s="21">
        <v>6505000</v>
      </c>
      <c r="C3596" s="22">
        <v>25</v>
      </c>
      <c r="D3596" s="15"/>
    </row>
    <row r="3597" spans="1:4" ht="18">
      <c r="A3597" s="15" t="s">
        <v>3625</v>
      </c>
      <c r="B3597" s="21">
        <v>14113921</v>
      </c>
      <c r="C3597" s="22">
        <v>25</v>
      </c>
      <c r="D3597" s="15"/>
    </row>
    <row r="3598" spans="1:4" ht="18">
      <c r="A3598" s="15" t="s">
        <v>3626</v>
      </c>
      <c r="B3598" s="21">
        <v>2452858</v>
      </c>
      <c r="C3598" s="22">
        <v>25</v>
      </c>
      <c r="D3598" s="15"/>
    </row>
    <row r="3599" spans="1:4" ht="18">
      <c r="A3599" s="15" t="s">
        <v>3627</v>
      </c>
      <c r="B3599" s="21">
        <v>350615</v>
      </c>
      <c r="C3599" s="22">
        <v>25</v>
      </c>
      <c r="D3599" s="15"/>
    </row>
    <row r="3600" spans="1:4" ht="18">
      <c r="A3600" s="15" t="s">
        <v>3628</v>
      </c>
      <c r="B3600" s="21">
        <v>851337</v>
      </c>
      <c r="C3600" s="22">
        <v>25</v>
      </c>
      <c r="D3600" s="15"/>
    </row>
    <row r="3601" spans="1:4" ht="18">
      <c r="A3601" s="15" t="s">
        <v>3629</v>
      </c>
      <c r="B3601" s="21">
        <v>2132440</v>
      </c>
      <c r="C3601" s="22">
        <v>25</v>
      </c>
      <c r="D3601" s="15"/>
    </row>
    <row r="3602" spans="1:4" ht="18">
      <c r="A3602" s="15" t="s">
        <v>3630</v>
      </c>
      <c r="B3602" s="21">
        <v>13940055</v>
      </c>
      <c r="C3602" s="22">
        <v>25</v>
      </c>
      <c r="D3602" s="15"/>
    </row>
    <row r="3603" spans="1:4" ht="18">
      <c r="A3603" s="15" t="s">
        <v>3631</v>
      </c>
      <c r="B3603" s="21">
        <v>6200</v>
      </c>
      <c r="C3603" s="22">
        <v>25</v>
      </c>
      <c r="D3603" s="15"/>
    </row>
    <row r="3604" spans="1:4" ht="18">
      <c r="A3604" s="15" t="s">
        <v>3632</v>
      </c>
      <c r="B3604" s="21">
        <v>361185</v>
      </c>
      <c r="C3604" s="22">
        <v>25</v>
      </c>
      <c r="D3604" s="15"/>
    </row>
    <row r="3605" spans="1:4" ht="18">
      <c r="A3605" s="15" t="s">
        <v>3633</v>
      </c>
      <c r="B3605" s="21">
        <v>121694</v>
      </c>
      <c r="C3605" s="22">
        <v>25</v>
      </c>
      <c r="D3605" s="15"/>
    </row>
    <row r="3606" spans="1:4" ht="18">
      <c r="A3606" s="15" t="s">
        <v>3634</v>
      </c>
      <c r="B3606" s="21">
        <v>25898</v>
      </c>
      <c r="C3606" s="22">
        <v>25</v>
      </c>
      <c r="D3606" s="15"/>
    </row>
    <row r="3607" spans="1:4" ht="18">
      <c r="A3607" s="15" t="s">
        <v>3635</v>
      </c>
      <c r="B3607" s="21">
        <v>396098</v>
      </c>
      <c r="C3607" s="22">
        <v>25</v>
      </c>
      <c r="D3607" s="15"/>
    </row>
    <row r="3608" spans="1:4" ht="18">
      <c r="A3608" s="15" t="s">
        <v>3636</v>
      </c>
      <c r="B3608" s="21">
        <v>2832169</v>
      </c>
      <c r="C3608" s="22">
        <v>25</v>
      </c>
      <c r="D3608" s="15"/>
    </row>
    <row r="3609" spans="1:4" ht="18">
      <c r="A3609" s="15" t="s">
        <v>3637</v>
      </c>
      <c r="B3609" s="21">
        <v>3215778</v>
      </c>
      <c r="C3609" s="22">
        <v>25</v>
      </c>
      <c r="D3609" s="15"/>
    </row>
    <row r="3610" spans="1:4" ht="18">
      <c r="A3610" s="15" t="s">
        <v>3638</v>
      </c>
      <c r="B3610" s="21">
        <v>5447464</v>
      </c>
      <c r="C3610" s="22">
        <v>25</v>
      </c>
      <c r="D3610" s="15"/>
    </row>
    <row r="3611" spans="1:4" ht="18">
      <c r="A3611" s="15" t="s">
        <v>3639</v>
      </c>
      <c r="B3611" s="21">
        <v>2624463</v>
      </c>
      <c r="C3611" s="22">
        <v>25</v>
      </c>
      <c r="D3611" s="15"/>
    </row>
    <row r="3612" spans="1:4" ht="18">
      <c r="A3612" s="15" t="s">
        <v>3640</v>
      </c>
      <c r="B3612" s="21">
        <v>133280</v>
      </c>
      <c r="C3612" s="22">
        <v>25</v>
      </c>
      <c r="D3612" s="15"/>
    </row>
    <row r="3613" spans="1:4" ht="18">
      <c r="A3613" s="15" t="s">
        <v>3641</v>
      </c>
      <c r="B3613" s="21">
        <v>665415</v>
      </c>
      <c r="C3613" s="22">
        <v>25</v>
      </c>
      <c r="D3613" s="15"/>
    </row>
    <row r="3614" spans="1:4" ht="18">
      <c r="A3614" s="15" t="s">
        <v>3642</v>
      </c>
      <c r="B3614" s="21">
        <v>723495</v>
      </c>
      <c r="C3614" s="22">
        <v>25</v>
      </c>
      <c r="D3614" s="15"/>
    </row>
    <row r="3615" spans="1:4" ht="18">
      <c r="A3615" s="15" t="s">
        <v>3643</v>
      </c>
      <c r="B3615" s="21">
        <v>1492769</v>
      </c>
      <c r="C3615" s="22">
        <v>25</v>
      </c>
      <c r="D3615" s="15"/>
    </row>
    <row r="3616" spans="1:4" ht="18">
      <c r="A3616" s="15" t="s">
        <v>3644</v>
      </c>
      <c r="B3616" s="21">
        <v>367468</v>
      </c>
      <c r="C3616" s="22">
        <v>25</v>
      </c>
      <c r="D3616" s="15"/>
    </row>
    <row r="3617" spans="1:4" ht="18">
      <c r="A3617" s="15" t="s">
        <v>3645</v>
      </c>
      <c r="B3617" s="21">
        <v>3240319</v>
      </c>
      <c r="C3617" s="22">
        <v>25</v>
      </c>
      <c r="D3617" s="15"/>
    </row>
    <row r="3618" spans="1:4" ht="18">
      <c r="A3618" s="15" t="s">
        <v>3646</v>
      </c>
      <c r="B3618" s="21">
        <v>1295632</v>
      </c>
      <c r="C3618" s="22">
        <v>25</v>
      </c>
      <c r="D3618" s="15"/>
    </row>
    <row r="3619" spans="1:4" ht="18">
      <c r="A3619" s="15" t="s">
        <v>3647</v>
      </c>
      <c r="B3619" s="21">
        <v>10000968</v>
      </c>
      <c r="C3619" s="22">
        <v>25</v>
      </c>
      <c r="D3619" s="15"/>
    </row>
    <row r="3620" spans="1:4" ht="18">
      <c r="A3620" s="15" t="s">
        <v>3648</v>
      </c>
      <c r="B3620" s="21">
        <v>60962</v>
      </c>
      <c r="C3620" s="22">
        <v>25</v>
      </c>
      <c r="D3620" s="15"/>
    </row>
    <row r="3621" spans="1:4" ht="18">
      <c r="A3621" s="15" t="s">
        <v>3649</v>
      </c>
      <c r="B3621" s="21">
        <v>28500</v>
      </c>
      <c r="C3621" s="22">
        <v>25</v>
      </c>
      <c r="D3621" s="15"/>
    </row>
    <row r="3622" spans="1:4" ht="18">
      <c r="A3622" s="15" t="s">
        <v>3650</v>
      </c>
      <c r="B3622" s="21">
        <v>91288</v>
      </c>
      <c r="C3622" s="22">
        <v>25</v>
      </c>
      <c r="D3622" s="15"/>
    </row>
    <row r="3623" spans="1:4" ht="18">
      <c r="A3623" s="15" t="s">
        <v>3651</v>
      </c>
      <c r="B3623" s="21">
        <v>17720564</v>
      </c>
      <c r="C3623" s="22">
        <v>25</v>
      </c>
      <c r="D3623" s="15"/>
    </row>
    <row r="3624" spans="1:4" ht="18">
      <c r="A3624" s="15" t="s">
        <v>3652</v>
      </c>
      <c r="B3624" s="21">
        <v>1874076</v>
      </c>
      <c r="C3624" s="22">
        <v>25</v>
      </c>
      <c r="D3624" s="15"/>
    </row>
    <row r="3625" spans="1:4" ht="18">
      <c r="A3625" s="15" t="s">
        <v>3653</v>
      </c>
      <c r="B3625" s="21">
        <v>29918808</v>
      </c>
      <c r="C3625" s="22">
        <v>25</v>
      </c>
      <c r="D3625" s="15"/>
    </row>
    <row r="3626" spans="1:4" ht="18">
      <c r="A3626" s="15" t="s">
        <v>3654</v>
      </c>
      <c r="B3626" s="21">
        <v>13624526</v>
      </c>
      <c r="C3626" s="22">
        <v>25</v>
      </c>
      <c r="D3626" s="15"/>
    </row>
    <row r="3627" spans="1:4" ht="18">
      <c r="A3627" s="15" t="s">
        <v>3655</v>
      </c>
      <c r="B3627" s="21">
        <v>23396125</v>
      </c>
      <c r="C3627" s="22">
        <v>25</v>
      </c>
      <c r="D3627" s="15"/>
    </row>
    <row r="3628" spans="1:4" ht="18">
      <c r="A3628" s="15" t="s">
        <v>3656</v>
      </c>
      <c r="B3628" s="21">
        <v>1270102</v>
      </c>
      <c r="C3628" s="22">
        <v>25</v>
      </c>
      <c r="D3628" s="15"/>
    </row>
    <row r="3629" spans="1:4" ht="18">
      <c r="A3629" s="15" t="s">
        <v>3657</v>
      </c>
      <c r="B3629" s="21">
        <v>5880851</v>
      </c>
      <c r="C3629" s="22">
        <v>25</v>
      </c>
      <c r="D3629" s="15"/>
    </row>
    <row r="3630" spans="1:4" ht="18">
      <c r="A3630" s="15" t="s">
        <v>3658</v>
      </c>
      <c r="B3630" s="21">
        <v>1959598</v>
      </c>
      <c r="C3630" s="22">
        <v>25</v>
      </c>
      <c r="D3630" s="15"/>
    </row>
    <row r="3631" spans="1:4" ht="18">
      <c r="A3631" s="15" t="s">
        <v>3659</v>
      </c>
      <c r="B3631" s="21">
        <v>9401640</v>
      </c>
      <c r="C3631" s="22">
        <v>25</v>
      </c>
      <c r="D3631" s="15"/>
    </row>
    <row r="3632" spans="1:4" ht="18">
      <c r="A3632" s="15" t="s">
        <v>3660</v>
      </c>
      <c r="B3632" s="21">
        <v>8610553</v>
      </c>
      <c r="C3632" s="22">
        <v>25</v>
      </c>
      <c r="D3632" s="15"/>
    </row>
    <row r="3633" spans="1:4" ht="18">
      <c r="A3633" s="15" t="s">
        <v>3661</v>
      </c>
      <c r="B3633" s="21">
        <v>1107626</v>
      </c>
      <c r="C3633" s="22">
        <v>25</v>
      </c>
      <c r="D3633" s="15"/>
    </row>
    <row r="3634" spans="1:4" ht="18">
      <c r="A3634" s="15" t="s">
        <v>3662</v>
      </c>
      <c r="B3634" s="21">
        <v>430615</v>
      </c>
      <c r="C3634" s="22">
        <v>25</v>
      </c>
      <c r="D3634" s="15"/>
    </row>
    <row r="3635" spans="1:4" ht="18">
      <c r="A3635" s="15" t="s">
        <v>3663</v>
      </c>
      <c r="B3635" s="21">
        <v>3900122</v>
      </c>
      <c r="C3635" s="22">
        <v>25</v>
      </c>
      <c r="D3635" s="15"/>
    </row>
    <row r="3636" spans="1:4" ht="18">
      <c r="A3636" s="15" t="s">
        <v>3664</v>
      </c>
      <c r="B3636" s="21">
        <v>7550446</v>
      </c>
      <c r="C3636" s="22">
        <v>25</v>
      </c>
      <c r="D3636" s="15"/>
    </row>
    <row r="3637" spans="1:4" ht="18">
      <c r="A3637" s="15" t="s">
        <v>3665</v>
      </c>
      <c r="B3637" s="21">
        <v>50213086</v>
      </c>
      <c r="C3637" s="22">
        <v>25</v>
      </c>
      <c r="D3637" s="15"/>
    </row>
    <row r="3638" spans="1:4" ht="18">
      <c r="A3638" s="15" t="s">
        <v>3666</v>
      </c>
      <c r="B3638" s="21">
        <v>8274742</v>
      </c>
      <c r="C3638" s="22">
        <v>25</v>
      </c>
      <c r="D3638" s="15"/>
    </row>
    <row r="3639" spans="1:4" ht="18">
      <c r="A3639" s="15" t="s">
        <v>3667</v>
      </c>
      <c r="B3639" s="21">
        <v>13828698</v>
      </c>
      <c r="C3639" s="22">
        <v>25</v>
      </c>
      <c r="D3639" s="15"/>
    </row>
    <row r="3640" spans="1:4" ht="18">
      <c r="A3640" s="15" t="s">
        <v>3668</v>
      </c>
      <c r="B3640" s="21">
        <v>653272</v>
      </c>
      <c r="C3640" s="22">
        <v>25</v>
      </c>
      <c r="D3640" s="15"/>
    </row>
    <row r="3641" spans="1:4" ht="18">
      <c r="A3641" s="15" t="s">
        <v>3669</v>
      </c>
      <c r="B3641" s="21">
        <v>3477986</v>
      </c>
      <c r="C3641" s="22">
        <v>25</v>
      </c>
      <c r="D3641" s="15"/>
    </row>
    <row r="3642" spans="1:4" ht="18">
      <c r="A3642" s="15" t="s">
        <v>3670</v>
      </c>
      <c r="B3642" s="21">
        <v>163588699</v>
      </c>
      <c r="C3642" s="22">
        <v>25</v>
      </c>
      <c r="D3642" s="15"/>
    </row>
    <row r="3643" spans="1:4" ht="18">
      <c r="A3643" s="15" t="s">
        <v>3671</v>
      </c>
      <c r="B3643" s="21">
        <v>26521763</v>
      </c>
      <c r="C3643" s="22">
        <v>25</v>
      </c>
      <c r="D3643" s="15"/>
    </row>
    <row r="3644" spans="1:4" ht="18">
      <c r="A3644" s="15" t="s">
        <v>3672</v>
      </c>
      <c r="B3644" s="21">
        <v>17174447</v>
      </c>
      <c r="C3644" s="22">
        <v>25</v>
      </c>
      <c r="D3644" s="15"/>
    </row>
    <row r="3645" spans="1:4" ht="18">
      <c r="A3645" s="15" t="s">
        <v>3673</v>
      </c>
      <c r="B3645" s="21">
        <v>2834903</v>
      </c>
      <c r="C3645" s="22">
        <v>25</v>
      </c>
      <c r="D3645" s="15"/>
    </row>
    <row r="3646" spans="1:4" ht="18">
      <c r="A3646" s="15" t="s">
        <v>3674</v>
      </c>
      <c r="B3646" s="21">
        <v>10889896</v>
      </c>
      <c r="C3646" s="22">
        <v>25</v>
      </c>
      <c r="D3646" s="15"/>
    </row>
    <row r="3647" spans="1:4" ht="18">
      <c r="A3647" s="15" t="s">
        <v>3675</v>
      </c>
      <c r="B3647" s="21">
        <v>66407171</v>
      </c>
      <c r="C3647" s="22">
        <v>14.5</v>
      </c>
      <c r="D3647" s="15"/>
    </row>
    <row r="3648" spans="1:4" ht="18">
      <c r="A3648" s="15" t="s">
        <v>3676</v>
      </c>
      <c r="B3648" s="21">
        <v>9269730</v>
      </c>
      <c r="C3648" s="22">
        <v>25</v>
      </c>
      <c r="D3648" s="15"/>
    </row>
    <row r="3649" spans="1:4" ht="18">
      <c r="A3649" s="15" t="s">
        <v>3677</v>
      </c>
      <c r="B3649" s="21">
        <v>102871487</v>
      </c>
      <c r="C3649" s="22">
        <v>25</v>
      </c>
      <c r="D3649" s="15"/>
    </row>
    <row r="3650" spans="1:4" ht="18">
      <c r="A3650" s="15" t="s">
        <v>3678</v>
      </c>
      <c r="B3650" s="21">
        <v>14340370</v>
      </c>
      <c r="C3650" s="22">
        <v>25</v>
      </c>
      <c r="D3650" s="15"/>
    </row>
    <row r="3651" spans="1:4" ht="18">
      <c r="A3651" s="15" t="s">
        <v>3679</v>
      </c>
      <c r="B3651" s="21">
        <v>10243565</v>
      </c>
      <c r="C3651" s="22">
        <v>25</v>
      </c>
      <c r="D3651" s="15"/>
    </row>
    <row r="3652" spans="1:4" ht="18">
      <c r="A3652" s="15" t="s">
        <v>3680</v>
      </c>
      <c r="B3652" s="21">
        <v>7360706</v>
      </c>
      <c r="C3652" s="22">
        <v>25</v>
      </c>
      <c r="D3652" s="15"/>
    </row>
    <row r="3653" spans="1:4" ht="18">
      <c r="A3653" s="15" t="s">
        <v>3681</v>
      </c>
      <c r="B3653" s="21">
        <v>32421818</v>
      </c>
      <c r="C3653" s="22">
        <v>25</v>
      </c>
      <c r="D3653" s="15"/>
    </row>
    <row r="3654" spans="1:4" ht="18">
      <c r="A3654" s="15" t="s">
        <v>3682</v>
      </c>
      <c r="B3654" s="21">
        <v>66162899</v>
      </c>
      <c r="C3654" s="22">
        <v>25</v>
      </c>
      <c r="D3654" s="15"/>
    </row>
    <row r="3655" spans="1:4" ht="18">
      <c r="A3655" s="15" t="s">
        <v>3683</v>
      </c>
      <c r="B3655" s="21">
        <v>26388043</v>
      </c>
      <c r="C3655" s="22">
        <v>25</v>
      </c>
      <c r="D3655" s="15"/>
    </row>
    <row r="3656" spans="1:4" ht="18">
      <c r="A3656" s="15" t="s">
        <v>3684</v>
      </c>
      <c r="B3656" s="21">
        <v>22558154</v>
      </c>
      <c r="C3656" s="22">
        <v>25</v>
      </c>
      <c r="D3656" s="15"/>
    </row>
    <row r="3657" spans="1:4" ht="18">
      <c r="A3657" s="15" t="s">
        <v>3685</v>
      </c>
      <c r="B3657" s="21">
        <v>42568236</v>
      </c>
      <c r="C3657" s="22">
        <v>16.25</v>
      </c>
      <c r="D3657" s="15"/>
    </row>
    <row r="3658" spans="1:4" ht="18">
      <c r="A3658" s="15" t="s">
        <v>3686</v>
      </c>
      <c r="B3658" s="21">
        <v>309378508</v>
      </c>
      <c r="C3658" s="22">
        <v>0</v>
      </c>
      <c r="D3658" s="15"/>
    </row>
    <row r="3659" spans="1:4" ht="18">
      <c r="A3659" s="15" t="s">
        <v>3687</v>
      </c>
      <c r="B3659" s="21">
        <v>626143203</v>
      </c>
      <c r="C3659" s="22">
        <v>0</v>
      </c>
      <c r="D3659" s="15"/>
    </row>
    <row r="3660" spans="1:4" ht="18">
      <c r="A3660" s="15" t="s">
        <v>3688</v>
      </c>
      <c r="B3660" s="21">
        <v>1140742212</v>
      </c>
      <c r="C3660" s="22">
        <v>7.5</v>
      </c>
      <c r="D3660" s="15"/>
    </row>
    <row r="3661" spans="1:4" ht="18">
      <c r="A3661" s="15" t="s">
        <v>3689</v>
      </c>
      <c r="B3661" s="21">
        <v>14734293</v>
      </c>
      <c r="C3661" s="22">
        <v>7.5</v>
      </c>
      <c r="D3661" s="15"/>
    </row>
    <row r="3662" spans="1:4" ht="18">
      <c r="A3662" s="15" t="s">
        <v>3690</v>
      </c>
      <c r="B3662" s="21">
        <v>47120480</v>
      </c>
      <c r="C3662" s="22">
        <v>7.5</v>
      </c>
      <c r="D3662" s="15"/>
    </row>
    <row r="3663" spans="1:4" ht="18">
      <c r="A3663" s="15" t="s">
        <v>3691</v>
      </c>
      <c r="B3663" s="21">
        <v>8333335</v>
      </c>
      <c r="C3663" s="22">
        <v>7.5</v>
      </c>
      <c r="D3663" s="15"/>
    </row>
    <row r="3664" spans="1:4" ht="18">
      <c r="A3664" s="15" t="s">
        <v>3692</v>
      </c>
      <c r="B3664" s="21">
        <v>20443260</v>
      </c>
      <c r="C3664" s="22">
        <v>7.5</v>
      </c>
      <c r="D3664" s="15"/>
    </row>
    <row r="3665" spans="1:4" ht="18">
      <c r="A3665" s="15" t="s">
        <v>3693</v>
      </c>
      <c r="B3665" s="21">
        <v>78547289</v>
      </c>
      <c r="C3665" s="22">
        <v>25</v>
      </c>
      <c r="D3665" s="15"/>
    </row>
    <row r="3666" spans="1:4" ht="18">
      <c r="A3666" s="15" t="s">
        <v>3694</v>
      </c>
      <c r="B3666" s="21">
        <v>7646283</v>
      </c>
      <c r="C3666" s="22">
        <v>7.5</v>
      </c>
      <c r="D3666" s="15"/>
    </row>
    <row r="3667" spans="1:4" ht="18">
      <c r="A3667" s="15" t="s">
        <v>3695</v>
      </c>
      <c r="B3667" s="21">
        <v>579020</v>
      </c>
      <c r="C3667" s="22">
        <v>25</v>
      </c>
      <c r="D3667" s="15"/>
    </row>
    <row r="3668" spans="1:4" ht="18">
      <c r="A3668" s="15" t="s">
        <v>3696</v>
      </c>
      <c r="B3668" s="21">
        <v>2005368</v>
      </c>
      <c r="C3668" s="22">
        <v>25</v>
      </c>
      <c r="D3668" s="15"/>
    </row>
    <row r="3669" spans="1:4" ht="18">
      <c r="A3669" s="15" t="s">
        <v>3697</v>
      </c>
      <c r="B3669" s="21">
        <v>7459157</v>
      </c>
      <c r="C3669" s="22">
        <v>25</v>
      </c>
      <c r="D3669" s="15"/>
    </row>
    <row r="3670" spans="1:4" ht="18">
      <c r="A3670" s="15" t="s">
        <v>3698</v>
      </c>
      <c r="B3670" s="21">
        <v>10589139</v>
      </c>
      <c r="C3670" s="22">
        <v>25</v>
      </c>
      <c r="D3670" s="15"/>
    </row>
    <row r="3671" spans="1:4" ht="18">
      <c r="A3671" s="15" t="s">
        <v>3699</v>
      </c>
      <c r="B3671" s="21">
        <v>4347021</v>
      </c>
      <c r="C3671" s="22">
        <v>25</v>
      </c>
      <c r="D3671" s="15"/>
    </row>
    <row r="3672" spans="1:4" ht="18">
      <c r="A3672" s="15" t="s">
        <v>3700</v>
      </c>
      <c r="B3672" s="21">
        <v>944709</v>
      </c>
      <c r="C3672" s="22">
        <v>25</v>
      </c>
      <c r="D3672" s="15"/>
    </row>
    <row r="3673" spans="1:4" ht="18">
      <c r="A3673" s="15" t="s">
        <v>3701</v>
      </c>
      <c r="B3673" s="21">
        <v>672941</v>
      </c>
      <c r="C3673" s="22">
        <v>25</v>
      </c>
      <c r="D3673" s="15"/>
    </row>
    <row r="3674" spans="1:4" ht="18">
      <c r="A3674" s="15" t="s">
        <v>3702</v>
      </c>
      <c r="B3674" s="21">
        <v>315232786</v>
      </c>
      <c r="C3674" s="22">
        <v>7.5</v>
      </c>
      <c r="D3674" s="15"/>
    </row>
    <row r="3675" spans="1:4" ht="18">
      <c r="A3675" s="15" t="s">
        <v>3703</v>
      </c>
      <c r="B3675" s="21">
        <v>5406778</v>
      </c>
      <c r="C3675" s="22">
        <v>25</v>
      </c>
      <c r="D3675" s="15"/>
    </row>
    <row r="3676" spans="1:4" ht="18">
      <c r="A3676" s="15" t="s">
        <v>3704</v>
      </c>
      <c r="B3676" s="21">
        <v>36167889556</v>
      </c>
      <c r="C3676" s="22">
        <v>0</v>
      </c>
      <c r="D3676" s="15"/>
    </row>
    <row r="3677" spans="1:4" ht="18">
      <c r="A3677" s="15" t="s">
        <v>3705</v>
      </c>
      <c r="B3677" s="21">
        <v>675006451</v>
      </c>
      <c r="C3677" s="22">
        <v>7.5</v>
      </c>
      <c r="D3677" s="15"/>
    </row>
    <row r="3678" spans="1:4" ht="18">
      <c r="A3678" s="15" t="s">
        <v>3706</v>
      </c>
      <c r="B3678" s="21">
        <v>283708327</v>
      </c>
      <c r="C3678" s="22">
        <v>7.5</v>
      </c>
      <c r="D3678" s="15"/>
    </row>
    <row r="3679" spans="1:4" ht="18">
      <c r="A3679" s="15" t="s">
        <v>3707</v>
      </c>
      <c r="B3679" s="21">
        <v>589557238</v>
      </c>
      <c r="C3679" s="22">
        <v>25</v>
      </c>
      <c r="D3679" s="15"/>
    </row>
    <row r="3680" spans="1:4" ht="18">
      <c r="A3680" s="15" t="s">
        <v>3708</v>
      </c>
      <c r="B3680" s="21">
        <v>1470587959</v>
      </c>
      <c r="C3680" s="22">
        <v>16.5</v>
      </c>
      <c r="D3680" s="15"/>
    </row>
    <row r="3681" spans="1:4" ht="18">
      <c r="A3681" s="15" t="s">
        <v>3709</v>
      </c>
      <c r="B3681" s="21">
        <v>145782261</v>
      </c>
      <c r="C3681" s="22">
        <v>25</v>
      </c>
      <c r="D3681" s="15"/>
    </row>
    <row r="3682" spans="1:4" ht="18">
      <c r="A3682" s="15" t="s">
        <v>3710</v>
      </c>
      <c r="B3682" s="21">
        <v>241532178</v>
      </c>
      <c r="C3682" s="22">
        <v>25</v>
      </c>
      <c r="D3682" s="15"/>
    </row>
    <row r="3683" spans="1:4" ht="18">
      <c r="A3683" s="15" t="s">
        <v>3711</v>
      </c>
      <c r="B3683" s="21">
        <v>63130056</v>
      </c>
      <c r="C3683" s="22">
        <v>25</v>
      </c>
      <c r="D3683" s="15"/>
    </row>
    <row r="3684" spans="1:4" ht="18">
      <c r="A3684" s="15" t="s">
        <v>3712</v>
      </c>
      <c r="B3684" s="21">
        <v>430195</v>
      </c>
      <c r="C3684" s="22">
        <v>25</v>
      </c>
      <c r="D3684" s="15"/>
    </row>
    <row r="3685" spans="1:4" ht="18">
      <c r="A3685" s="15" t="s">
        <v>3713</v>
      </c>
      <c r="B3685" s="21">
        <v>1033613</v>
      </c>
      <c r="C3685" s="22">
        <v>25</v>
      </c>
      <c r="D3685" s="15"/>
    </row>
    <row r="3686" spans="1:4" ht="18">
      <c r="A3686" s="15" t="s">
        <v>3714</v>
      </c>
      <c r="B3686" s="21">
        <v>107025095</v>
      </c>
      <c r="C3686" s="22">
        <v>17.916666030883789</v>
      </c>
      <c r="D3686" s="15"/>
    </row>
    <row r="3687" spans="1:4" ht="18">
      <c r="A3687" s="15" t="s">
        <v>3715</v>
      </c>
      <c r="B3687" s="21">
        <v>1712043</v>
      </c>
      <c r="C3687" s="22">
        <v>25</v>
      </c>
      <c r="D3687" s="15"/>
    </row>
    <row r="3688" spans="1:4" ht="18">
      <c r="A3688" s="15" t="s">
        <v>3716</v>
      </c>
      <c r="B3688" s="21">
        <v>35937673</v>
      </c>
      <c r="C3688" s="22">
        <v>25</v>
      </c>
      <c r="D3688" s="15"/>
    </row>
    <row r="3689" spans="1:4" ht="18">
      <c r="A3689" s="15" t="s">
        <v>3717</v>
      </c>
      <c r="B3689" s="21">
        <v>4573836610</v>
      </c>
      <c r="C3689" s="22">
        <v>25</v>
      </c>
      <c r="D3689" s="15"/>
    </row>
    <row r="3690" spans="1:4" ht="18">
      <c r="A3690" s="15" t="s">
        <v>3718</v>
      </c>
      <c r="B3690" s="21">
        <v>41578407</v>
      </c>
      <c r="C3690" s="22">
        <v>25</v>
      </c>
      <c r="D3690" s="15"/>
    </row>
    <row r="3691" spans="1:4" ht="18">
      <c r="A3691" s="15" t="s">
        <v>3719</v>
      </c>
      <c r="B3691" s="21">
        <v>7730894</v>
      </c>
      <c r="C3691" s="22">
        <v>25</v>
      </c>
      <c r="D3691" s="15"/>
    </row>
    <row r="3692" spans="1:4" ht="18">
      <c r="A3692" s="15" t="s">
        <v>3720</v>
      </c>
      <c r="B3692" s="21">
        <v>12258522</v>
      </c>
      <c r="C3692" s="22">
        <v>25</v>
      </c>
      <c r="D3692" s="15"/>
    </row>
    <row r="3693" spans="1:4" ht="18">
      <c r="A3693" s="15" t="s">
        <v>3721</v>
      </c>
      <c r="B3693" s="21">
        <v>10857763</v>
      </c>
      <c r="C3693" s="22">
        <v>25</v>
      </c>
      <c r="D3693" s="15"/>
    </row>
    <row r="3694" spans="1:4" ht="18">
      <c r="A3694" s="15" t="s">
        <v>3722</v>
      </c>
      <c r="B3694" s="21">
        <v>14612963</v>
      </c>
      <c r="C3694" s="22">
        <v>25</v>
      </c>
      <c r="D3694" s="15"/>
    </row>
    <row r="3695" spans="1:4" ht="18">
      <c r="A3695" s="15" t="s">
        <v>3723</v>
      </c>
      <c r="B3695" s="21">
        <v>526179</v>
      </c>
      <c r="C3695" s="22">
        <v>25</v>
      </c>
      <c r="D3695" s="15"/>
    </row>
    <row r="3696" spans="1:4" ht="18">
      <c r="A3696" s="15" t="s">
        <v>3724</v>
      </c>
      <c r="B3696" s="21">
        <v>2678186</v>
      </c>
      <c r="C3696" s="22">
        <v>25</v>
      </c>
      <c r="D3696" s="15"/>
    </row>
    <row r="3697" spans="1:4" ht="18">
      <c r="A3697" s="15" t="s">
        <v>3725</v>
      </c>
      <c r="B3697" s="21">
        <v>6623948</v>
      </c>
      <c r="C3697" s="22">
        <v>25</v>
      </c>
      <c r="D3697" s="15"/>
    </row>
    <row r="3698" spans="1:4" ht="18">
      <c r="A3698" s="15" t="s">
        <v>3726</v>
      </c>
      <c r="B3698" s="21">
        <v>124871068</v>
      </c>
      <c r="C3698" s="22">
        <v>25</v>
      </c>
      <c r="D3698" s="15"/>
    </row>
    <row r="3699" spans="1:4" ht="18">
      <c r="A3699" s="15" t="s">
        <v>3727</v>
      </c>
      <c r="B3699" s="21">
        <v>15500</v>
      </c>
      <c r="C3699" s="22">
        <v>25</v>
      </c>
      <c r="D3699" s="15"/>
    </row>
    <row r="3700" spans="1:4" ht="18">
      <c r="A3700" s="15" t="s">
        <v>3728</v>
      </c>
      <c r="B3700" s="21">
        <v>2150</v>
      </c>
      <c r="C3700" s="22">
        <v>25</v>
      </c>
      <c r="D3700" s="15"/>
    </row>
    <row r="3701" spans="1:4" ht="18">
      <c r="A3701" s="15" t="s">
        <v>3729</v>
      </c>
      <c r="B3701" s="21">
        <v>3558140</v>
      </c>
      <c r="C3701" s="22">
        <v>25</v>
      </c>
      <c r="D3701" s="15"/>
    </row>
    <row r="3702" spans="1:4" ht="18">
      <c r="A3702" s="15" t="s">
        <v>3730</v>
      </c>
      <c r="B3702" s="21">
        <v>5185001</v>
      </c>
      <c r="C3702" s="22">
        <v>25</v>
      </c>
      <c r="D3702" s="15"/>
    </row>
    <row r="3703" spans="1:4" ht="18">
      <c r="A3703" s="15" t="s">
        <v>3731</v>
      </c>
      <c r="B3703" s="21">
        <v>1157134</v>
      </c>
      <c r="C3703" s="22">
        <v>25</v>
      </c>
      <c r="D3703" s="15"/>
    </row>
    <row r="3704" spans="1:4" ht="18">
      <c r="A3704" s="15" t="s">
        <v>3732</v>
      </c>
      <c r="B3704" s="21">
        <v>342754</v>
      </c>
      <c r="C3704" s="22">
        <v>25</v>
      </c>
      <c r="D3704" s="15"/>
    </row>
    <row r="3705" spans="1:4" ht="18">
      <c r="A3705" s="15" t="s">
        <v>3733</v>
      </c>
      <c r="B3705" s="21">
        <v>2700158</v>
      </c>
      <c r="C3705" s="22">
        <v>25</v>
      </c>
      <c r="D3705" s="15"/>
    </row>
    <row r="3706" spans="1:4" ht="18">
      <c r="A3706" s="15" t="s">
        <v>3734</v>
      </c>
      <c r="B3706" s="21">
        <v>39879921</v>
      </c>
      <c r="C3706" s="22">
        <v>7.5</v>
      </c>
      <c r="D3706" s="15"/>
    </row>
    <row r="3707" spans="1:4" ht="18">
      <c r="A3707" s="15" t="s">
        <v>3735</v>
      </c>
      <c r="B3707" s="21">
        <v>11380218</v>
      </c>
      <c r="C3707" s="22">
        <v>25</v>
      </c>
      <c r="D3707" s="15"/>
    </row>
    <row r="3708" spans="1:4" ht="18">
      <c r="A3708" s="15" t="s">
        <v>3736</v>
      </c>
      <c r="B3708" s="21">
        <v>42068218</v>
      </c>
      <c r="C3708" s="22">
        <v>25</v>
      </c>
      <c r="D3708" s="15"/>
    </row>
    <row r="3709" spans="1:4" ht="18">
      <c r="A3709" s="15" t="s">
        <v>3737</v>
      </c>
      <c r="B3709" s="21">
        <v>10345896</v>
      </c>
      <c r="C3709" s="22">
        <v>25</v>
      </c>
      <c r="D3709" s="15"/>
    </row>
    <row r="3710" spans="1:4" ht="18">
      <c r="A3710" s="15" t="s">
        <v>3738</v>
      </c>
      <c r="B3710" s="21">
        <v>4631010</v>
      </c>
      <c r="C3710" s="22">
        <v>25</v>
      </c>
      <c r="D3710" s="15"/>
    </row>
    <row r="3711" spans="1:4" ht="18">
      <c r="A3711" s="15" t="s">
        <v>3739</v>
      </c>
      <c r="B3711" s="21">
        <v>3166699</v>
      </c>
      <c r="C3711" s="22">
        <v>25</v>
      </c>
      <c r="D3711" s="15"/>
    </row>
    <row r="3712" spans="1:4" ht="18">
      <c r="A3712" s="15" t="s">
        <v>3740</v>
      </c>
      <c r="B3712" s="21">
        <v>11933741</v>
      </c>
      <c r="C3712" s="22">
        <v>25</v>
      </c>
      <c r="D3712" s="15"/>
    </row>
    <row r="3713" spans="1:4" ht="18">
      <c r="A3713" s="15" t="s">
        <v>3741</v>
      </c>
      <c r="B3713" s="21">
        <v>7869855</v>
      </c>
      <c r="C3713" s="22">
        <v>25</v>
      </c>
      <c r="D3713" s="15"/>
    </row>
    <row r="3714" spans="1:4" ht="18">
      <c r="A3714" s="15" t="s">
        <v>3742</v>
      </c>
      <c r="B3714" s="21">
        <v>100738274</v>
      </c>
      <c r="C3714" s="22">
        <v>25</v>
      </c>
      <c r="D3714" s="15"/>
    </row>
    <row r="3715" spans="1:4" ht="18">
      <c r="A3715" s="15" t="s">
        <v>3743</v>
      </c>
      <c r="B3715" s="21">
        <v>110569014</v>
      </c>
      <c r="C3715" s="22">
        <v>25</v>
      </c>
      <c r="D3715" s="15"/>
    </row>
    <row r="3716" spans="1:4" ht="18">
      <c r="A3716" s="15" t="s">
        <v>3744</v>
      </c>
      <c r="B3716" s="21">
        <v>5637084</v>
      </c>
      <c r="C3716" s="22">
        <v>7.5</v>
      </c>
      <c r="D3716" s="15"/>
    </row>
    <row r="3717" spans="1:4" ht="18">
      <c r="A3717" s="15" t="s">
        <v>3745</v>
      </c>
      <c r="B3717" s="21">
        <v>978448</v>
      </c>
      <c r="C3717" s="22">
        <v>7.5</v>
      </c>
      <c r="D3717" s="15"/>
    </row>
    <row r="3718" spans="1:4" ht="18">
      <c r="A3718" s="15" t="s">
        <v>3746</v>
      </c>
      <c r="B3718" s="21">
        <v>50185727</v>
      </c>
      <c r="C3718" s="22">
        <v>25</v>
      </c>
      <c r="D3718" s="15"/>
    </row>
    <row r="3719" spans="1:4" ht="18">
      <c r="A3719" s="15" t="s">
        <v>3747</v>
      </c>
      <c r="B3719" s="21">
        <v>23174558</v>
      </c>
      <c r="C3719" s="22">
        <v>25</v>
      </c>
      <c r="D3719" s="15"/>
    </row>
    <row r="3720" spans="1:4" ht="18">
      <c r="A3720" s="15" t="s">
        <v>3748</v>
      </c>
      <c r="B3720" s="21">
        <v>1792690</v>
      </c>
      <c r="C3720" s="22">
        <v>25</v>
      </c>
      <c r="D3720" s="15"/>
    </row>
    <row r="3721" spans="1:4" ht="18">
      <c r="A3721" s="15" t="s">
        <v>3749</v>
      </c>
      <c r="B3721" s="21">
        <v>6655387</v>
      </c>
      <c r="C3721" s="22">
        <v>25</v>
      </c>
      <c r="D3721" s="15"/>
    </row>
    <row r="3722" spans="1:4" ht="18">
      <c r="A3722" s="15" t="s">
        <v>3750</v>
      </c>
      <c r="B3722" s="21">
        <v>20421116</v>
      </c>
      <c r="C3722" s="22">
        <v>25</v>
      </c>
      <c r="D3722" s="15"/>
    </row>
    <row r="3723" spans="1:4" ht="18">
      <c r="A3723" s="15" t="s">
        <v>3751</v>
      </c>
      <c r="B3723" s="21">
        <v>6345408</v>
      </c>
      <c r="C3723" s="22">
        <v>25</v>
      </c>
      <c r="D3723" s="15"/>
    </row>
    <row r="3724" spans="1:4" ht="18">
      <c r="A3724" s="15" t="s">
        <v>3752</v>
      </c>
      <c r="B3724" s="21">
        <v>41215</v>
      </c>
      <c r="C3724" s="22">
        <v>25</v>
      </c>
      <c r="D3724" s="15"/>
    </row>
    <row r="3725" spans="1:4" ht="18">
      <c r="A3725" s="15" t="s">
        <v>3753</v>
      </c>
      <c r="B3725" s="21">
        <v>442237</v>
      </c>
      <c r="C3725" s="22">
        <v>7.5</v>
      </c>
      <c r="D3725" s="15"/>
    </row>
    <row r="3726" spans="1:4" ht="18">
      <c r="A3726" s="15" t="s">
        <v>3754</v>
      </c>
      <c r="B3726" s="21">
        <v>14852627</v>
      </c>
      <c r="C3726" s="22">
        <v>25</v>
      </c>
      <c r="D3726" s="15"/>
    </row>
    <row r="3727" spans="1:4" ht="18">
      <c r="A3727" s="15" t="s">
        <v>3755</v>
      </c>
      <c r="B3727" s="21">
        <v>41000189</v>
      </c>
      <c r="C3727" s="22">
        <v>25</v>
      </c>
      <c r="D3727" s="15"/>
    </row>
    <row r="3728" spans="1:4" ht="18">
      <c r="A3728" s="15" t="s">
        <v>3756</v>
      </c>
      <c r="B3728" s="21">
        <v>556230936</v>
      </c>
      <c r="C3728" s="22">
        <v>20.625</v>
      </c>
      <c r="D3728" s="15"/>
    </row>
    <row r="3729" spans="1:4" ht="18">
      <c r="A3729" s="15" t="s">
        <v>3757</v>
      </c>
      <c r="B3729" s="21">
        <v>387193252</v>
      </c>
      <c r="C3729" s="22">
        <v>10</v>
      </c>
      <c r="D3729" s="15"/>
    </row>
    <row r="3730" spans="1:4" ht="18">
      <c r="A3730" s="15" t="s">
        <v>3758</v>
      </c>
      <c r="B3730" s="21">
        <v>694833</v>
      </c>
      <c r="C3730" s="22">
        <v>25</v>
      </c>
      <c r="D3730" s="15"/>
    </row>
    <row r="3731" spans="1:4" ht="18">
      <c r="A3731" s="15" t="s">
        <v>3759</v>
      </c>
      <c r="B3731" s="21">
        <v>3631698</v>
      </c>
      <c r="C3731" s="22">
        <v>25</v>
      </c>
      <c r="D3731" s="15"/>
    </row>
    <row r="3732" spans="1:4" ht="18">
      <c r="A3732" s="15" t="s">
        <v>3760</v>
      </c>
      <c r="B3732" s="21">
        <v>1647887</v>
      </c>
      <c r="C3732" s="22">
        <v>25</v>
      </c>
      <c r="D3732" s="15"/>
    </row>
    <row r="3733" spans="1:4" ht="18">
      <c r="A3733" s="15" t="s">
        <v>3761</v>
      </c>
      <c r="B3733" s="21">
        <v>16878339</v>
      </c>
      <c r="C3733" s="22">
        <v>25</v>
      </c>
      <c r="D3733" s="15"/>
    </row>
    <row r="3734" spans="1:4" ht="18">
      <c r="A3734" s="15" t="s">
        <v>3762</v>
      </c>
      <c r="B3734" s="21">
        <v>7471007</v>
      </c>
      <c r="C3734" s="22">
        <v>25</v>
      </c>
      <c r="D3734" s="15"/>
    </row>
    <row r="3735" spans="1:4" ht="18">
      <c r="A3735" s="15" t="s">
        <v>3763</v>
      </c>
      <c r="B3735" s="21">
        <v>14402398</v>
      </c>
      <c r="C3735" s="22">
        <v>25</v>
      </c>
      <c r="D3735" s="15"/>
    </row>
    <row r="3736" spans="1:4" ht="18">
      <c r="A3736" s="15" t="s">
        <v>3764</v>
      </c>
      <c r="B3736" s="21">
        <v>24192731</v>
      </c>
      <c r="C3736" s="22">
        <v>7.5</v>
      </c>
      <c r="D3736" s="15"/>
    </row>
    <row r="3737" spans="1:4" ht="18">
      <c r="A3737" s="15" t="s">
        <v>3765</v>
      </c>
      <c r="B3737" s="21">
        <v>280696012</v>
      </c>
      <c r="C3737" s="22">
        <v>25</v>
      </c>
      <c r="D3737" s="15"/>
    </row>
    <row r="3738" spans="1:4" ht="18">
      <c r="A3738" s="15" t="s">
        <v>3766</v>
      </c>
      <c r="B3738" s="21">
        <v>53319341</v>
      </c>
      <c r="C3738" s="22">
        <v>25</v>
      </c>
      <c r="D3738" s="15"/>
    </row>
    <row r="3739" spans="1:4" ht="18">
      <c r="A3739" s="15" t="s">
        <v>3767</v>
      </c>
      <c r="B3739" s="21">
        <v>65907536</v>
      </c>
      <c r="C3739" s="22">
        <v>25</v>
      </c>
      <c r="D3739" s="15"/>
    </row>
    <row r="3740" spans="1:4" ht="18">
      <c r="A3740" s="15" t="s">
        <v>3768</v>
      </c>
      <c r="B3740" s="21">
        <v>79947913</v>
      </c>
      <c r="C3740" s="22">
        <v>25</v>
      </c>
      <c r="D3740" s="15"/>
    </row>
    <row r="3741" spans="1:4" ht="18">
      <c r="A3741" s="15" t="s">
        <v>3769</v>
      </c>
      <c r="B3741" s="21">
        <v>121942300</v>
      </c>
      <c r="C3741" s="22">
        <v>25</v>
      </c>
      <c r="D3741" s="15"/>
    </row>
    <row r="3742" spans="1:4" ht="18">
      <c r="A3742" s="15" t="s">
        <v>3770</v>
      </c>
      <c r="B3742" s="21">
        <v>35602742</v>
      </c>
      <c r="C3742" s="22">
        <v>25</v>
      </c>
      <c r="D3742" s="15"/>
    </row>
    <row r="3743" spans="1:4" ht="18">
      <c r="A3743" s="15" t="s">
        <v>3771</v>
      </c>
      <c r="B3743" s="21">
        <v>1896324190</v>
      </c>
      <c r="C3743" s="22">
        <v>25</v>
      </c>
      <c r="D3743" s="15"/>
    </row>
    <row r="3744" spans="1:4" ht="18">
      <c r="A3744" s="15" t="s">
        <v>3772</v>
      </c>
      <c r="B3744" s="21">
        <v>1170762202</v>
      </c>
      <c r="C3744" s="22">
        <v>11.875</v>
      </c>
      <c r="D3744" s="15"/>
    </row>
    <row r="3745" spans="1:4" ht="18">
      <c r="A3745" s="15" t="s">
        <v>3773</v>
      </c>
      <c r="B3745" s="21">
        <v>235904086</v>
      </c>
      <c r="C3745" s="22">
        <v>25</v>
      </c>
      <c r="D3745" s="15"/>
    </row>
    <row r="3746" spans="1:4" ht="18">
      <c r="A3746" s="15" t="s">
        <v>3774</v>
      </c>
      <c r="B3746" s="21">
        <v>57523162</v>
      </c>
      <c r="C3746" s="22">
        <v>25</v>
      </c>
      <c r="D3746" s="15"/>
    </row>
    <row r="3747" spans="1:4" ht="18">
      <c r="A3747" s="15" t="s">
        <v>3775</v>
      </c>
      <c r="B3747" s="21">
        <v>23910026</v>
      </c>
      <c r="C3747" s="22">
        <v>25</v>
      </c>
      <c r="D3747" s="15"/>
    </row>
    <row r="3748" spans="1:4" ht="18">
      <c r="A3748" s="15" t="s">
        <v>3776</v>
      </c>
      <c r="B3748" s="21">
        <v>26884010</v>
      </c>
      <c r="C3748" s="22">
        <v>25</v>
      </c>
      <c r="D3748" s="15"/>
    </row>
    <row r="3749" spans="1:4" ht="18">
      <c r="A3749" s="15" t="s">
        <v>3777</v>
      </c>
      <c r="B3749" s="21">
        <v>39363496</v>
      </c>
      <c r="C3749" s="22">
        <v>25</v>
      </c>
      <c r="D3749" s="15"/>
    </row>
    <row r="3750" spans="1:4" ht="18">
      <c r="A3750" s="15" t="s">
        <v>3778</v>
      </c>
      <c r="B3750" s="21">
        <v>2756443</v>
      </c>
      <c r="C3750" s="22">
        <v>25</v>
      </c>
      <c r="D3750" s="15"/>
    </row>
    <row r="3751" spans="1:4" ht="18">
      <c r="A3751" s="15" t="s">
        <v>3779</v>
      </c>
      <c r="B3751" s="21">
        <v>17803449</v>
      </c>
      <c r="C3751" s="22">
        <v>25</v>
      </c>
      <c r="D3751" s="15"/>
    </row>
    <row r="3752" spans="1:4" ht="18">
      <c r="A3752" s="15" t="s">
        <v>3780</v>
      </c>
      <c r="B3752" s="21">
        <v>47517600</v>
      </c>
      <c r="C3752" s="22">
        <v>25</v>
      </c>
      <c r="D3752" s="15"/>
    </row>
    <row r="3753" spans="1:4" ht="18">
      <c r="A3753" s="15" t="s">
        <v>3781</v>
      </c>
      <c r="B3753" s="21">
        <v>251851723</v>
      </c>
      <c r="C3753" s="22">
        <v>25</v>
      </c>
      <c r="D3753" s="15"/>
    </row>
    <row r="3754" spans="1:4" ht="18">
      <c r="A3754" s="15" t="s">
        <v>3782</v>
      </c>
      <c r="B3754" s="21">
        <v>55256237</v>
      </c>
      <c r="C3754" s="22">
        <v>25</v>
      </c>
      <c r="D3754" s="15"/>
    </row>
    <row r="3755" spans="1:4" ht="18">
      <c r="A3755" s="15" t="s">
        <v>3783</v>
      </c>
      <c r="B3755" s="21">
        <v>173648158</v>
      </c>
      <c r="C3755" s="22">
        <v>25</v>
      </c>
      <c r="D3755" s="15"/>
    </row>
    <row r="3756" spans="1:4" ht="18">
      <c r="A3756" s="15" t="s">
        <v>3784</v>
      </c>
      <c r="B3756" s="21">
        <v>361875620</v>
      </c>
      <c r="C3756" s="22">
        <v>25</v>
      </c>
      <c r="D3756" s="15"/>
    </row>
    <row r="3757" spans="1:4" ht="18">
      <c r="A3757" s="15" t="s">
        <v>3785</v>
      </c>
      <c r="B3757" s="21">
        <v>148734551</v>
      </c>
      <c r="C3757" s="22">
        <v>25</v>
      </c>
      <c r="D3757" s="15"/>
    </row>
    <row r="3758" spans="1:4" ht="18">
      <c r="A3758" s="15" t="s">
        <v>3786</v>
      </c>
      <c r="B3758" s="21">
        <v>27999659</v>
      </c>
      <c r="C3758" s="22">
        <v>25</v>
      </c>
      <c r="D3758" s="15"/>
    </row>
    <row r="3759" spans="1:4" ht="18">
      <c r="A3759" s="15" t="s">
        <v>3787</v>
      </c>
      <c r="B3759" s="21">
        <v>381252745</v>
      </c>
      <c r="C3759" s="22">
        <v>25</v>
      </c>
      <c r="D3759" s="15"/>
    </row>
    <row r="3760" spans="1:4" ht="18">
      <c r="A3760" s="15" t="s">
        <v>3788</v>
      </c>
      <c r="B3760" s="21">
        <v>33537126</v>
      </c>
      <c r="C3760" s="22">
        <v>25</v>
      </c>
      <c r="D3760" s="15"/>
    </row>
    <row r="3761" spans="1:4" ht="18">
      <c r="A3761" s="15" t="s">
        <v>3789</v>
      </c>
      <c r="B3761" s="21">
        <v>12589989</v>
      </c>
      <c r="C3761" s="22">
        <v>25</v>
      </c>
      <c r="D3761" s="15"/>
    </row>
    <row r="3762" spans="1:4" ht="18">
      <c r="A3762" s="15" t="s">
        <v>3790</v>
      </c>
      <c r="B3762" s="21">
        <v>7373287</v>
      </c>
      <c r="C3762" s="22">
        <v>25</v>
      </c>
      <c r="D3762" s="15"/>
    </row>
    <row r="3763" spans="1:4" ht="18">
      <c r="A3763" s="15" t="s">
        <v>3791</v>
      </c>
      <c r="B3763" s="21">
        <v>2671</v>
      </c>
      <c r="C3763" s="22">
        <v>0</v>
      </c>
      <c r="D3763" s="15"/>
    </row>
    <row r="3764" spans="1:4" ht="18">
      <c r="A3764" s="15" t="s">
        <v>3792</v>
      </c>
      <c r="B3764" s="21">
        <v>15061118</v>
      </c>
      <c r="C3764" s="22">
        <v>0</v>
      </c>
      <c r="D3764" s="15"/>
    </row>
    <row r="3765" spans="1:4" ht="18">
      <c r="A3765" s="15" t="s">
        <v>3793</v>
      </c>
      <c r="B3765" s="21">
        <v>729745</v>
      </c>
      <c r="C3765" s="22">
        <v>25</v>
      </c>
      <c r="D3765" s="15"/>
    </row>
    <row r="3766" spans="1:4" ht="18">
      <c r="A3766" s="15" t="s">
        <v>3794</v>
      </c>
      <c r="B3766" s="21">
        <v>229678553</v>
      </c>
      <c r="C3766" s="22">
        <v>25</v>
      </c>
      <c r="D3766" s="15"/>
    </row>
    <row r="3767" spans="1:4" ht="18">
      <c r="A3767" s="15" t="s">
        <v>3795</v>
      </c>
      <c r="B3767" s="21">
        <v>1792461</v>
      </c>
      <c r="C3767" s="22">
        <v>25</v>
      </c>
      <c r="D3767" s="15"/>
    </row>
    <row r="3768" spans="1:4" ht="18">
      <c r="A3768" s="15" t="s">
        <v>3796</v>
      </c>
      <c r="B3768" s="21">
        <v>114566879</v>
      </c>
      <c r="C3768" s="22">
        <v>25</v>
      </c>
      <c r="D3768" s="15"/>
    </row>
    <row r="3769" spans="1:4" ht="18">
      <c r="A3769" s="15" t="s">
        <v>3797</v>
      </c>
      <c r="B3769" s="21">
        <v>293500332</v>
      </c>
      <c r="C3769" s="22">
        <v>25</v>
      </c>
      <c r="D3769" s="15"/>
    </row>
    <row r="3770" spans="1:4" ht="18">
      <c r="A3770" s="15" t="s">
        <v>3798</v>
      </c>
      <c r="B3770" s="21">
        <v>1406289</v>
      </c>
      <c r="C3770" s="22">
        <v>25</v>
      </c>
      <c r="D3770" s="15"/>
    </row>
    <row r="3771" spans="1:4" ht="18">
      <c r="A3771" s="15" t="s">
        <v>3799</v>
      </c>
      <c r="B3771" s="21">
        <v>32135181</v>
      </c>
      <c r="C3771" s="22">
        <v>25</v>
      </c>
      <c r="D3771" s="15"/>
    </row>
    <row r="3772" spans="1:4" ht="18">
      <c r="A3772" s="15" t="s">
        <v>3800</v>
      </c>
      <c r="B3772" s="21">
        <v>313784038</v>
      </c>
      <c r="C3772" s="22">
        <v>25</v>
      </c>
      <c r="D3772" s="15"/>
    </row>
    <row r="3773" spans="1:4" ht="18">
      <c r="A3773" s="15" t="s">
        <v>3801</v>
      </c>
      <c r="B3773" s="21">
        <v>20803633</v>
      </c>
      <c r="C3773" s="22">
        <v>25</v>
      </c>
      <c r="D3773" s="15"/>
    </row>
    <row r="3774" spans="1:4" ht="18">
      <c r="A3774" s="15" t="s">
        <v>3802</v>
      </c>
      <c r="B3774" s="21">
        <v>395069226</v>
      </c>
      <c r="C3774" s="22">
        <v>25</v>
      </c>
      <c r="D3774" s="15"/>
    </row>
    <row r="3775" spans="1:4" ht="18">
      <c r="A3775" s="15" t="s">
        <v>3803</v>
      </c>
      <c r="B3775" s="21">
        <v>84267075</v>
      </c>
      <c r="C3775" s="22">
        <v>25</v>
      </c>
      <c r="D3775" s="15"/>
    </row>
    <row r="3776" spans="1:4" ht="18">
      <c r="A3776" s="15" t="s">
        <v>3804</v>
      </c>
      <c r="B3776" s="21">
        <v>7026844</v>
      </c>
      <c r="C3776" s="22">
        <v>25</v>
      </c>
      <c r="D3776" s="15"/>
    </row>
    <row r="3777" spans="1:4" ht="18">
      <c r="A3777" s="15" t="s">
        <v>3805</v>
      </c>
      <c r="B3777" s="21">
        <v>2410163</v>
      </c>
      <c r="C3777" s="22">
        <v>25</v>
      </c>
      <c r="D3777" s="15"/>
    </row>
    <row r="3778" spans="1:4" ht="18">
      <c r="A3778" s="15" t="s">
        <v>3806</v>
      </c>
      <c r="B3778" s="21">
        <v>252083831</v>
      </c>
      <c r="C3778" s="22">
        <v>25</v>
      </c>
      <c r="D3778" s="15"/>
    </row>
    <row r="3779" spans="1:4" ht="18">
      <c r="A3779" s="15" t="s">
        <v>3807</v>
      </c>
      <c r="B3779" s="21">
        <v>59950780</v>
      </c>
      <c r="C3779" s="22">
        <v>25</v>
      </c>
      <c r="D3779" s="15"/>
    </row>
    <row r="3780" spans="1:4" ht="18">
      <c r="A3780" s="15" t="s">
        <v>3808</v>
      </c>
      <c r="B3780" s="21">
        <v>226767376</v>
      </c>
      <c r="C3780" s="22">
        <v>25</v>
      </c>
      <c r="D3780" s="15"/>
    </row>
    <row r="3781" spans="1:4" ht="18">
      <c r="A3781" s="15" t="s">
        <v>3809</v>
      </c>
      <c r="B3781" s="21">
        <v>186836240</v>
      </c>
      <c r="C3781" s="22">
        <v>25</v>
      </c>
      <c r="D3781" s="15"/>
    </row>
    <row r="3782" spans="1:4" ht="18">
      <c r="A3782" s="15" t="s">
        <v>3810</v>
      </c>
      <c r="B3782" s="21">
        <v>39649657</v>
      </c>
      <c r="C3782" s="22">
        <v>12.5</v>
      </c>
      <c r="D3782" s="15"/>
    </row>
    <row r="3783" spans="1:4" ht="18">
      <c r="A3783" s="15" t="s">
        <v>3811</v>
      </c>
      <c r="B3783" s="21">
        <v>27267707</v>
      </c>
      <c r="C3783" s="22">
        <v>25</v>
      </c>
      <c r="D3783" s="15"/>
    </row>
    <row r="3784" spans="1:4" ht="18">
      <c r="A3784" s="15" t="s">
        <v>3812</v>
      </c>
      <c r="B3784" s="21">
        <v>6340537</v>
      </c>
      <c r="C3784" s="22">
        <v>25</v>
      </c>
      <c r="D3784" s="15"/>
    </row>
    <row r="3785" spans="1:4" ht="18">
      <c r="A3785" s="15" t="s">
        <v>3813</v>
      </c>
      <c r="B3785" s="21">
        <v>31569881</v>
      </c>
      <c r="C3785" s="22">
        <v>25</v>
      </c>
      <c r="D3785" s="15"/>
    </row>
    <row r="3786" spans="1:4" ht="18">
      <c r="A3786" s="15" t="s">
        <v>3814</v>
      </c>
      <c r="B3786" s="21">
        <v>11309108</v>
      </c>
      <c r="C3786" s="22">
        <v>25</v>
      </c>
      <c r="D3786" s="15"/>
    </row>
    <row r="3787" spans="1:4" ht="18">
      <c r="A3787" s="15" t="s">
        <v>3815</v>
      </c>
      <c r="B3787" s="21">
        <v>2934206</v>
      </c>
      <c r="C3787" s="22">
        <v>25</v>
      </c>
      <c r="D3787" s="15"/>
    </row>
    <row r="3788" spans="1:4" ht="18">
      <c r="A3788" s="15" t="s">
        <v>3816</v>
      </c>
      <c r="B3788" s="21">
        <v>2678341</v>
      </c>
      <c r="C3788" s="22">
        <v>25</v>
      </c>
      <c r="D3788" s="15"/>
    </row>
    <row r="3789" spans="1:4" ht="18">
      <c r="A3789" s="15" t="s">
        <v>3817</v>
      </c>
      <c r="B3789" s="21">
        <v>351230883</v>
      </c>
      <c r="C3789" s="22">
        <v>25</v>
      </c>
      <c r="D3789" s="15"/>
    </row>
    <row r="3790" spans="1:4" ht="18">
      <c r="A3790" s="15" t="s">
        <v>3818</v>
      </c>
      <c r="B3790" s="21">
        <v>476434</v>
      </c>
      <c r="C3790" s="22">
        <v>25</v>
      </c>
      <c r="D3790" s="15"/>
    </row>
    <row r="3791" spans="1:4" ht="18">
      <c r="A3791" s="15" t="s">
        <v>3819</v>
      </c>
      <c r="B3791" s="21">
        <v>7035712</v>
      </c>
      <c r="C3791" s="22">
        <v>25</v>
      </c>
      <c r="D3791" s="15"/>
    </row>
    <row r="3792" spans="1:4" ht="18">
      <c r="A3792" s="15" t="s">
        <v>3820</v>
      </c>
      <c r="B3792" s="21">
        <v>4840790</v>
      </c>
      <c r="C3792" s="22">
        <v>25</v>
      </c>
      <c r="D3792" s="15"/>
    </row>
    <row r="3793" spans="1:4" ht="18">
      <c r="A3793" s="15" t="s">
        <v>3821</v>
      </c>
      <c r="B3793" s="21">
        <v>362251175</v>
      </c>
      <c r="C3793" s="22">
        <v>25</v>
      </c>
      <c r="D3793" s="15"/>
    </row>
    <row r="3794" spans="1:4" ht="18">
      <c r="A3794" s="15" t="s">
        <v>3822</v>
      </c>
      <c r="B3794" s="21">
        <v>49853521</v>
      </c>
      <c r="C3794" s="22">
        <v>7.5</v>
      </c>
      <c r="D3794" s="15"/>
    </row>
    <row r="3795" spans="1:4" ht="18">
      <c r="A3795" s="15" t="s">
        <v>3823</v>
      </c>
      <c r="B3795" s="21">
        <v>17897338</v>
      </c>
      <c r="C3795" s="22">
        <v>25</v>
      </c>
      <c r="D3795" s="15"/>
    </row>
    <row r="3796" spans="1:4" ht="18">
      <c r="A3796" s="15" t="s">
        <v>3824</v>
      </c>
      <c r="B3796" s="21">
        <v>48587589</v>
      </c>
      <c r="C3796" s="22">
        <v>25</v>
      </c>
      <c r="D3796" s="15"/>
    </row>
    <row r="3797" spans="1:4" ht="18">
      <c r="A3797" s="15" t="s">
        <v>3825</v>
      </c>
      <c r="B3797" s="21">
        <v>34759572</v>
      </c>
      <c r="C3797" s="22">
        <v>25</v>
      </c>
      <c r="D3797" s="15"/>
    </row>
    <row r="3798" spans="1:4" ht="18">
      <c r="A3798" s="15" t="s">
        <v>3826</v>
      </c>
      <c r="B3798" s="21">
        <v>139768960</v>
      </c>
      <c r="C3798" s="22">
        <v>25</v>
      </c>
      <c r="D3798" s="15"/>
    </row>
    <row r="3799" spans="1:4" ht="18">
      <c r="A3799" s="15" t="s">
        <v>3827</v>
      </c>
      <c r="B3799" s="21">
        <v>21374307</v>
      </c>
      <c r="C3799" s="22">
        <v>25</v>
      </c>
      <c r="D3799" s="15"/>
    </row>
    <row r="3800" spans="1:4" ht="18">
      <c r="A3800" s="15" t="s">
        <v>3828</v>
      </c>
      <c r="B3800" s="21">
        <v>12909762</v>
      </c>
      <c r="C3800" s="22">
        <v>25</v>
      </c>
      <c r="D3800" s="15"/>
    </row>
    <row r="3801" spans="1:4" ht="18">
      <c r="A3801" s="15" t="s">
        <v>3829</v>
      </c>
      <c r="B3801" s="21">
        <v>13786328</v>
      </c>
      <c r="C3801" s="22">
        <v>25</v>
      </c>
      <c r="D3801" s="15"/>
    </row>
    <row r="3802" spans="1:4" ht="18">
      <c r="A3802" s="15" t="s">
        <v>3830</v>
      </c>
      <c r="B3802" s="21">
        <v>2914252292</v>
      </c>
      <c r="C3802" s="22">
        <v>25</v>
      </c>
      <c r="D3802" s="15"/>
    </row>
    <row r="3803" spans="1:4" ht="18">
      <c r="A3803" s="15" t="s">
        <v>3831</v>
      </c>
      <c r="B3803" s="21">
        <v>175271626</v>
      </c>
      <c r="C3803" s="22">
        <v>25</v>
      </c>
      <c r="D3803" s="15"/>
    </row>
    <row r="3804" spans="1:4" ht="18">
      <c r="A3804" s="15" t="s">
        <v>3832</v>
      </c>
      <c r="B3804" s="21">
        <v>345142578</v>
      </c>
      <c r="C3804" s="22">
        <v>25</v>
      </c>
      <c r="D3804" s="15"/>
    </row>
    <row r="3805" spans="1:4" ht="18">
      <c r="A3805" s="15" t="s">
        <v>3833</v>
      </c>
      <c r="B3805" s="21">
        <v>427611350</v>
      </c>
      <c r="C3805" s="22">
        <v>0</v>
      </c>
      <c r="D3805" s="15"/>
    </row>
    <row r="3806" spans="1:4" ht="18">
      <c r="A3806" s="15" t="s">
        <v>3834</v>
      </c>
      <c r="B3806" s="21">
        <v>55686182</v>
      </c>
      <c r="C3806" s="22">
        <v>25</v>
      </c>
      <c r="D3806" s="15"/>
    </row>
    <row r="3807" spans="1:4" ht="18">
      <c r="A3807" s="15" t="s">
        <v>3835</v>
      </c>
      <c r="B3807" s="21">
        <v>15976137</v>
      </c>
      <c r="C3807" s="22">
        <v>25</v>
      </c>
      <c r="D3807" s="15"/>
    </row>
    <row r="3808" spans="1:4" ht="18">
      <c r="A3808" s="15" t="s">
        <v>3836</v>
      </c>
      <c r="B3808" s="21">
        <v>67701116</v>
      </c>
      <c r="C3808" s="22">
        <v>25</v>
      </c>
      <c r="D3808" s="15"/>
    </row>
    <row r="3809" spans="1:4" ht="18">
      <c r="A3809" s="15" t="s">
        <v>3837</v>
      </c>
      <c r="B3809" s="21">
        <v>274160256</v>
      </c>
      <c r="C3809" s="22">
        <v>25</v>
      </c>
      <c r="D3809" s="15"/>
    </row>
    <row r="3810" spans="1:4" ht="18">
      <c r="A3810" s="15" t="s">
        <v>3838</v>
      </c>
      <c r="B3810" s="21">
        <v>393843</v>
      </c>
      <c r="C3810" s="22">
        <v>25</v>
      </c>
      <c r="D3810" s="15"/>
    </row>
    <row r="3811" spans="1:4" ht="18">
      <c r="A3811" s="15" t="s">
        <v>3839</v>
      </c>
      <c r="B3811" s="21">
        <v>159742</v>
      </c>
      <c r="C3811" s="22">
        <v>25</v>
      </c>
      <c r="D3811" s="15"/>
    </row>
    <row r="3812" spans="1:4" ht="18">
      <c r="A3812" s="15" t="s">
        <v>3840</v>
      </c>
      <c r="B3812" s="21">
        <v>55995678</v>
      </c>
      <c r="C3812" s="22">
        <v>25</v>
      </c>
      <c r="D3812" s="15"/>
    </row>
    <row r="3813" spans="1:4" ht="18">
      <c r="A3813" s="15" t="s">
        <v>3841</v>
      </c>
      <c r="B3813" s="21">
        <v>477738</v>
      </c>
      <c r="C3813" s="22">
        <v>25</v>
      </c>
      <c r="D3813" s="15"/>
    </row>
    <row r="3814" spans="1:4" ht="18">
      <c r="A3814" s="15" t="s">
        <v>3842</v>
      </c>
      <c r="B3814" s="21">
        <v>8076521</v>
      </c>
      <c r="C3814" s="22">
        <v>25</v>
      </c>
      <c r="D3814" s="15"/>
    </row>
    <row r="3815" spans="1:4" ht="18">
      <c r="A3815" s="15" t="s">
        <v>3843</v>
      </c>
      <c r="B3815" s="21">
        <v>2805623</v>
      </c>
      <c r="C3815" s="22">
        <v>25</v>
      </c>
      <c r="D3815" s="15"/>
    </row>
    <row r="3816" spans="1:4" ht="18">
      <c r="A3816" s="15" t="s">
        <v>3844</v>
      </c>
      <c r="B3816" s="21">
        <v>122973479</v>
      </c>
      <c r="C3816" s="22">
        <v>25</v>
      </c>
      <c r="D3816" s="15"/>
    </row>
    <row r="3817" spans="1:4" ht="18">
      <c r="A3817" s="15" t="s">
        <v>3845</v>
      </c>
      <c r="B3817" s="21">
        <v>96234054</v>
      </c>
      <c r="C3817" s="22">
        <v>18.75</v>
      </c>
      <c r="D3817" s="15"/>
    </row>
    <row r="3818" spans="1:4" ht="18">
      <c r="A3818" s="15" t="s">
        <v>3846</v>
      </c>
      <c r="B3818" s="21">
        <v>8585172</v>
      </c>
      <c r="C3818" s="22">
        <v>16.25</v>
      </c>
      <c r="D3818" s="15"/>
    </row>
    <row r="3819" spans="1:4" ht="18">
      <c r="A3819" s="15" t="s">
        <v>3847</v>
      </c>
      <c r="B3819" s="21">
        <v>38735593</v>
      </c>
      <c r="C3819" s="22">
        <v>25</v>
      </c>
      <c r="D3819" s="15"/>
    </row>
    <row r="3820" spans="1:4" ht="18">
      <c r="A3820" s="15" t="s">
        <v>3848</v>
      </c>
      <c r="B3820" s="21">
        <v>13199497117</v>
      </c>
      <c r="C3820" s="22">
        <v>7.5</v>
      </c>
      <c r="D3820" s="15"/>
    </row>
    <row r="3821" spans="1:4" ht="18">
      <c r="A3821" s="15" t="s">
        <v>3849</v>
      </c>
      <c r="B3821" s="21">
        <v>19077180</v>
      </c>
      <c r="C3821" s="22">
        <v>25</v>
      </c>
      <c r="D3821" s="15"/>
    </row>
    <row r="3822" spans="1:4" ht="18">
      <c r="A3822" s="15" t="s">
        <v>3850</v>
      </c>
      <c r="B3822" s="21">
        <v>1349893696</v>
      </c>
      <c r="C3822" s="22">
        <v>16.25</v>
      </c>
      <c r="D3822" s="15"/>
    </row>
    <row r="3823" spans="1:4" ht="18">
      <c r="A3823" s="15" t="s">
        <v>3851</v>
      </c>
      <c r="B3823" s="21">
        <v>995239587</v>
      </c>
      <c r="C3823" s="22">
        <v>25</v>
      </c>
      <c r="D3823" s="15"/>
    </row>
    <row r="3824" spans="1:4" ht="18">
      <c r="A3824" s="15" t="s">
        <v>3852</v>
      </c>
      <c r="B3824" s="21">
        <v>86223184</v>
      </c>
      <c r="C3824" s="22">
        <v>25</v>
      </c>
      <c r="D3824" s="15"/>
    </row>
    <row r="3825" spans="1:4" ht="18">
      <c r="A3825" s="15" t="s">
        <v>3853</v>
      </c>
      <c r="B3825" s="21">
        <v>2500406</v>
      </c>
      <c r="C3825" s="22">
        <v>25</v>
      </c>
      <c r="D3825" s="15"/>
    </row>
    <row r="3826" spans="1:4" ht="18">
      <c r="A3826" s="15" t="s">
        <v>3854</v>
      </c>
      <c r="B3826" s="21">
        <v>44631000</v>
      </c>
      <c r="C3826" s="22">
        <v>25</v>
      </c>
      <c r="D3826" s="15"/>
    </row>
    <row r="3827" spans="1:4" ht="18">
      <c r="A3827" s="15" t="s">
        <v>3855</v>
      </c>
      <c r="B3827" s="21">
        <v>889380136</v>
      </c>
      <c r="C3827" s="22">
        <v>0</v>
      </c>
      <c r="D3827" s="15"/>
    </row>
    <row r="3828" spans="1:4" ht="18">
      <c r="A3828" s="15" t="s">
        <v>3856</v>
      </c>
      <c r="B3828" s="21">
        <v>1286667790</v>
      </c>
      <c r="C3828" s="22">
        <v>8.3333330154418945</v>
      </c>
      <c r="D3828" s="15"/>
    </row>
    <row r="3829" spans="1:4" ht="18">
      <c r="A3829" s="15" t="s">
        <v>3857</v>
      </c>
      <c r="B3829" s="21">
        <v>80463800</v>
      </c>
      <c r="C3829" s="22">
        <v>25</v>
      </c>
      <c r="D3829" s="15"/>
    </row>
    <row r="3830" spans="1:4" ht="18">
      <c r="A3830" s="15" t="s">
        <v>3858</v>
      </c>
      <c r="B3830" s="21">
        <v>107194414</v>
      </c>
      <c r="C3830" s="22">
        <v>7.5</v>
      </c>
      <c r="D3830" s="15"/>
    </row>
    <row r="3831" spans="1:4" ht="18">
      <c r="A3831" s="15" t="s">
        <v>3859</v>
      </c>
      <c r="B3831" s="21">
        <v>136454576</v>
      </c>
      <c r="C3831" s="22">
        <v>25</v>
      </c>
      <c r="D3831" s="15"/>
    </row>
    <row r="3832" spans="1:4" ht="18">
      <c r="A3832" s="15" t="s">
        <v>3860</v>
      </c>
      <c r="B3832" s="21">
        <v>38228592</v>
      </c>
      <c r="C3832" s="22">
        <v>0</v>
      </c>
      <c r="D3832" s="15"/>
    </row>
    <row r="3833" spans="1:4" ht="18">
      <c r="A3833" s="15" t="s">
        <v>3861</v>
      </c>
      <c r="B3833" s="21">
        <v>28573811</v>
      </c>
      <c r="C3833" s="22">
        <v>25</v>
      </c>
      <c r="D3833" s="15"/>
    </row>
    <row r="3834" spans="1:4" ht="18">
      <c r="A3834" s="15" t="s">
        <v>3862</v>
      </c>
      <c r="B3834" s="21">
        <v>13199825</v>
      </c>
      <c r="C3834" s="22">
        <v>25</v>
      </c>
      <c r="D3834" s="15"/>
    </row>
    <row r="3835" spans="1:4" ht="18">
      <c r="A3835" s="15" t="s">
        <v>3863</v>
      </c>
      <c r="B3835" s="21">
        <v>5023858</v>
      </c>
      <c r="C3835" s="22">
        <v>25</v>
      </c>
      <c r="D3835" s="15"/>
    </row>
    <row r="3836" spans="1:4" ht="18">
      <c r="A3836" s="15" t="s">
        <v>3864</v>
      </c>
      <c r="B3836" s="21">
        <v>146674149</v>
      </c>
      <c r="C3836" s="22">
        <v>25</v>
      </c>
      <c r="D3836" s="15"/>
    </row>
    <row r="3837" spans="1:4" ht="18">
      <c r="A3837" s="15" t="s">
        <v>3865</v>
      </c>
      <c r="B3837" s="21">
        <v>168375108</v>
      </c>
      <c r="C3837" s="22">
        <v>25</v>
      </c>
      <c r="D3837" s="15"/>
    </row>
    <row r="3838" spans="1:4" ht="18">
      <c r="A3838" s="15" t="s">
        <v>3866</v>
      </c>
      <c r="B3838" s="21">
        <v>132591626</v>
      </c>
      <c r="C3838" s="22">
        <v>25</v>
      </c>
      <c r="D3838" s="15"/>
    </row>
    <row r="3839" spans="1:4" ht="18">
      <c r="A3839" s="15" t="s">
        <v>3867</v>
      </c>
      <c r="B3839" s="21">
        <v>13120594</v>
      </c>
      <c r="C3839" s="22">
        <v>25</v>
      </c>
      <c r="D3839" s="15"/>
    </row>
    <row r="3840" spans="1:4" ht="18">
      <c r="A3840" s="15" t="s">
        <v>3868</v>
      </c>
      <c r="B3840" s="21">
        <v>29058361</v>
      </c>
      <c r="C3840" s="22">
        <v>25</v>
      </c>
      <c r="D3840" s="15"/>
    </row>
    <row r="3841" spans="1:4" ht="18">
      <c r="A3841" s="15" t="s">
        <v>3869</v>
      </c>
      <c r="B3841" s="21">
        <v>16367688</v>
      </c>
      <c r="C3841" s="22">
        <v>7.5</v>
      </c>
      <c r="D3841" s="15"/>
    </row>
    <row r="3842" spans="1:4" ht="18">
      <c r="A3842" s="15" t="s">
        <v>3870</v>
      </c>
      <c r="B3842" s="21">
        <v>387572660</v>
      </c>
      <c r="C3842" s="22">
        <v>25</v>
      </c>
      <c r="D3842" s="15"/>
    </row>
    <row r="3843" spans="1:4" ht="18">
      <c r="A3843" s="15" t="s">
        <v>3871</v>
      </c>
      <c r="B3843" s="21">
        <v>17775085</v>
      </c>
      <c r="C3843" s="22">
        <v>25</v>
      </c>
      <c r="D3843" s="15"/>
    </row>
    <row r="3844" spans="1:4" ht="18">
      <c r="A3844" s="15" t="s">
        <v>3872</v>
      </c>
      <c r="B3844" s="21">
        <v>3488704</v>
      </c>
      <c r="C3844" s="22">
        <v>25</v>
      </c>
      <c r="D3844" s="15"/>
    </row>
    <row r="3845" spans="1:4" ht="18">
      <c r="A3845" s="15" t="s">
        <v>3873</v>
      </c>
      <c r="B3845" s="21">
        <v>107268072</v>
      </c>
      <c r="C3845" s="22">
        <v>25</v>
      </c>
      <c r="D3845" s="15"/>
    </row>
    <row r="3846" spans="1:4" ht="18">
      <c r="A3846" s="15" t="s">
        <v>3874</v>
      </c>
      <c r="B3846" s="21">
        <v>782611055</v>
      </c>
      <c r="C3846" s="22">
        <v>0</v>
      </c>
      <c r="D3846" s="15"/>
    </row>
    <row r="3847" spans="1:4" ht="18">
      <c r="A3847" s="15" t="s">
        <v>3875</v>
      </c>
      <c r="B3847" s="21">
        <v>4330634</v>
      </c>
      <c r="C3847" s="22">
        <v>25</v>
      </c>
      <c r="D3847" s="15"/>
    </row>
    <row r="3848" spans="1:4" ht="18">
      <c r="A3848" s="15" t="s">
        <v>3876</v>
      </c>
      <c r="B3848" s="21">
        <v>6905668</v>
      </c>
      <c r="C3848" s="22">
        <v>25</v>
      </c>
      <c r="D3848" s="15"/>
    </row>
    <row r="3849" spans="1:4" ht="18">
      <c r="A3849" s="15" t="s">
        <v>3877</v>
      </c>
      <c r="B3849" s="21">
        <v>7172292</v>
      </c>
      <c r="C3849" s="22">
        <v>25</v>
      </c>
      <c r="D3849" s="15"/>
    </row>
    <row r="3850" spans="1:4" ht="18">
      <c r="A3850" s="15" t="s">
        <v>3878</v>
      </c>
      <c r="B3850" s="21">
        <v>8716677</v>
      </c>
      <c r="C3850" s="22">
        <v>25</v>
      </c>
      <c r="D3850" s="15"/>
    </row>
    <row r="3851" spans="1:4" ht="18">
      <c r="A3851" s="15" t="s">
        <v>3879</v>
      </c>
      <c r="B3851" s="21">
        <v>1443068</v>
      </c>
      <c r="C3851" s="22">
        <v>25</v>
      </c>
      <c r="D3851" s="15"/>
    </row>
    <row r="3852" spans="1:4" ht="18">
      <c r="A3852" s="15" t="s">
        <v>3880</v>
      </c>
      <c r="B3852" s="21">
        <v>22965184</v>
      </c>
      <c r="C3852" s="22">
        <v>25</v>
      </c>
      <c r="D3852" s="15"/>
    </row>
    <row r="3853" spans="1:4" ht="18">
      <c r="A3853" s="15" t="s">
        <v>3881</v>
      </c>
      <c r="B3853" s="21">
        <v>4865861</v>
      </c>
      <c r="C3853" s="22">
        <v>25</v>
      </c>
      <c r="D3853" s="15"/>
    </row>
    <row r="3854" spans="1:4" ht="18">
      <c r="A3854" s="15" t="s">
        <v>3882</v>
      </c>
      <c r="B3854" s="21">
        <v>5019358</v>
      </c>
      <c r="C3854" s="22">
        <v>25</v>
      </c>
      <c r="D3854" s="15"/>
    </row>
    <row r="3855" spans="1:4" ht="18">
      <c r="A3855" s="15" t="s">
        <v>3883</v>
      </c>
      <c r="B3855" s="21">
        <v>7878904</v>
      </c>
      <c r="C3855" s="22">
        <v>25</v>
      </c>
      <c r="D3855" s="15"/>
    </row>
    <row r="3856" spans="1:4" ht="18">
      <c r="A3856" s="15" t="s">
        <v>3884</v>
      </c>
      <c r="B3856" s="21">
        <v>1820144</v>
      </c>
      <c r="C3856" s="22">
        <v>25</v>
      </c>
      <c r="D3856" s="15"/>
    </row>
    <row r="3857" spans="1:4" ht="18">
      <c r="A3857" s="15" t="s">
        <v>3885</v>
      </c>
      <c r="B3857" s="21">
        <v>3407885</v>
      </c>
      <c r="C3857" s="22">
        <v>25</v>
      </c>
      <c r="D3857" s="15"/>
    </row>
    <row r="3858" spans="1:4" ht="18">
      <c r="A3858" s="15" t="s">
        <v>3886</v>
      </c>
      <c r="B3858" s="21">
        <v>56815435</v>
      </c>
      <c r="C3858" s="22">
        <v>25</v>
      </c>
      <c r="D3858" s="15"/>
    </row>
    <row r="3859" spans="1:4" ht="18">
      <c r="A3859" s="15" t="s">
        <v>3887</v>
      </c>
      <c r="B3859" s="21">
        <v>16569019</v>
      </c>
      <c r="C3859" s="22">
        <v>25</v>
      </c>
      <c r="D3859" s="15"/>
    </row>
    <row r="3860" spans="1:4" ht="18">
      <c r="A3860" s="15" t="s">
        <v>3888</v>
      </c>
      <c r="B3860" s="21">
        <v>52345480</v>
      </c>
      <c r="C3860" s="22">
        <v>25</v>
      </c>
      <c r="D3860" s="15"/>
    </row>
    <row r="3861" spans="1:4" ht="18">
      <c r="A3861" s="15" t="s">
        <v>3889</v>
      </c>
      <c r="B3861" s="21">
        <v>141693462</v>
      </c>
      <c r="C3861" s="22">
        <v>7.5</v>
      </c>
      <c r="D3861" s="15"/>
    </row>
    <row r="3862" spans="1:4" ht="18">
      <c r="A3862" s="15" t="s">
        <v>3890</v>
      </c>
      <c r="B3862" s="21">
        <v>40782972</v>
      </c>
      <c r="C3862" s="22">
        <v>25</v>
      </c>
      <c r="D3862" s="15"/>
    </row>
    <row r="3863" spans="1:4" ht="18">
      <c r="A3863" s="15" t="s">
        <v>3891</v>
      </c>
      <c r="B3863" s="21">
        <v>465279840</v>
      </c>
      <c r="C3863" s="22">
        <v>25</v>
      </c>
      <c r="D3863" s="15"/>
    </row>
    <row r="3864" spans="1:4" ht="18">
      <c r="A3864" s="15" t="s">
        <v>3892</v>
      </c>
      <c r="B3864" s="21">
        <v>258400571</v>
      </c>
      <c r="C3864" s="22">
        <v>0</v>
      </c>
      <c r="D3864" s="15"/>
    </row>
    <row r="3865" spans="1:4" ht="18">
      <c r="A3865" s="15" t="s">
        <v>3893</v>
      </c>
      <c r="B3865" s="21">
        <v>309291342</v>
      </c>
      <c r="C3865" s="22">
        <v>0</v>
      </c>
      <c r="D3865" s="15"/>
    </row>
    <row r="3866" spans="1:4" ht="18">
      <c r="A3866" s="15" t="s">
        <v>3894</v>
      </c>
      <c r="B3866" s="21">
        <v>4909953</v>
      </c>
      <c r="C3866" s="22">
        <v>7.5</v>
      </c>
      <c r="D3866" s="15"/>
    </row>
    <row r="3867" spans="1:4" ht="18">
      <c r="A3867" s="15" t="s">
        <v>3895</v>
      </c>
      <c r="B3867" s="21">
        <v>154122550</v>
      </c>
      <c r="C3867" s="22">
        <v>0</v>
      </c>
      <c r="D3867" s="15"/>
    </row>
    <row r="3868" spans="1:4" ht="18">
      <c r="A3868" s="15" t="s">
        <v>3896</v>
      </c>
      <c r="B3868" s="21">
        <v>1275840683</v>
      </c>
      <c r="C3868" s="22">
        <v>0</v>
      </c>
      <c r="D3868" s="15"/>
    </row>
    <row r="3869" spans="1:4" ht="18">
      <c r="A3869" s="15" t="s">
        <v>3897</v>
      </c>
      <c r="B3869" s="21">
        <v>886237831</v>
      </c>
      <c r="C3869" s="22">
        <v>12.5</v>
      </c>
      <c r="D3869" s="15"/>
    </row>
    <row r="3870" spans="1:4" ht="18">
      <c r="A3870" s="15" t="s">
        <v>3898</v>
      </c>
      <c r="B3870" s="21">
        <v>478156226</v>
      </c>
      <c r="C3870" s="22">
        <v>7.5</v>
      </c>
      <c r="D3870" s="15"/>
    </row>
    <row r="3871" spans="1:4" ht="18">
      <c r="A3871" s="15" t="s">
        <v>3899</v>
      </c>
      <c r="B3871" s="21">
        <v>132163916</v>
      </c>
      <c r="C3871" s="22">
        <v>0</v>
      </c>
      <c r="D3871" s="15"/>
    </row>
    <row r="3872" spans="1:4" ht="18">
      <c r="A3872" s="15" t="s">
        <v>3900</v>
      </c>
      <c r="B3872" s="21">
        <v>1699266506</v>
      </c>
      <c r="C3872" s="22">
        <v>0</v>
      </c>
      <c r="D3872" s="15"/>
    </row>
    <row r="3873" spans="1:4" ht="18">
      <c r="A3873" s="15" t="s">
        <v>3901</v>
      </c>
      <c r="B3873" s="21">
        <v>50968252</v>
      </c>
      <c r="C3873" s="22">
        <v>25</v>
      </c>
      <c r="D3873" s="15"/>
    </row>
    <row r="3874" spans="1:4" ht="18">
      <c r="A3874" s="15" t="s">
        <v>3902</v>
      </c>
      <c r="B3874" s="21">
        <v>130837849</v>
      </c>
      <c r="C3874" s="22">
        <v>25</v>
      </c>
      <c r="D3874" s="15"/>
    </row>
    <row r="3875" spans="1:4" ht="18">
      <c r="A3875" s="15" t="s">
        <v>3903</v>
      </c>
      <c r="B3875" s="21">
        <v>23216123</v>
      </c>
      <c r="C3875" s="22">
        <v>7.5</v>
      </c>
      <c r="D3875" s="15"/>
    </row>
    <row r="3876" spans="1:4" ht="18">
      <c r="A3876" s="15" t="s">
        <v>3904</v>
      </c>
      <c r="B3876" s="21">
        <v>44634261754</v>
      </c>
      <c r="C3876" s="22">
        <v>0</v>
      </c>
      <c r="D3876" s="15"/>
    </row>
    <row r="3877" spans="1:4" ht="18">
      <c r="A3877" s="15" t="s">
        <v>3905</v>
      </c>
      <c r="B3877" s="21">
        <v>485663980</v>
      </c>
      <c r="C3877" s="22">
        <v>0</v>
      </c>
      <c r="D3877" s="15"/>
    </row>
    <row r="3878" spans="1:4" ht="18">
      <c r="A3878" s="15" t="s">
        <v>3906</v>
      </c>
      <c r="B3878" s="21">
        <v>29021824</v>
      </c>
      <c r="C3878" s="22">
        <v>7.5</v>
      </c>
      <c r="D3878" s="15"/>
    </row>
    <row r="3879" spans="1:4" ht="18">
      <c r="A3879" s="15" t="s">
        <v>3907</v>
      </c>
      <c r="B3879" s="21">
        <v>7831779232</v>
      </c>
      <c r="C3879" s="22">
        <v>7.5</v>
      </c>
      <c r="D3879" s="15"/>
    </row>
    <row r="3880" spans="1:4" ht="18">
      <c r="A3880" s="15" t="s">
        <v>3908</v>
      </c>
      <c r="B3880" s="21">
        <v>78215710</v>
      </c>
      <c r="C3880" s="22">
        <v>25</v>
      </c>
      <c r="D3880" s="15"/>
    </row>
    <row r="3881" spans="1:4" ht="18">
      <c r="A3881" s="15" t="s">
        <v>3909</v>
      </c>
      <c r="B3881" s="21">
        <v>982893394</v>
      </c>
      <c r="C3881" s="22">
        <v>7.5</v>
      </c>
      <c r="D3881" s="15"/>
    </row>
    <row r="3882" spans="1:4" ht="18">
      <c r="A3882" s="15" t="s">
        <v>3910</v>
      </c>
      <c r="B3882" s="21">
        <v>174869437</v>
      </c>
      <c r="C3882" s="22">
        <v>16.25</v>
      </c>
      <c r="D3882" s="15"/>
    </row>
    <row r="3883" spans="1:4" ht="18">
      <c r="A3883" s="15" t="s">
        <v>3911</v>
      </c>
      <c r="B3883" s="21">
        <v>371776473</v>
      </c>
      <c r="C3883" s="22">
        <v>7.5</v>
      </c>
      <c r="D3883" s="15"/>
    </row>
    <row r="3884" spans="1:4" ht="18">
      <c r="A3884" s="15" t="s">
        <v>3912</v>
      </c>
      <c r="B3884" s="21">
        <v>845746616</v>
      </c>
      <c r="C3884" s="22">
        <v>7.5</v>
      </c>
      <c r="D3884" s="15"/>
    </row>
    <row r="3885" spans="1:4" ht="18">
      <c r="A3885" s="15" t="s">
        <v>3913</v>
      </c>
      <c r="B3885" s="21">
        <v>358882843</v>
      </c>
      <c r="C3885" s="22">
        <v>3.75</v>
      </c>
      <c r="D3885" s="15"/>
    </row>
    <row r="3886" spans="1:4" ht="18">
      <c r="A3886" s="15" t="s">
        <v>3914</v>
      </c>
      <c r="B3886" s="21">
        <v>3358795677</v>
      </c>
      <c r="C3886" s="22">
        <v>3.75</v>
      </c>
      <c r="D3886" s="15"/>
    </row>
    <row r="3887" spans="1:4" ht="18">
      <c r="A3887" s="15" t="s">
        <v>3915</v>
      </c>
      <c r="B3887" s="21">
        <v>172310562</v>
      </c>
      <c r="C3887" s="22">
        <v>25</v>
      </c>
      <c r="D3887" s="15"/>
    </row>
    <row r="3888" spans="1:4" ht="18">
      <c r="A3888" s="15" t="s">
        <v>3916</v>
      </c>
      <c r="B3888" s="21">
        <v>19636786</v>
      </c>
      <c r="C3888" s="22">
        <v>25</v>
      </c>
      <c r="D3888" s="15"/>
    </row>
    <row r="3889" spans="1:4" ht="18">
      <c r="A3889" s="15" t="s">
        <v>3917</v>
      </c>
      <c r="B3889" s="21">
        <v>86153682</v>
      </c>
      <c r="C3889" s="22">
        <v>25</v>
      </c>
      <c r="D3889" s="15"/>
    </row>
    <row r="3890" spans="1:4" ht="18">
      <c r="A3890" s="15" t="s">
        <v>3918</v>
      </c>
      <c r="B3890" s="21">
        <v>108564</v>
      </c>
      <c r="C3890" s="22">
        <v>7.5</v>
      </c>
      <c r="D3890" s="15"/>
    </row>
    <row r="3891" spans="1:4" ht="18">
      <c r="A3891" s="15" t="s">
        <v>3919</v>
      </c>
      <c r="B3891" s="21">
        <v>69035807</v>
      </c>
      <c r="C3891" s="22">
        <v>3.75</v>
      </c>
      <c r="D3891" s="15"/>
    </row>
    <row r="3892" spans="1:4" ht="18">
      <c r="A3892" s="15" t="s">
        <v>3920</v>
      </c>
      <c r="B3892" s="21">
        <v>640733381</v>
      </c>
      <c r="C3892" s="22">
        <v>6.5</v>
      </c>
      <c r="D3892" s="15"/>
    </row>
    <row r="3893" spans="1:4" ht="18">
      <c r="A3893" s="15" t="s">
        <v>3921</v>
      </c>
      <c r="B3893" s="21">
        <v>32805877</v>
      </c>
      <c r="C3893" s="22">
        <v>5</v>
      </c>
      <c r="D3893" s="15"/>
    </row>
    <row r="3894" spans="1:4" ht="18">
      <c r="A3894" s="15" t="s">
        <v>3922</v>
      </c>
      <c r="B3894" s="21">
        <v>318736</v>
      </c>
      <c r="C3894" s="22">
        <v>7.5</v>
      </c>
      <c r="D3894" s="15"/>
    </row>
    <row r="3895" spans="1:4" ht="18">
      <c r="A3895" s="15" t="s">
        <v>3923</v>
      </c>
      <c r="B3895" s="21">
        <v>178961940</v>
      </c>
      <c r="C3895" s="22">
        <v>7.5</v>
      </c>
      <c r="D3895" s="15"/>
    </row>
    <row r="3896" spans="1:4" ht="18">
      <c r="A3896" s="15" t="s">
        <v>3924</v>
      </c>
      <c r="B3896" s="21">
        <v>56772</v>
      </c>
      <c r="C3896" s="22">
        <v>25</v>
      </c>
      <c r="D3896" s="15"/>
    </row>
    <row r="3897" spans="1:4" ht="18">
      <c r="A3897" s="15" t="s">
        <v>3925</v>
      </c>
      <c r="B3897" s="21">
        <v>11897695</v>
      </c>
      <c r="C3897" s="22">
        <v>25</v>
      </c>
      <c r="D3897" s="15"/>
    </row>
    <row r="3898" spans="1:4" ht="18">
      <c r="A3898" s="15" t="s">
        <v>3926</v>
      </c>
      <c r="B3898" s="21">
        <v>8616638</v>
      </c>
      <c r="C3898" s="22">
        <v>25</v>
      </c>
      <c r="D3898" s="15"/>
    </row>
    <row r="3899" spans="1:4" ht="18">
      <c r="A3899" s="15" t="s">
        <v>3927</v>
      </c>
      <c r="B3899" s="21">
        <v>489640</v>
      </c>
      <c r="C3899" s="22">
        <v>7.5</v>
      </c>
      <c r="D3899" s="15"/>
    </row>
    <row r="3900" spans="1:4" ht="18">
      <c r="A3900" s="15" t="s">
        <v>3928</v>
      </c>
      <c r="B3900" s="21">
        <v>1100887</v>
      </c>
      <c r="C3900" s="22">
        <v>7.5</v>
      </c>
      <c r="D3900" s="15"/>
    </row>
    <row r="3901" spans="1:4" ht="18">
      <c r="A3901" s="15" t="s">
        <v>3929</v>
      </c>
      <c r="B3901" s="21">
        <v>11089231</v>
      </c>
      <c r="C3901" s="22">
        <v>11.875</v>
      </c>
      <c r="D3901" s="15"/>
    </row>
    <row r="3902" spans="1:4" ht="18">
      <c r="A3902" s="15" t="s">
        <v>3930</v>
      </c>
      <c r="B3902" s="21">
        <v>299014121</v>
      </c>
      <c r="C3902" s="22">
        <v>7.5</v>
      </c>
      <c r="D3902" s="15"/>
    </row>
    <row r="3903" spans="1:4" ht="18">
      <c r="A3903" s="15" t="s">
        <v>3931</v>
      </c>
      <c r="B3903" s="21">
        <v>105870979</v>
      </c>
      <c r="C3903" s="22">
        <v>25</v>
      </c>
      <c r="D3903" s="15"/>
    </row>
    <row r="3904" spans="1:4" ht="18">
      <c r="A3904" s="15" t="s">
        <v>3932</v>
      </c>
      <c r="B3904" s="21">
        <v>7367945</v>
      </c>
      <c r="C3904" s="22">
        <v>25</v>
      </c>
      <c r="D3904" s="15"/>
    </row>
    <row r="3905" spans="1:4" ht="18">
      <c r="A3905" s="15" t="s">
        <v>3933</v>
      </c>
      <c r="B3905" s="21">
        <v>6376310</v>
      </c>
      <c r="C3905" s="22">
        <v>7.5</v>
      </c>
      <c r="D3905" s="15"/>
    </row>
    <row r="3906" spans="1:4" ht="18">
      <c r="A3906" s="15" t="s">
        <v>3934</v>
      </c>
      <c r="B3906" s="21">
        <v>133304476</v>
      </c>
      <c r="C3906" s="22">
        <v>0</v>
      </c>
      <c r="D3906" s="15"/>
    </row>
    <row r="3907" spans="1:4" ht="18">
      <c r="A3907" s="15" t="s">
        <v>3935</v>
      </c>
      <c r="B3907" s="21">
        <v>2310443</v>
      </c>
      <c r="C3907" s="22">
        <v>0</v>
      </c>
      <c r="D3907" s="15"/>
    </row>
    <row r="3908" spans="1:4" ht="18">
      <c r="A3908" s="15" t="s">
        <v>3936</v>
      </c>
      <c r="B3908" s="21">
        <v>692686214</v>
      </c>
      <c r="C3908" s="22">
        <v>16.666666030883789</v>
      </c>
      <c r="D3908" s="15"/>
    </row>
    <row r="3909" spans="1:4" ht="18">
      <c r="A3909" s="15" t="s">
        <v>3937</v>
      </c>
      <c r="B3909" s="21">
        <v>56819499</v>
      </c>
      <c r="C3909" s="22">
        <v>25</v>
      </c>
      <c r="D3909" s="15"/>
    </row>
    <row r="3910" spans="1:4" ht="18">
      <c r="A3910" s="15" t="s">
        <v>3938</v>
      </c>
      <c r="B3910" s="21">
        <v>1729713175</v>
      </c>
      <c r="C3910" s="22">
        <v>21.5</v>
      </c>
      <c r="D3910" s="15"/>
    </row>
    <row r="3911" spans="1:4" ht="18">
      <c r="A3911" s="15" t="s">
        <v>3939</v>
      </c>
      <c r="B3911" s="21">
        <v>6511068</v>
      </c>
      <c r="C3911" s="22">
        <v>25</v>
      </c>
      <c r="D3911" s="15"/>
    </row>
    <row r="3912" spans="1:4" ht="18">
      <c r="A3912" s="15" t="s">
        <v>3940</v>
      </c>
      <c r="B3912" s="21">
        <v>178060388</v>
      </c>
      <c r="C3912" s="22">
        <v>25</v>
      </c>
      <c r="D3912" s="15"/>
    </row>
    <row r="3913" spans="1:4" ht="18">
      <c r="A3913" s="15" t="s">
        <v>3941</v>
      </c>
      <c r="B3913" s="21">
        <v>659950802</v>
      </c>
      <c r="C3913" s="22">
        <v>12.5</v>
      </c>
      <c r="D3913" s="15"/>
    </row>
    <row r="3914" spans="1:4" ht="18">
      <c r="A3914" s="15" t="s">
        <v>3942</v>
      </c>
      <c r="B3914" s="21">
        <v>1029958</v>
      </c>
      <c r="C3914" s="22">
        <v>0</v>
      </c>
      <c r="D3914" s="15"/>
    </row>
    <row r="3915" spans="1:4" ht="18">
      <c r="A3915" s="15" t="s">
        <v>3943</v>
      </c>
      <c r="B3915" s="21">
        <v>101204106</v>
      </c>
      <c r="C3915" s="22">
        <v>0</v>
      </c>
      <c r="D3915" s="15"/>
    </row>
    <row r="3916" spans="1:4" ht="18">
      <c r="A3916" s="15" t="s">
        <v>3944</v>
      </c>
      <c r="B3916" s="21">
        <v>123974916</v>
      </c>
      <c r="C3916" s="22">
        <v>0</v>
      </c>
      <c r="D3916" s="15"/>
    </row>
    <row r="3917" spans="1:4" ht="18">
      <c r="A3917" s="15" t="s">
        <v>3945</v>
      </c>
      <c r="B3917" s="21">
        <v>29305025</v>
      </c>
      <c r="C3917" s="22">
        <v>25</v>
      </c>
      <c r="D3917" s="15"/>
    </row>
    <row r="3918" spans="1:4" ht="18">
      <c r="A3918" s="15" t="s">
        <v>3946</v>
      </c>
      <c r="B3918" s="21">
        <v>6333073</v>
      </c>
      <c r="C3918" s="22">
        <v>25</v>
      </c>
      <c r="D3918" s="15"/>
    </row>
    <row r="3919" spans="1:4" ht="18">
      <c r="A3919" s="15" t="s">
        <v>3947</v>
      </c>
      <c r="B3919" s="21">
        <v>62475866</v>
      </c>
      <c r="C3919" s="22">
        <v>3.75</v>
      </c>
      <c r="D3919" s="15"/>
    </row>
    <row r="3920" spans="1:4" ht="18">
      <c r="A3920" s="15" t="s">
        <v>3948</v>
      </c>
      <c r="B3920" s="21">
        <v>40911387</v>
      </c>
      <c r="C3920" s="22">
        <v>0</v>
      </c>
      <c r="D3920" s="15"/>
    </row>
    <row r="3921" spans="1:4" ht="18">
      <c r="A3921" s="15" t="s">
        <v>3949</v>
      </c>
      <c r="B3921" s="21">
        <v>54809697</v>
      </c>
      <c r="C3921" s="22">
        <v>16.666666030883789</v>
      </c>
      <c r="D3921" s="15"/>
    </row>
    <row r="3922" spans="1:4" ht="18">
      <c r="A3922" s="15" t="s">
        <v>3950</v>
      </c>
      <c r="B3922" s="21">
        <v>61135</v>
      </c>
      <c r="C3922" s="22">
        <v>25</v>
      </c>
      <c r="D3922" s="15"/>
    </row>
    <row r="3923" spans="1:4" ht="18">
      <c r="A3923" s="15" t="s">
        <v>3951</v>
      </c>
      <c r="B3923" s="21">
        <v>594046</v>
      </c>
      <c r="C3923" s="22">
        <v>14</v>
      </c>
      <c r="D3923" s="15"/>
    </row>
    <row r="3924" spans="1:4" ht="18">
      <c r="A3924" s="15" t="s">
        <v>3952</v>
      </c>
      <c r="B3924" s="21">
        <v>4782188167</v>
      </c>
      <c r="C3924" s="22">
        <v>0</v>
      </c>
      <c r="D3924" s="15"/>
    </row>
    <row r="3925" spans="1:4" ht="18">
      <c r="A3925" s="15" t="s">
        <v>3953</v>
      </c>
      <c r="B3925" s="21">
        <v>386921411</v>
      </c>
      <c r="C3925" s="22">
        <v>9.3181819915771484</v>
      </c>
      <c r="D3925" s="15"/>
    </row>
    <row r="3926" spans="1:4" ht="18">
      <c r="A3926" s="15" t="s">
        <v>3954</v>
      </c>
      <c r="B3926" s="21">
        <v>175783826</v>
      </c>
      <c r="C3926" s="22">
        <v>7.5</v>
      </c>
      <c r="D3926" s="15"/>
    </row>
    <row r="3927" spans="1:4" ht="18">
      <c r="A3927" s="15" t="s">
        <v>3955</v>
      </c>
      <c r="B3927" s="21">
        <v>123602287</v>
      </c>
      <c r="C3927" s="22">
        <v>11.730769157409668</v>
      </c>
      <c r="D3927" s="15"/>
    </row>
    <row r="3928" spans="1:4" ht="18">
      <c r="A3928" s="15" t="s">
        <v>3956</v>
      </c>
      <c r="B3928" s="21">
        <v>36556134</v>
      </c>
      <c r="C3928" s="22">
        <v>7.5</v>
      </c>
      <c r="D3928" s="15"/>
    </row>
    <row r="3929" spans="1:4" ht="18">
      <c r="A3929" s="15" t="s">
        <v>3957</v>
      </c>
      <c r="B3929" s="21">
        <v>1143573302</v>
      </c>
      <c r="C3929" s="22">
        <v>13.25</v>
      </c>
      <c r="D3929" s="15"/>
    </row>
    <row r="3930" spans="1:4" ht="18">
      <c r="A3930" s="15" t="s">
        <v>3958</v>
      </c>
      <c r="B3930" s="21">
        <v>168014</v>
      </c>
      <c r="C3930" s="22">
        <v>25</v>
      </c>
      <c r="D3930" s="15"/>
    </row>
    <row r="3931" spans="1:4" ht="18">
      <c r="A3931" s="15" t="s">
        <v>3959</v>
      </c>
      <c r="B3931" s="21">
        <v>117794597</v>
      </c>
      <c r="C3931" s="22">
        <v>25</v>
      </c>
      <c r="D3931" s="15"/>
    </row>
    <row r="3932" spans="1:4" ht="18">
      <c r="A3932" s="15" t="s">
        <v>3960</v>
      </c>
      <c r="B3932" s="21">
        <v>319082827</v>
      </c>
      <c r="C3932" s="22">
        <v>24.435483932495117</v>
      </c>
      <c r="D3932" s="15"/>
    </row>
    <row r="3933" spans="1:4" ht="18">
      <c r="A3933" s="15" t="s">
        <v>3961</v>
      </c>
      <c r="B3933" s="21">
        <v>250899</v>
      </c>
      <c r="C3933" s="22">
        <v>25</v>
      </c>
      <c r="D3933" s="15"/>
    </row>
    <row r="3934" spans="1:4" ht="18">
      <c r="A3934" s="15" t="s">
        <v>3962</v>
      </c>
      <c r="B3934" s="21">
        <v>8024404</v>
      </c>
      <c r="C3934" s="22">
        <v>25</v>
      </c>
      <c r="D3934" s="15"/>
    </row>
    <row r="3935" spans="1:4" ht="18">
      <c r="A3935" s="15" t="s">
        <v>3963</v>
      </c>
      <c r="B3935" s="21">
        <v>22564264</v>
      </c>
      <c r="C3935" s="22">
        <v>25</v>
      </c>
      <c r="D3935" s="15"/>
    </row>
    <row r="3936" spans="1:4" ht="18">
      <c r="A3936" s="15" t="s">
        <v>3964</v>
      </c>
      <c r="B3936" s="21">
        <v>99558926</v>
      </c>
      <c r="C3936" s="22">
        <v>25</v>
      </c>
      <c r="D3936" s="15"/>
    </row>
    <row r="3937" spans="1:4" ht="18">
      <c r="A3937" s="15" t="s">
        <v>3965</v>
      </c>
      <c r="B3937" s="21">
        <v>146716387</v>
      </c>
      <c r="C3937" s="22">
        <v>25</v>
      </c>
      <c r="D3937" s="15"/>
    </row>
    <row r="3938" spans="1:4" ht="18">
      <c r="A3938" s="15" t="s">
        <v>3966</v>
      </c>
      <c r="B3938" s="21">
        <v>276782140</v>
      </c>
      <c r="C3938" s="22">
        <v>3.75</v>
      </c>
      <c r="D3938" s="15"/>
    </row>
    <row r="3939" spans="1:4" ht="18">
      <c r="A3939" s="15" t="s">
        <v>3967</v>
      </c>
      <c r="B3939" s="21">
        <v>94404892</v>
      </c>
      <c r="C3939" s="22">
        <v>25</v>
      </c>
      <c r="D3939" s="15"/>
    </row>
    <row r="3940" spans="1:4" ht="18">
      <c r="A3940" s="15" t="s">
        <v>3968</v>
      </c>
      <c r="B3940" s="21">
        <v>15010258</v>
      </c>
      <c r="C3940" s="22">
        <v>25</v>
      </c>
      <c r="D3940" s="15"/>
    </row>
    <row r="3941" spans="1:4" ht="18">
      <c r="A3941" s="15" t="s">
        <v>3969</v>
      </c>
      <c r="B3941" s="21">
        <v>16513334</v>
      </c>
      <c r="C3941" s="22">
        <v>25</v>
      </c>
      <c r="D3941" s="15"/>
    </row>
    <row r="3942" spans="1:4" ht="18">
      <c r="A3942" s="15" t="s">
        <v>3970</v>
      </c>
      <c r="B3942" s="21">
        <v>30258814</v>
      </c>
      <c r="C3942" s="22">
        <v>25</v>
      </c>
      <c r="D3942" s="15"/>
    </row>
    <row r="3943" spans="1:4" ht="18">
      <c r="A3943" s="15" t="s">
        <v>3971</v>
      </c>
      <c r="B3943" s="21">
        <v>4692517</v>
      </c>
      <c r="C3943" s="22">
        <v>25</v>
      </c>
      <c r="D3943" s="15"/>
    </row>
    <row r="3944" spans="1:4" ht="18">
      <c r="A3944" s="15" t="s">
        <v>3972</v>
      </c>
      <c r="B3944" s="21">
        <v>57596932</v>
      </c>
      <c r="C3944" s="22">
        <v>25</v>
      </c>
      <c r="D3944" s="15"/>
    </row>
    <row r="3945" spans="1:4" ht="18">
      <c r="A3945" s="15" t="s">
        <v>3973</v>
      </c>
      <c r="B3945" s="21">
        <v>43348380</v>
      </c>
      <c r="C3945" s="22">
        <v>25</v>
      </c>
      <c r="D3945" s="15"/>
    </row>
    <row r="3946" spans="1:4" ht="18">
      <c r="A3946" s="15" t="s">
        <v>3974</v>
      </c>
      <c r="B3946" s="21">
        <v>17765847</v>
      </c>
      <c r="C3946" s="22">
        <v>25</v>
      </c>
      <c r="D3946" s="15"/>
    </row>
    <row r="3947" spans="1:4" ht="18">
      <c r="A3947" s="15" t="s">
        <v>3975</v>
      </c>
      <c r="B3947" s="21">
        <v>2416371</v>
      </c>
      <c r="C3947" s="22">
        <v>25</v>
      </c>
      <c r="D3947" s="15"/>
    </row>
    <row r="3948" spans="1:4" ht="18">
      <c r="A3948" s="15" t="s">
        <v>3976</v>
      </c>
      <c r="B3948" s="21">
        <v>4239805</v>
      </c>
      <c r="C3948" s="22">
        <v>25</v>
      </c>
      <c r="D3948" s="15"/>
    </row>
    <row r="3949" spans="1:4" ht="18">
      <c r="A3949" s="15" t="s">
        <v>3977</v>
      </c>
      <c r="B3949" s="21">
        <v>2213082</v>
      </c>
      <c r="C3949" s="22">
        <v>25</v>
      </c>
      <c r="D3949" s="15"/>
    </row>
    <row r="3950" spans="1:4" ht="18">
      <c r="A3950" s="15" t="s">
        <v>3978</v>
      </c>
      <c r="B3950" s="21">
        <v>25959378</v>
      </c>
      <c r="C3950" s="22">
        <v>25</v>
      </c>
      <c r="D3950" s="15"/>
    </row>
    <row r="3951" spans="1:4" ht="18">
      <c r="A3951" s="15" t="s">
        <v>3979</v>
      </c>
      <c r="B3951" s="21">
        <v>10044356</v>
      </c>
      <c r="C3951" s="22">
        <v>25</v>
      </c>
      <c r="D3951" s="15"/>
    </row>
    <row r="3952" spans="1:4" ht="18">
      <c r="A3952" s="15" t="s">
        <v>3980</v>
      </c>
      <c r="B3952" s="21">
        <v>437487</v>
      </c>
      <c r="C3952" s="22">
        <v>25</v>
      </c>
      <c r="D3952" s="15"/>
    </row>
    <row r="3953" spans="1:4" ht="18">
      <c r="A3953" s="15" t="s">
        <v>3981</v>
      </c>
      <c r="B3953" s="21">
        <v>3437113</v>
      </c>
      <c r="C3953" s="22">
        <v>25</v>
      </c>
      <c r="D3953" s="15"/>
    </row>
    <row r="3954" spans="1:4" ht="18">
      <c r="A3954" s="15" t="s">
        <v>3982</v>
      </c>
      <c r="B3954" s="21">
        <v>65792051</v>
      </c>
      <c r="C3954" s="22">
        <v>25</v>
      </c>
      <c r="D3954" s="15"/>
    </row>
    <row r="3955" spans="1:4" ht="18">
      <c r="A3955" s="15" t="s">
        <v>3983</v>
      </c>
      <c r="B3955" s="21">
        <v>3413962</v>
      </c>
      <c r="C3955" s="22">
        <v>25</v>
      </c>
      <c r="D3955" s="15"/>
    </row>
    <row r="3956" spans="1:4" ht="18">
      <c r="A3956" s="15" t="s">
        <v>3984</v>
      </c>
      <c r="B3956" s="21">
        <v>711024850</v>
      </c>
      <c r="C3956" s="22">
        <v>25</v>
      </c>
      <c r="D3956" s="15"/>
    </row>
    <row r="3957" spans="1:4" ht="18">
      <c r="A3957" s="15" t="s">
        <v>3985</v>
      </c>
      <c r="B3957" s="21">
        <v>9191802</v>
      </c>
      <c r="C3957" s="22">
        <v>25</v>
      </c>
      <c r="D3957" s="15"/>
    </row>
    <row r="3958" spans="1:4" ht="18">
      <c r="A3958" s="15" t="s">
        <v>3986</v>
      </c>
      <c r="B3958" s="21">
        <v>1844649</v>
      </c>
      <c r="C3958" s="22">
        <v>25</v>
      </c>
      <c r="D3958" s="15"/>
    </row>
    <row r="3959" spans="1:4" ht="18">
      <c r="A3959" s="15" t="s">
        <v>3987</v>
      </c>
      <c r="B3959" s="21">
        <v>767794</v>
      </c>
      <c r="C3959" s="22">
        <v>25</v>
      </c>
      <c r="D3959" s="15"/>
    </row>
    <row r="3960" spans="1:4" ht="18">
      <c r="A3960" s="15" t="s">
        <v>3988</v>
      </c>
      <c r="B3960" s="21">
        <v>2863438</v>
      </c>
      <c r="C3960" s="22">
        <v>25</v>
      </c>
      <c r="D3960" s="15"/>
    </row>
    <row r="3961" spans="1:4" ht="18">
      <c r="A3961" s="15" t="s">
        <v>3989</v>
      </c>
      <c r="B3961" s="21">
        <v>23645712</v>
      </c>
      <c r="C3961" s="22">
        <v>25</v>
      </c>
      <c r="D3961" s="15"/>
    </row>
    <row r="3962" spans="1:4" ht="18">
      <c r="A3962" s="15" t="s">
        <v>3990</v>
      </c>
      <c r="B3962" s="21">
        <v>51192536</v>
      </c>
      <c r="C3962" s="22">
        <v>25</v>
      </c>
      <c r="D3962" s="15"/>
    </row>
    <row r="3963" spans="1:4" ht="18">
      <c r="A3963" s="15" t="s">
        <v>3991</v>
      </c>
      <c r="B3963" s="21">
        <v>17549818</v>
      </c>
      <c r="C3963" s="22">
        <v>25</v>
      </c>
      <c r="D3963" s="15"/>
    </row>
    <row r="3964" spans="1:4" ht="18">
      <c r="A3964" s="15" t="s">
        <v>3992</v>
      </c>
      <c r="B3964" s="21">
        <v>31610709</v>
      </c>
      <c r="C3964" s="22">
        <v>25</v>
      </c>
      <c r="D3964" s="15"/>
    </row>
    <row r="3965" spans="1:4" ht="18">
      <c r="A3965" s="15" t="s">
        <v>3993</v>
      </c>
      <c r="B3965" s="21">
        <v>259110033</v>
      </c>
      <c r="C3965" s="22">
        <v>25</v>
      </c>
      <c r="D3965" s="15"/>
    </row>
    <row r="3966" spans="1:4" ht="18">
      <c r="A3966" s="15" t="s">
        <v>3994</v>
      </c>
      <c r="B3966" s="21">
        <v>121655355</v>
      </c>
      <c r="C3966" s="22">
        <v>25</v>
      </c>
      <c r="D3966" s="15"/>
    </row>
    <row r="3967" spans="1:4" ht="18">
      <c r="A3967" s="15" t="s">
        <v>3995</v>
      </c>
      <c r="B3967" s="21">
        <v>75079140</v>
      </c>
      <c r="C3967" s="22">
        <v>25</v>
      </c>
      <c r="D3967" s="15"/>
    </row>
    <row r="3968" spans="1:4" ht="18">
      <c r="A3968" s="15" t="s">
        <v>3996</v>
      </c>
      <c r="B3968" s="21">
        <v>437219728</v>
      </c>
      <c r="C3968" s="22">
        <v>25</v>
      </c>
      <c r="D3968" s="15"/>
    </row>
    <row r="3969" spans="1:4" ht="18">
      <c r="A3969" s="15" t="s">
        <v>3997</v>
      </c>
      <c r="B3969" s="21">
        <v>15924057</v>
      </c>
      <c r="C3969" s="22">
        <v>25</v>
      </c>
      <c r="D3969" s="15"/>
    </row>
    <row r="3970" spans="1:4" ht="18">
      <c r="A3970" s="15" t="s">
        <v>3998</v>
      </c>
      <c r="B3970" s="21">
        <v>568723386</v>
      </c>
      <c r="C3970" s="22">
        <v>25</v>
      </c>
      <c r="D3970" s="15"/>
    </row>
    <row r="3971" spans="1:4" ht="18">
      <c r="A3971" s="15" t="s">
        <v>3999</v>
      </c>
      <c r="B3971" s="21">
        <v>40983037</v>
      </c>
      <c r="C3971" s="22">
        <v>25</v>
      </c>
      <c r="D3971" s="15"/>
    </row>
    <row r="3972" spans="1:4" ht="18">
      <c r="A3972" s="15" t="s">
        <v>4000</v>
      </c>
      <c r="B3972" s="21">
        <v>564896140</v>
      </c>
      <c r="C3972" s="22">
        <v>19.166666030883789</v>
      </c>
      <c r="D3972" s="15"/>
    </row>
    <row r="3973" spans="1:4" ht="18">
      <c r="A3973" s="15" t="s">
        <v>4001</v>
      </c>
      <c r="B3973" s="21">
        <v>1281120965</v>
      </c>
      <c r="C3973" s="22">
        <v>25</v>
      </c>
      <c r="D3973" s="15"/>
    </row>
    <row r="3974" spans="1:4" ht="18">
      <c r="A3974" s="15" t="s">
        <v>4002</v>
      </c>
      <c r="B3974" s="21">
        <v>59976919</v>
      </c>
      <c r="C3974" s="22">
        <v>25</v>
      </c>
      <c r="D3974" s="15"/>
    </row>
    <row r="3975" spans="1:4" ht="18">
      <c r="A3975" s="15" t="s">
        <v>4003</v>
      </c>
      <c r="B3975" s="21">
        <v>26242178</v>
      </c>
      <c r="C3975" s="22">
        <v>25</v>
      </c>
      <c r="D3975" s="15"/>
    </row>
    <row r="3976" spans="1:4" ht="18">
      <c r="A3976" s="15" t="s">
        <v>4004</v>
      </c>
      <c r="B3976" s="21">
        <v>424702819</v>
      </c>
      <c r="C3976" s="22">
        <v>25</v>
      </c>
      <c r="D3976" s="15"/>
    </row>
    <row r="3977" spans="1:4" ht="18">
      <c r="A3977" s="15" t="s">
        <v>4005</v>
      </c>
      <c r="B3977" s="21">
        <v>11238855</v>
      </c>
      <c r="C3977" s="22">
        <v>25</v>
      </c>
      <c r="D3977" s="15"/>
    </row>
    <row r="3978" spans="1:4" ht="18">
      <c r="A3978" s="15" t="s">
        <v>4006</v>
      </c>
      <c r="B3978" s="21">
        <v>15964356</v>
      </c>
      <c r="C3978" s="22">
        <v>25</v>
      </c>
      <c r="D3978" s="15"/>
    </row>
    <row r="3979" spans="1:4" ht="18">
      <c r="A3979" s="15" t="s">
        <v>4007</v>
      </c>
      <c r="B3979" s="21">
        <v>75956067</v>
      </c>
      <c r="C3979" s="22">
        <v>0</v>
      </c>
      <c r="D3979" s="15"/>
    </row>
    <row r="3980" spans="1:4" ht="18">
      <c r="A3980" s="15" t="s">
        <v>4008</v>
      </c>
      <c r="B3980" s="21">
        <v>25973054</v>
      </c>
      <c r="C3980" s="22">
        <v>5.625</v>
      </c>
      <c r="D3980" s="15"/>
    </row>
    <row r="3981" spans="1:4" ht="18">
      <c r="A3981" s="15" t="s">
        <v>4009</v>
      </c>
      <c r="B3981" s="21">
        <v>52010971</v>
      </c>
      <c r="C3981" s="22">
        <v>25</v>
      </c>
      <c r="D3981" s="15"/>
    </row>
    <row r="3982" spans="1:4" ht="18">
      <c r="A3982" s="15" t="s">
        <v>4010</v>
      </c>
      <c r="B3982" s="21">
        <v>16034317</v>
      </c>
      <c r="C3982" s="22">
        <v>25</v>
      </c>
      <c r="D3982" s="15"/>
    </row>
    <row r="3983" spans="1:4" ht="18">
      <c r="A3983" s="15" t="s">
        <v>4011</v>
      </c>
      <c r="B3983" s="21">
        <v>4572529</v>
      </c>
      <c r="C3983" s="22">
        <v>25</v>
      </c>
      <c r="D3983" s="15"/>
    </row>
    <row r="3984" spans="1:4" ht="18">
      <c r="A3984" s="15" t="s">
        <v>4012</v>
      </c>
      <c r="B3984" s="21">
        <v>2820891</v>
      </c>
      <c r="C3984" s="22">
        <v>25</v>
      </c>
      <c r="D3984" s="15"/>
    </row>
    <row r="3985" spans="1:4" ht="18">
      <c r="A3985" s="15" t="s">
        <v>4013</v>
      </c>
      <c r="B3985" s="21">
        <v>20332465</v>
      </c>
      <c r="C3985" s="22">
        <v>25</v>
      </c>
      <c r="D3985" s="15"/>
    </row>
    <row r="3986" spans="1:4" ht="18">
      <c r="A3986" s="15" t="s">
        <v>4014</v>
      </c>
      <c r="B3986" s="21">
        <v>1550284555</v>
      </c>
      <c r="C3986" s="22">
        <v>0</v>
      </c>
      <c r="D3986" s="15"/>
    </row>
    <row r="3987" spans="1:4" ht="18">
      <c r="A3987" s="15" t="s">
        <v>4015</v>
      </c>
      <c r="B3987" s="21">
        <v>66190723</v>
      </c>
      <c r="C3987" s="22">
        <v>25</v>
      </c>
      <c r="D3987" s="15"/>
    </row>
    <row r="3988" spans="1:4" ht="18">
      <c r="A3988" s="15" t="s">
        <v>4016</v>
      </c>
      <c r="B3988" s="21">
        <v>12020451</v>
      </c>
      <c r="C3988" s="22">
        <v>25</v>
      </c>
      <c r="D3988" s="15"/>
    </row>
    <row r="3989" spans="1:4" ht="18">
      <c r="A3989" s="15" t="s">
        <v>4017</v>
      </c>
      <c r="B3989" s="21">
        <v>52833</v>
      </c>
      <c r="C3989" s="22">
        <v>25</v>
      </c>
      <c r="D3989" s="15"/>
    </row>
    <row r="3990" spans="1:4" ht="18">
      <c r="A3990" s="15" t="s">
        <v>4018</v>
      </c>
      <c r="B3990" s="21">
        <v>4610707</v>
      </c>
      <c r="C3990" s="22">
        <v>25</v>
      </c>
      <c r="D3990" s="15"/>
    </row>
    <row r="3991" spans="1:4" ht="18">
      <c r="A3991" s="15" t="s">
        <v>4019</v>
      </c>
      <c r="B3991" s="21">
        <v>137010</v>
      </c>
      <c r="C3991" s="22">
        <v>25</v>
      </c>
      <c r="D3991" s="15"/>
    </row>
    <row r="3992" spans="1:4" ht="18">
      <c r="A3992" s="15" t="s">
        <v>4020</v>
      </c>
      <c r="B3992" s="21">
        <v>1223231</v>
      </c>
      <c r="C3992" s="22">
        <v>25</v>
      </c>
      <c r="D3992" s="15"/>
    </row>
    <row r="3993" spans="1:4" ht="18">
      <c r="A3993" s="15" t="s">
        <v>4021</v>
      </c>
      <c r="B3993" s="21">
        <v>3865248</v>
      </c>
      <c r="C3993" s="22">
        <v>25</v>
      </c>
      <c r="D3993" s="15"/>
    </row>
    <row r="3994" spans="1:4" ht="18">
      <c r="A3994" s="15" t="s">
        <v>4022</v>
      </c>
      <c r="B3994" s="21">
        <v>4890</v>
      </c>
      <c r="C3994" s="22">
        <v>25</v>
      </c>
      <c r="D3994" s="15"/>
    </row>
    <row r="3995" spans="1:4" ht="18">
      <c r="A3995" s="15" t="s">
        <v>4023</v>
      </c>
      <c r="B3995" s="21">
        <v>74499</v>
      </c>
      <c r="C3995" s="22">
        <v>25</v>
      </c>
      <c r="D3995" s="15"/>
    </row>
    <row r="3996" spans="1:4" ht="18">
      <c r="A3996" s="15" t="s">
        <v>4024</v>
      </c>
      <c r="B3996" s="21">
        <v>150317181</v>
      </c>
      <c r="C3996" s="22">
        <v>25</v>
      </c>
      <c r="D3996" s="15"/>
    </row>
    <row r="3997" spans="1:4" ht="18">
      <c r="A3997" s="15" t="s">
        <v>4025</v>
      </c>
      <c r="B3997" s="21">
        <v>32147391</v>
      </c>
      <c r="C3997" s="22">
        <v>25</v>
      </c>
      <c r="D3997" s="15"/>
    </row>
    <row r="3998" spans="1:4" ht="18">
      <c r="A3998" s="15" t="s">
        <v>4026</v>
      </c>
      <c r="B3998" s="21">
        <v>172937537</v>
      </c>
      <c r="C3998" s="22">
        <v>25</v>
      </c>
      <c r="D3998" s="15"/>
    </row>
    <row r="3999" spans="1:4" ht="18">
      <c r="A3999" s="15" t="s">
        <v>4027</v>
      </c>
      <c r="B3999" s="21">
        <v>13873610</v>
      </c>
      <c r="C3999" s="22">
        <v>25</v>
      </c>
      <c r="D3999" s="15"/>
    </row>
    <row r="4000" spans="1:4" ht="18">
      <c r="A4000" s="15" t="s">
        <v>4028</v>
      </c>
      <c r="B4000" s="21">
        <v>192564571</v>
      </c>
      <c r="C4000" s="22">
        <v>23.333333969116211</v>
      </c>
      <c r="D4000" s="15"/>
    </row>
    <row r="4001" spans="1:4" ht="18">
      <c r="A4001" s="15" t="s">
        <v>4029</v>
      </c>
      <c r="B4001" s="21">
        <v>43107578</v>
      </c>
      <c r="C4001" s="22">
        <v>25</v>
      </c>
      <c r="D4001" s="15"/>
    </row>
    <row r="4002" spans="1:4" ht="18">
      <c r="A4002" s="15" t="s">
        <v>4030</v>
      </c>
      <c r="B4002" s="21">
        <v>19023267</v>
      </c>
      <c r="C4002" s="22">
        <v>25</v>
      </c>
      <c r="D4002" s="15"/>
    </row>
    <row r="4003" spans="1:4" ht="18">
      <c r="A4003" s="15" t="s">
        <v>4031</v>
      </c>
      <c r="B4003" s="21">
        <v>498516538</v>
      </c>
      <c r="C4003" s="22">
        <v>25</v>
      </c>
      <c r="D4003" s="15"/>
    </row>
    <row r="4004" spans="1:4" ht="18">
      <c r="A4004" s="15" t="s">
        <v>4032</v>
      </c>
      <c r="B4004" s="21">
        <v>93803457</v>
      </c>
      <c r="C4004" s="22">
        <v>25</v>
      </c>
      <c r="D4004" s="15"/>
    </row>
    <row r="4005" spans="1:4" ht="18">
      <c r="A4005" s="15" t="s">
        <v>4033</v>
      </c>
      <c r="B4005" s="21">
        <v>57881741</v>
      </c>
      <c r="C4005" s="22">
        <v>25</v>
      </c>
      <c r="D4005" s="15"/>
    </row>
    <row r="4006" spans="1:4" ht="18">
      <c r="A4006" s="15" t="s">
        <v>4034</v>
      </c>
      <c r="B4006" s="21">
        <v>601700798</v>
      </c>
      <c r="C4006" s="22">
        <v>25</v>
      </c>
      <c r="D4006" s="15"/>
    </row>
    <row r="4007" spans="1:4" ht="18">
      <c r="A4007" s="15" t="s">
        <v>4035</v>
      </c>
      <c r="B4007" s="21">
        <v>19899661</v>
      </c>
      <c r="C4007" s="22">
        <v>25</v>
      </c>
      <c r="D4007" s="15"/>
    </row>
    <row r="4008" spans="1:4" ht="18">
      <c r="A4008" s="15" t="s">
        <v>4036</v>
      </c>
      <c r="B4008" s="21">
        <v>6458245</v>
      </c>
      <c r="C4008" s="22">
        <v>25</v>
      </c>
      <c r="D4008" s="15"/>
    </row>
    <row r="4009" spans="1:4" ht="18">
      <c r="A4009" s="15" t="s">
        <v>4037</v>
      </c>
      <c r="B4009" s="21">
        <v>9793712</v>
      </c>
      <c r="C4009" s="22">
        <v>25</v>
      </c>
      <c r="D4009" s="15"/>
    </row>
    <row r="4010" spans="1:4" ht="18">
      <c r="A4010" s="15" t="s">
        <v>4038</v>
      </c>
      <c r="B4010" s="21">
        <v>46358583</v>
      </c>
      <c r="C4010" s="22">
        <v>25</v>
      </c>
      <c r="D4010" s="15"/>
    </row>
    <row r="4011" spans="1:4" ht="18">
      <c r="A4011" s="15" t="s">
        <v>4039</v>
      </c>
      <c r="B4011" s="21">
        <v>408696347</v>
      </c>
      <c r="C4011" s="22">
        <v>0</v>
      </c>
      <c r="D4011" s="15"/>
    </row>
    <row r="4012" spans="1:4" ht="18">
      <c r="A4012" s="15" t="s">
        <v>4040</v>
      </c>
      <c r="B4012" s="21">
        <v>1132766993</v>
      </c>
      <c r="C4012" s="22">
        <v>20.178571701049805</v>
      </c>
      <c r="D4012" s="15"/>
    </row>
    <row r="4013" spans="1:4" ht="18">
      <c r="A4013" s="15" t="s">
        <v>4041</v>
      </c>
      <c r="B4013" s="21">
        <v>368143957</v>
      </c>
      <c r="C4013" s="22">
        <v>25</v>
      </c>
      <c r="D4013" s="15"/>
    </row>
    <row r="4014" spans="1:4" ht="18">
      <c r="A4014" s="15" t="s">
        <v>4042</v>
      </c>
      <c r="B4014" s="21">
        <v>42809925</v>
      </c>
      <c r="C4014" s="22">
        <v>25</v>
      </c>
      <c r="D4014" s="15"/>
    </row>
    <row r="4015" spans="1:4" ht="18">
      <c r="A4015" s="15" t="s">
        <v>4043</v>
      </c>
      <c r="B4015" s="21">
        <v>9836853</v>
      </c>
      <c r="C4015" s="22">
        <v>25</v>
      </c>
      <c r="D4015" s="15"/>
    </row>
    <row r="4016" spans="1:4" ht="18">
      <c r="A4016" s="15" t="s">
        <v>4044</v>
      </c>
      <c r="B4016" s="21">
        <v>121549000</v>
      </c>
      <c r="C4016" s="22">
        <v>25</v>
      </c>
      <c r="D4016" s="15"/>
    </row>
    <row r="4017" spans="1:4" ht="18">
      <c r="A4017" s="15" t="s">
        <v>4045</v>
      </c>
      <c r="B4017" s="21">
        <v>315144490</v>
      </c>
      <c r="C4017" s="22">
        <v>25</v>
      </c>
      <c r="D4017" s="15"/>
    </row>
    <row r="4018" spans="1:4" ht="18">
      <c r="A4018" s="15" t="s">
        <v>4046</v>
      </c>
      <c r="B4018" s="21">
        <v>2027322233</v>
      </c>
      <c r="C4018" s="22">
        <v>25</v>
      </c>
      <c r="D4018" s="15"/>
    </row>
    <row r="4019" spans="1:4" ht="18">
      <c r="A4019" s="15" t="s">
        <v>4047</v>
      </c>
      <c r="B4019" s="21">
        <v>125778943</v>
      </c>
      <c r="C4019" s="22">
        <v>25</v>
      </c>
      <c r="D4019" s="15"/>
    </row>
    <row r="4020" spans="1:4" ht="18">
      <c r="A4020" s="15" t="s">
        <v>4048</v>
      </c>
      <c r="B4020" s="21">
        <v>344829323</v>
      </c>
      <c r="C4020" s="22">
        <v>25</v>
      </c>
      <c r="D4020" s="15"/>
    </row>
    <row r="4021" spans="1:4" ht="18">
      <c r="A4021" s="15" t="s">
        <v>4049</v>
      </c>
      <c r="B4021" s="21">
        <v>152270613</v>
      </c>
      <c r="C4021" s="22">
        <v>25</v>
      </c>
      <c r="D4021" s="15"/>
    </row>
    <row r="4022" spans="1:4" ht="18">
      <c r="A4022" s="15" t="s">
        <v>4050</v>
      </c>
      <c r="B4022" s="21">
        <v>36157728</v>
      </c>
      <c r="C4022" s="22">
        <v>25</v>
      </c>
      <c r="D4022" s="15"/>
    </row>
    <row r="4023" spans="1:4" ht="18">
      <c r="A4023" s="15" t="s">
        <v>4051</v>
      </c>
      <c r="B4023" s="21">
        <v>7899124</v>
      </c>
      <c r="C4023" s="22">
        <v>25</v>
      </c>
      <c r="D4023" s="15"/>
    </row>
    <row r="4024" spans="1:4" ht="18">
      <c r="A4024" s="15" t="s">
        <v>4052</v>
      </c>
      <c r="B4024" s="21">
        <v>2557377</v>
      </c>
      <c r="C4024" s="22">
        <v>25</v>
      </c>
      <c r="D4024" s="15"/>
    </row>
    <row r="4025" spans="1:4" ht="18">
      <c r="A4025" s="15" t="s">
        <v>4053</v>
      </c>
      <c r="B4025" s="21">
        <v>23690565</v>
      </c>
      <c r="C4025" s="22">
        <v>25</v>
      </c>
      <c r="D4025" s="15"/>
    </row>
    <row r="4026" spans="1:4" ht="18">
      <c r="A4026" s="15" t="s">
        <v>4054</v>
      </c>
      <c r="B4026" s="21">
        <v>18926143</v>
      </c>
      <c r="C4026" s="22">
        <v>25</v>
      </c>
      <c r="D4026" s="15"/>
    </row>
    <row r="4027" spans="1:4" ht="18">
      <c r="A4027" s="15" t="s">
        <v>4055</v>
      </c>
      <c r="B4027" s="21">
        <v>46602974</v>
      </c>
      <c r="C4027" s="22">
        <v>25</v>
      </c>
      <c r="D4027" s="15"/>
    </row>
    <row r="4028" spans="1:4" ht="18">
      <c r="A4028" s="15" t="s">
        <v>4056</v>
      </c>
      <c r="B4028" s="21">
        <v>53348343</v>
      </c>
      <c r="C4028" s="22">
        <v>25</v>
      </c>
      <c r="D4028" s="15"/>
    </row>
    <row r="4029" spans="1:4" ht="18">
      <c r="A4029" s="15" t="s">
        <v>4057</v>
      </c>
      <c r="B4029" s="21">
        <v>19524103</v>
      </c>
      <c r="C4029" s="22">
        <v>25</v>
      </c>
      <c r="D4029" s="15"/>
    </row>
    <row r="4030" spans="1:4" ht="18">
      <c r="A4030" s="15" t="s">
        <v>4058</v>
      </c>
      <c r="B4030" s="21">
        <v>34030660</v>
      </c>
      <c r="C4030" s="22">
        <v>25</v>
      </c>
      <c r="D4030" s="15"/>
    </row>
    <row r="4031" spans="1:4" ht="18">
      <c r="A4031" s="15" t="s">
        <v>4059</v>
      </c>
      <c r="B4031" s="21">
        <v>21368229</v>
      </c>
      <c r="C4031" s="22">
        <v>25</v>
      </c>
      <c r="D4031" s="15"/>
    </row>
    <row r="4032" spans="1:4" ht="18">
      <c r="A4032" s="15" t="s">
        <v>4060</v>
      </c>
      <c r="B4032" s="21">
        <v>30128220</v>
      </c>
      <c r="C4032" s="22">
        <v>0</v>
      </c>
      <c r="D4032" s="15"/>
    </row>
    <row r="4033" spans="1:4" ht="18">
      <c r="A4033" s="15" t="s">
        <v>4061</v>
      </c>
      <c r="B4033" s="21">
        <v>153655</v>
      </c>
      <c r="C4033" s="22">
        <v>7.5</v>
      </c>
      <c r="D4033" s="15"/>
    </row>
    <row r="4034" spans="1:4" ht="18">
      <c r="A4034" s="15" t="s">
        <v>4062</v>
      </c>
      <c r="B4034" s="21">
        <v>152150</v>
      </c>
      <c r="C4034" s="22">
        <v>25</v>
      </c>
      <c r="D4034" s="15"/>
    </row>
    <row r="4035" spans="1:4" ht="18">
      <c r="A4035" s="15" t="s">
        <v>4063</v>
      </c>
      <c r="B4035" s="21">
        <v>192589</v>
      </c>
      <c r="C4035" s="22">
        <v>25</v>
      </c>
      <c r="D4035" s="15"/>
    </row>
    <row r="4036" spans="1:4" ht="18">
      <c r="A4036" s="15" t="s">
        <v>4064</v>
      </c>
      <c r="B4036" s="21">
        <v>191948</v>
      </c>
      <c r="C4036" s="22">
        <v>25</v>
      </c>
      <c r="D4036" s="15"/>
    </row>
    <row r="4037" spans="1:4" ht="18">
      <c r="A4037" s="15" t="s">
        <v>4065</v>
      </c>
      <c r="B4037" s="21">
        <v>48140173</v>
      </c>
      <c r="C4037" s="22">
        <v>25</v>
      </c>
      <c r="D4037" s="15"/>
    </row>
    <row r="4038" spans="1:4" ht="18">
      <c r="A4038" s="15" t="s">
        <v>4066</v>
      </c>
      <c r="B4038" s="21">
        <v>10643479</v>
      </c>
      <c r="C4038" s="22">
        <v>25</v>
      </c>
      <c r="D4038" s="15"/>
    </row>
    <row r="4039" spans="1:4" ht="18">
      <c r="A4039" s="15" t="s">
        <v>4067</v>
      </c>
      <c r="B4039" s="21">
        <v>2665946</v>
      </c>
      <c r="C4039" s="22">
        <v>25</v>
      </c>
      <c r="D4039" s="15"/>
    </row>
    <row r="4040" spans="1:4" ht="18">
      <c r="A4040" s="15" t="s">
        <v>4068</v>
      </c>
      <c r="B4040" s="21">
        <v>25500910</v>
      </c>
      <c r="C4040" s="22">
        <v>25</v>
      </c>
      <c r="D4040" s="15"/>
    </row>
    <row r="4041" spans="1:4" ht="18">
      <c r="A4041" s="15" t="s">
        <v>4069</v>
      </c>
      <c r="B4041" s="21">
        <v>18194721</v>
      </c>
      <c r="C4041" s="22">
        <v>25</v>
      </c>
      <c r="D4041" s="15"/>
    </row>
    <row r="4042" spans="1:4" ht="18">
      <c r="A4042" s="15" t="s">
        <v>4070</v>
      </c>
      <c r="B4042" s="21">
        <v>38931290</v>
      </c>
      <c r="C4042" s="22">
        <v>25</v>
      </c>
      <c r="D4042" s="15"/>
    </row>
    <row r="4043" spans="1:4" ht="18">
      <c r="A4043" s="15" t="s">
        <v>4071</v>
      </c>
      <c r="B4043" s="21">
        <v>9594971</v>
      </c>
      <c r="C4043" s="22">
        <v>25</v>
      </c>
      <c r="D4043" s="15"/>
    </row>
    <row r="4044" spans="1:4" ht="18">
      <c r="A4044" s="15" t="s">
        <v>4072</v>
      </c>
      <c r="B4044" s="21">
        <v>707052837</v>
      </c>
      <c r="C4044" s="22">
        <v>25</v>
      </c>
      <c r="D4044" s="15"/>
    </row>
    <row r="4045" spans="1:4" ht="18">
      <c r="A4045" s="15" t="s">
        <v>4073</v>
      </c>
      <c r="B4045" s="21">
        <v>1485021</v>
      </c>
      <c r="C4045" s="22">
        <v>25</v>
      </c>
      <c r="D4045" s="15"/>
    </row>
    <row r="4046" spans="1:4" ht="18">
      <c r="A4046" s="15" t="s">
        <v>4074</v>
      </c>
      <c r="B4046" s="21">
        <v>9418584</v>
      </c>
      <c r="C4046" s="22">
        <v>25</v>
      </c>
      <c r="D4046" s="15"/>
    </row>
    <row r="4047" spans="1:4" ht="18">
      <c r="A4047" s="15" t="s">
        <v>4075</v>
      </c>
      <c r="B4047" s="21">
        <v>73843</v>
      </c>
      <c r="C4047" s="22">
        <v>25</v>
      </c>
      <c r="D4047" s="15"/>
    </row>
    <row r="4048" spans="1:4" ht="18">
      <c r="A4048" s="15" t="s">
        <v>4076</v>
      </c>
      <c r="B4048" s="21">
        <v>215490</v>
      </c>
      <c r="C4048" s="22">
        <v>25</v>
      </c>
      <c r="D4048" s="15"/>
    </row>
    <row r="4049" spans="1:4" ht="18">
      <c r="A4049" s="15" t="s">
        <v>4077</v>
      </c>
      <c r="B4049" s="21">
        <v>49415</v>
      </c>
      <c r="C4049" s="22">
        <v>25</v>
      </c>
      <c r="D4049" s="15"/>
    </row>
    <row r="4050" spans="1:4" ht="18">
      <c r="A4050" s="15" t="s">
        <v>4078</v>
      </c>
      <c r="B4050" s="21">
        <v>6871458</v>
      </c>
      <c r="C4050" s="22">
        <v>25</v>
      </c>
      <c r="D4050" s="15"/>
    </row>
    <row r="4051" spans="1:4" ht="18">
      <c r="A4051" s="15" t="s">
        <v>4079</v>
      </c>
      <c r="B4051" s="21">
        <v>2641586</v>
      </c>
      <c r="C4051" s="22">
        <v>25</v>
      </c>
      <c r="D4051" s="15"/>
    </row>
    <row r="4052" spans="1:4" ht="18">
      <c r="A4052" s="15" t="s">
        <v>4080</v>
      </c>
      <c r="B4052" s="21">
        <v>1587628</v>
      </c>
      <c r="C4052" s="22">
        <v>25</v>
      </c>
      <c r="D4052" s="15"/>
    </row>
    <row r="4053" spans="1:4" ht="18">
      <c r="A4053" s="15" t="s">
        <v>4081</v>
      </c>
      <c r="B4053" s="21">
        <v>10332295</v>
      </c>
      <c r="C4053" s="22">
        <v>25</v>
      </c>
      <c r="D4053" s="15"/>
    </row>
    <row r="4054" spans="1:4" ht="18">
      <c r="A4054" s="15" t="s">
        <v>4082</v>
      </c>
      <c r="B4054" s="21">
        <v>804724917</v>
      </c>
      <c r="C4054" s="22">
        <v>7.5</v>
      </c>
      <c r="D4054" s="15"/>
    </row>
    <row r="4055" spans="1:4" ht="18">
      <c r="A4055" s="15" t="s">
        <v>4083</v>
      </c>
      <c r="B4055" s="21">
        <v>89180496</v>
      </c>
      <c r="C4055" s="22">
        <v>25</v>
      </c>
      <c r="D4055" s="15"/>
    </row>
    <row r="4056" spans="1:4" ht="18">
      <c r="A4056" s="15" t="s">
        <v>4084</v>
      </c>
      <c r="B4056" s="21">
        <v>719520</v>
      </c>
      <c r="C4056" s="22">
        <v>25</v>
      </c>
      <c r="D4056" s="15"/>
    </row>
    <row r="4057" spans="1:4" ht="18">
      <c r="A4057" s="15" t="s">
        <v>4085</v>
      </c>
      <c r="B4057" s="21">
        <v>1079680516</v>
      </c>
      <c r="C4057" s="22">
        <v>25</v>
      </c>
      <c r="D4057" s="15"/>
    </row>
    <row r="4058" spans="1:4" ht="18">
      <c r="A4058" s="15" t="s">
        <v>4086</v>
      </c>
      <c r="B4058" s="21">
        <v>12450</v>
      </c>
      <c r="C4058" s="22">
        <v>25</v>
      </c>
      <c r="D4058" s="15"/>
    </row>
    <row r="4059" spans="1:4" ht="18">
      <c r="A4059" s="15" t="s">
        <v>4087</v>
      </c>
      <c r="B4059" s="21">
        <v>34800</v>
      </c>
      <c r="C4059" s="22">
        <v>25</v>
      </c>
      <c r="D4059" s="15"/>
    </row>
    <row r="4060" spans="1:4" ht="18">
      <c r="A4060" s="15" t="s">
        <v>4088</v>
      </c>
      <c r="B4060" s="21">
        <v>121148</v>
      </c>
      <c r="C4060" s="22">
        <v>25</v>
      </c>
      <c r="D4060" s="15"/>
    </row>
    <row r="4061" spans="1:4" ht="18">
      <c r="A4061" s="15" t="s">
        <v>4089</v>
      </c>
      <c r="B4061" s="21">
        <v>2663939</v>
      </c>
      <c r="C4061" s="22">
        <v>25</v>
      </c>
      <c r="D4061" s="15"/>
    </row>
    <row r="4062" spans="1:4" ht="18">
      <c r="A4062" s="15" t="s">
        <v>4090</v>
      </c>
      <c r="B4062" s="21">
        <v>6080092</v>
      </c>
      <c r="C4062" s="22">
        <v>25</v>
      </c>
      <c r="D4062" s="15"/>
    </row>
    <row r="4063" spans="1:4" ht="18">
      <c r="A4063" s="15" t="s">
        <v>4091</v>
      </c>
      <c r="B4063" s="21">
        <v>367794599</v>
      </c>
      <c r="C4063" s="22">
        <v>25</v>
      </c>
      <c r="D4063" s="15"/>
    </row>
    <row r="4064" spans="1:4" ht="18">
      <c r="A4064" s="15" t="s">
        <v>4092</v>
      </c>
      <c r="B4064" s="21">
        <v>902736</v>
      </c>
      <c r="C4064" s="22">
        <v>25</v>
      </c>
      <c r="D4064" s="15"/>
    </row>
    <row r="4065" spans="1:4" ht="18">
      <c r="A4065" s="15" t="s">
        <v>4093</v>
      </c>
      <c r="B4065" s="21">
        <v>2723030</v>
      </c>
      <c r="C4065" s="22">
        <v>25</v>
      </c>
      <c r="D4065" s="15"/>
    </row>
    <row r="4066" spans="1:4" ht="18">
      <c r="A4066" s="15" t="s">
        <v>4094</v>
      </c>
      <c r="B4066" s="21">
        <v>293103</v>
      </c>
      <c r="C4066" s="22">
        <v>25</v>
      </c>
      <c r="D4066" s="15"/>
    </row>
    <row r="4067" spans="1:4" ht="18">
      <c r="A4067" s="15" t="s">
        <v>4095</v>
      </c>
      <c r="B4067" s="21">
        <v>205368</v>
      </c>
      <c r="C4067" s="22">
        <v>25</v>
      </c>
      <c r="D4067" s="15"/>
    </row>
    <row r="4068" spans="1:4" ht="18">
      <c r="A4068" s="15" t="s">
        <v>4096</v>
      </c>
      <c r="B4068" s="21">
        <v>2099663</v>
      </c>
      <c r="C4068" s="22">
        <v>25</v>
      </c>
      <c r="D4068" s="15"/>
    </row>
    <row r="4069" spans="1:4" ht="18">
      <c r="A4069" s="15" t="s">
        <v>4097</v>
      </c>
      <c r="B4069" s="21">
        <v>4909277</v>
      </c>
      <c r="C4069" s="22">
        <v>25</v>
      </c>
      <c r="D4069" s="15"/>
    </row>
    <row r="4070" spans="1:4" ht="18">
      <c r="A4070" s="15" t="s">
        <v>4098</v>
      </c>
      <c r="B4070" s="21">
        <v>2669435</v>
      </c>
      <c r="C4070" s="22">
        <v>25</v>
      </c>
      <c r="D4070" s="15"/>
    </row>
    <row r="4071" spans="1:4" ht="18">
      <c r="A4071" s="15" t="s">
        <v>4099</v>
      </c>
      <c r="B4071" s="21">
        <v>3658187</v>
      </c>
      <c r="C4071" s="22">
        <v>25</v>
      </c>
      <c r="D4071" s="15"/>
    </row>
    <row r="4072" spans="1:4" ht="18">
      <c r="A4072" s="15" t="s">
        <v>4100</v>
      </c>
      <c r="B4072" s="21">
        <v>1558155</v>
      </c>
      <c r="C4072" s="22">
        <v>25</v>
      </c>
      <c r="D4072" s="15"/>
    </row>
    <row r="4073" spans="1:4" ht="18">
      <c r="A4073" s="15" t="s">
        <v>4101</v>
      </c>
      <c r="B4073" s="21">
        <v>413779</v>
      </c>
      <c r="C4073" s="22">
        <v>25</v>
      </c>
      <c r="D4073" s="15"/>
    </row>
    <row r="4074" spans="1:4" ht="18">
      <c r="A4074" s="15" t="s">
        <v>4102</v>
      </c>
      <c r="B4074" s="21">
        <v>5636578</v>
      </c>
      <c r="C4074" s="22">
        <v>25</v>
      </c>
      <c r="D4074" s="15"/>
    </row>
    <row r="4075" spans="1:4" ht="18">
      <c r="A4075" s="15" t="s">
        <v>4103</v>
      </c>
      <c r="B4075" s="21">
        <v>79182950</v>
      </c>
      <c r="C4075" s="22">
        <v>25</v>
      </c>
      <c r="D4075" s="15"/>
    </row>
    <row r="4076" spans="1:4" ht="18">
      <c r="A4076" s="15" t="s">
        <v>4104</v>
      </c>
      <c r="B4076" s="21">
        <v>10261274</v>
      </c>
      <c r="C4076" s="22">
        <v>25</v>
      </c>
      <c r="D4076" s="15"/>
    </row>
    <row r="4077" spans="1:4" ht="18">
      <c r="A4077" s="15" t="s">
        <v>4105</v>
      </c>
      <c r="B4077" s="21">
        <v>1701164029</v>
      </c>
      <c r="C4077" s="22">
        <v>25</v>
      </c>
      <c r="D4077" s="15"/>
    </row>
    <row r="4078" spans="1:4" ht="18">
      <c r="A4078" s="15" t="s">
        <v>4106</v>
      </c>
      <c r="B4078" s="21">
        <v>1653796996</v>
      </c>
      <c r="C4078" s="22">
        <v>25</v>
      </c>
      <c r="D4078" s="15"/>
    </row>
    <row r="4079" spans="1:4" ht="18">
      <c r="A4079" s="15" t="s">
        <v>4107</v>
      </c>
      <c r="B4079" s="21">
        <v>175462885</v>
      </c>
      <c r="C4079" s="22">
        <v>25</v>
      </c>
      <c r="D4079" s="15"/>
    </row>
    <row r="4080" spans="1:4" ht="18">
      <c r="A4080" s="15" t="s">
        <v>4108</v>
      </c>
      <c r="B4080" s="21">
        <v>446333074</v>
      </c>
      <c r="C4080" s="22">
        <v>25</v>
      </c>
      <c r="D4080" s="15"/>
    </row>
    <row r="4081" spans="1:4" ht="18">
      <c r="A4081" s="15" t="s">
        <v>4109</v>
      </c>
      <c r="B4081" s="21">
        <v>1512868425</v>
      </c>
      <c r="C4081" s="22">
        <v>25</v>
      </c>
      <c r="D4081" s="15"/>
    </row>
    <row r="4082" spans="1:4" ht="18">
      <c r="A4082" s="15" t="s">
        <v>4110</v>
      </c>
      <c r="B4082" s="21">
        <v>927491523</v>
      </c>
      <c r="C4082" s="22">
        <v>25</v>
      </c>
      <c r="D4082" s="15"/>
    </row>
    <row r="4083" spans="1:4" ht="18">
      <c r="A4083" s="15" t="s">
        <v>4111</v>
      </c>
      <c r="B4083" s="21">
        <v>277709193</v>
      </c>
      <c r="C4083" s="22">
        <v>25</v>
      </c>
      <c r="D4083" s="15"/>
    </row>
    <row r="4084" spans="1:4" ht="18">
      <c r="A4084" s="15" t="s">
        <v>4112</v>
      </c>
      <c r="B4084" s="21">
        <v>204423838</v>
      </c>
      <c r="C4084" s="22">
        <v>25</v>
      </c>
      <c r="D4084" s="15"/>
    </row>
    <row r="4085" spans="1:4" ht="18">
      <c r="A4085" s="15" t="s">
        <v>4113</v>
      </c>
      <c r="B4085" s="21">
        <v>99905940</v>
      </c>
      <c r="C4085" s="22">
        <v>25</v>
      </c>
      <c r="D4085" s="15"/>
    </row>
    <row r="4086" spans="1:4" ht="18">
      <c r="A4086" s="15" t="s">
        <v>4114</v>
      </c>
      <c r="B4086" s="21">
        <v>357918350</v>
      </c>
      <c r="C4086" s="22">
        <v>25</v>
      </c>
      <c r="D4086" s="15"/>
    </row>
    <row r="4087" spans="1:4" ht="18">
      <c r="A4087" s="15" t="s">
        <v>4115</v>
      </c>
      <c r="B4087" s="21">
        <v>27082660</v>
      </c>
      <c r="C4087" s="22">
        <v>25</v>
      </c>
      <c r="D4087" s="15"/>
    </row>
    <row r="4088" spans="1:4" ht="18">
      <c r="A4088" s="15" t="s">
        <v>4116</v>
      </c>
      <c r="B4088" s="21">
        <v>1487919721</v>
      </c>
      <c r="C4088" s="22">
        <v>25</v>
      </c>
      <c r="D4088" s="15"/>
    </row>
    <row r="4089" spans="1:4" ht="18">
      <c r="A4089" s="15" t="s">
        <v>4117</v>
      </c>
      <c r="B4089" s="21">
        <v>8586412</v>
      </c>
      <c r="C4089" s="22">
        <v>25</v>
      </c>
      <c r="D4089" s="15"/>
    </row>
    <row r="4090" spans="1:4" ht="18">
      <c r="A4090" s="15" t="s">
        <v>4118</v>
      </c>
      <c r="B4090" s="21">
        <v>18372545</v>
      </c>
      <c r="C4090" s="22">
        <v>25</v>
      </c>
      <c r="D4090" s="15"/>
    </row>
    <row r="4091" spans="1:4" ht="18">
      <c r="A4091" s="15" t="s">
        <v>4119</v>
      </c>
      <c r="B4091" s="21">
        <v>30227177</v>
      </c>
      <c r="C4091" s="22">
        <v>25</v>
      </c>
      <c r="D4091" s="15"/>
    </row>
    <row r="4092" spans="1:4" ht="18">
      <c r="A4092" s="15" t="s">
        <v>4120</v>
      </c>
      <c r="B4092" s="21">
        <v>20260920</v>
      </c>
      <c r="C4092" s="22">
        <v>25</v>
      </c>
      <c r="D4092" s="15"/>
    </row>
    <row r="4093" spans="1:4" ht="18">
      <c r="A4093" s="15" t="s">
        <v>4121</v>
      </c>
      <c r="B4093" s="21">
        <v>103295016</v>
      </c>
      <c r="C4093" s="22">
        <v>7.5</v>
      </c>
      <c r="D4093" s="15"/>
    </row>
    <row r="4094" spans="1:4" ht="18">
      <c r="A4094" s="15" t="s">
        <v>4122</v>
      </c>
      <c r="B4094" s="21">
        <v>17955588</v>
      </c>
      <c r="C4094" s="22">
        <v>7.5</v>
      </c>
      <c r="D4094" s="15"/>
    </row>
    <row r="4095" spans="1:4" ht="18">
      <c r="A4095" s="15" t="s">
        <v>4123</v>
      </c>
      <c r="B4095" s="21">
        <v>23500498</v>
      </c>
      <c r="C4095" s="22">
        <v>7.5</v>
      </c>
      <c r="D4095" s="15"/>
    </row>
    <row r="4096" spans="1:4" ht="18">
      <c r="A4096" s="15" t="s">
        <v>4124</v>
      </c>
      <c r="B4096" s="21">
        <v>5864</v>
      </c>
      <c r="C4096" s="22">
        <v>25</v>
      </c>
      <c r="D4096" s="15"/>
    </row>
    <row r="4097" spans="1:4" ht="18">
      <c r="A4097" s="15" t="s">
        <v>4125</v>
      </c>
      <c r="B4097" s="21">
        <v>870967929</v>
      </c>
      <c r="C4097" s="22">
        <v>25</v>
      </c>
      <c r="D4097" s="15"/>
    </row>
    <row r="4098" spans="1:4" ht="18">
      <c r="A4098" s="15" t="s">
        <v>4126</v>
      </c>
      <c r="B4098" s="21">
        <v>1480619</v>
      </c>
      <c r="C4098" s="22">
        <v>25</v>
      </c>
      <c r="D4098" s="15"/>
    </row>
    <row r="4099" spans="1:4" ht="18">
      <c r="A4099" s="15" t="s">
        <v>4127</v>
      </c>
      <c r="B4099" s="21">
        <v>438229321</v>
      </c>
      <c r="C4099" s="22">
        <v>25</v>
      </c>
      <c r="D4099" s="15"/>
    </row>
    <row r="4100" spans="1:4" ht="18">
      <c r="A4100" s="15" t="s">
        <v>4128</v>
      </c>
      <c r="B4100" s="21">
        <v>109876435</v>
      </c>
      <c r="C4100" s="22">
        <v>0</v>
      </c>
      <c r="D4100" s="15"/>
    </row>
    <row r="4101" spans="1:4" ht="18">
      <c r="A4101" s="15" t="s">
        <v>4129</v>
      </c>
      <c r="B4101" s="21">
        <v>140184398</v>
      </c>
      <c r="C4101" s="22">
        <v>0</v>
      </c>
      <c r="D4101" s="15"/>
    </row>
    <row r="4102" spans="1:4" ht="18">
      <c r="A4102" s="15" t="s">
        <v>4130</v>
      </c>
      <c r="B4102" s="21">
        <v>177766232</v>
      </c>
      <c r="C4102" s="22">
        <v>7.5</v>
      </c>
      <c r="D4102" s="15"/>
    </row>
    <row r="4103" spans="1:4" ht="18">
      <c r="A4103" s="15" t="s">
        <v>4131</v>
      </c>
      <c r="B4103" s="21">
        <v>205247747</v>
      </c>
      <c r="C4103" s="22">
        <v>0</v>
      </c>
      <c r="D4103" s="15"/>
    </row>
    <row r="4104" spans="1:4" ht="18">
      <c r="A4104" s="15" t="s">
        <v>4132</v>
      </c>
      <c r="B4104" s="21">
        <v>42999723</v>
      </c>
      <c r="C4104" s="22">
        <v>25</v>
      </c>
      <c r="D4104" s="15"/>
    </row>
    <row r="4105" spans="1:4" ht="18">
      <c r="A4105" s="15" t="s">
        <v>4133</v>
      </c>
      <c r="B4105" s="21">
        <v>8460922</v>
      </c>
      <c r="C4105" s="22">
        <v>25</v>
      </c>
      <c r="D4105" s="15"/>
    </row>
    <row r="4106" spans="1:4" ht="18">
      <c r="A4106" s="15" t="s">
        <v>4134</v>
      </c>
      <c r="B4106" s="21">
        <v>2056246</v>
      </c>
      <c r="C4106" s="22">
        <v>25</v>
      </c>
      <c r="D4106" s="15"/>
    </row>
    <row r="4107" spans="1:4" ht="18">
      <c r="A4107" s="15" t="s">
        <v>4135</v>
      </c>
      <c r="B4107" s="21">
        <v>4206943</v>
      </c>
      <c r="C4107" s="22">
        <v>25</v>
      </c>
      <c r="D4107" s="15"/>
    </row>
    <row r="4108" spans="1:4" ht="18">
      <c r="A4108" s="15" t="s">
        <v>4136</v>
      </c>
      <c r="B4108" s="21">
        <v>2060441</v>
      </c>
      <c r="C4108" s="22">
        <v>25</v>
      </c>
      <c r="D4108" s="15"/>
    </row>
    <row r="4109" spans="1:4" ht="18">
      <c r="A4109" s="15" t="s">
        <v>4137</v>
      </c>
      <c r="B4109" s="21">
        <v>3086544</v>
      </c>
      <c r="C4109" s="22">
        <v>25</v>
      </c>
      <c r="D4109" s="15"/>
    </row>
    <row r="4110" spans="1:4" ht="18">
      <c r="A4110" s="15" t="s">
        <v>4138</v>
      </c>
      <c r="B4110" s="21">
        <v>48120163</v>
      </c>
      <c r="C4110" s="22">
        <v>7.5</v>
      </c>
      <c r="D4110" s="15"/>
    </row>
    <row r="4111" spans="1:4" ht="18">
      <c r="A4111" s="15" t="s">
        <v>4139</v>
      </c>
      <c r="B4111" s="21">
        <v>289789666</v>
      </c>
      <c r="C4111" s="22">
        <v>0</v>
      </c>
      <c r="D4111" s="15"/>
    </row>
    <row r="4112" spans="1:4" ht="18">
      <c r="A4112" s="15" t="s">
        <v>4140</v>
      </c>
      <c r="B4112" s="21">
        <v>7291236</v>
      </c>
      <c r="C4112" s="22">
        <v>25</v>
      </c>
      <c r="D4112" s="15"/>
    </row>
    <row r="4113" spans="1:4" ht="18">
      <c r="A4113" s="15" t="s">
        <v>4141</v>
      </c>
      <c r="B4113" s="21">
        <v>83835</v>
      </c>
      <c r="C4113" s="22">
        <v>25</v>
      </c>
      <c r="D4113" s="15"/>
    </row>
    <row r="4114" spans="1:4" ht="18">
      <c r="A4114" s="15" t="s">
        <v>4142</v>
      </c>
      <c r="B4114" s="21">
        <v>734600</v>
      </c>
      <c r="C4114" s="22">
        <v>25</v>
      </c>
      <c r="D4114" s="15"/>
    </row>
    <row r="4115" spans="1:4" ht="18">
      <c r="A4115" s="15" t="s">
        <v>4143</v>
      </c>
      <c r="B4115" s="21">
        <v>89265350</v>
      </c>
      <c r="C4115" s="22">
        <v>25</v>
      </c>
      <c r="D4115" s="15"/>
    </row>
    <row r="4116" spans="1:4" ht="18">
      <c r="A4116" s="15" t="s">
        <v>4144</v>
      </c>
      <c r="B4116" s="21">
        <v>20711245</v>
      </c>
      <c r="C4116" s="22">
        <v>25</v>
      </c>
      <c r="D4116" s="15"/>
    </row>
    <row r="4117" spans="1:4" ht="18">
      <c r="A4117" s="15" t="s">
        <v>4145</v>
      </c>
      <c r="B4117" s="21">
        <v>426446760</v>
      </c>
      <c r="C4117" s="22">
        <v>25</v>
      </c>
      <c r="D4117" s="15"/>
    </row>
    <row r="4118" spans="1:4" ht="18">
      <c r="A4118" s="15" t="s">
        <v>4146</v>
      </c>
      <c r="B4118" s="21">
        <v>553359943</v>
      </c>
      <c r="C4118" s="22">
        <v>25</v>
      </c>
      <c r="D4118" s="15"/>
    </row>
    <row r="4119" spans="1:4" ht="18">
      <c r="A4119" s="15" t="s">
        <v>4147</v>
      </c>
      <c r="B4119" s="21">
        <v>743810</v>
      </c>
      <c r="C4119" s="22">
        <v>7.5</v>
      </c>
      <c r="D4119" s="15"/>
    </row>
    <row r="4120" spans="1:4" ht="18">
      <c r="A4120" s="15" t="s">
        <v>4148</v>
      </c>
      <c r="B4120" s="21">
        <v>63777</v>
      </c>
      <c r="C4120" s="22">
        <v>25</v>
      </c>
      <c r="D4120" s="15"/>
    </row>
    <row r="4121" spans="1:4" ht="18">
      <c r="A4121" s="15" t="s">
        <v>4149</v>
      </c>
      <c r="B4121" s="21">
        <v>191097</v>
      </c>
      <c r="C4121" s="22">
        <v>25</v>
      </c>
      <c r="D4121" s="15"/>
    </row>
    <row r="4122" spans="1:4" ht="18">
      <c r="A4122" s="15" t="s">
        <v>4150</v>
      </c>
      <c r="B4122" s="21">
        <v>92736</v>
      </c>
      <c r="C4122" s="22">
        <v>25</v>
      </c>
      <c r="D4122" s="15"/>
    </row>
    <row r="4123" spans="1:4" ht="18">
      <c r="A4123" s="15" t="s">
        <v>4151</v>
      </c>
      <c r="B4123" s="21">
        <v>3079120</v>
      </c>
      <c r="C4123" s="22">
        <v>25</v>
      </c>
      <c r="D4123" s="15"/>
    </row>
    <row r="4124" spans="1:4" ht="18">
      <c r="A4124" s="15" t="s">
        <v>4152</v>
      </c>
      <c r="B4124" s="21">
        <v>12972188</v>
      </c>
      <c r="C4124" s="22">
        <v>25</v>
      </c>
      <c r="D4124" s="15"/>
    </row>
    <row r="4125" spans="1:4" ht="18">
      <c r="A4125" s="15" t="s">
        <v>4153</v>
      </c>
      <c r="B4125" s="21">
        <v>314443831</v>
      </c>
      <c r="C4125" s="22">
        <v>25</v>
      </c>
      <c r="D4125" s="15"/>
    </row>
    <row r="4126" spans="1:4" ht="18">
      <c r="A4126" s="15" t="s">
        <v>4154</v>
      </c>
      <c r="B4126" s="21">
        <v>1481580</v>
      </c>
      <c r="C4126" s="22">
        <v>25</v>
      </c>
      <c r="D4126" s="15"/>
    </row>
    <row r="4127" spans="1:4" ht="18">
      <c r="A4127" s="15" t="s">
        <v>4155</v>
      </c>
      <c r="B4127" s="21">
        <v>83068</v>
      </c>
      <c r="C4127" s="22">
        <v>25</v>
      </c>
      <c r="D4127" s="15"/>
    </row>
    <row r="4128" spans="1:4" ht="18">
      <c r="A4128" s="15" t="s">
        <v>4156</v>
      </c>
      <c r="B4128" s="21">
        <v>166905</v>
      </c>
      <c r="C4128" s="22">
        <v>25</v>
      </c>
      <c r="D4128" s="15"/>
    </row>
    <row r="4129" spans="1:4" ht="18">
      <c r="A4129" s="15" t="s">
        <v>4157</v>
      </c>
      <c r="B4129" s="21">
        <v>4669</v>
      </c>
      <c r="C4129" s="22">
        <v>25</v>
      </c>
      <c r="D4129" s="15"/>
    </row>
    <row r="4130" spans="1:4" ht="18">
      <c r="A4130" s="15" t="s">
        <v>4158</v>
      </c>
      <c r="B4130" s="21">
        <v>481863</v>
      </c>
      <c r="C4130" s="22">
        <v>25</v>
      </c>
      <c r="D4130" s="15"/>
    </row>
    <row r="4131" spans="1:4" ht="18">
      <c r="A4131" s="15" t="s">
        <v>4159</v>
      </c>
      <c r="B4131" s="21">
        <v>311877</v>
      </c>
      <c r="C4131" s="22">
        <v>25</v>
      </c>
      <c r="D4131" s="15"/>
    </row>
    <row r="4132" spans="1:4" ht="18">
      <c r="A4132" s="15" t="s">
        <v>4160</v>
      </c>
      <c r="B4132" s="21">
        <v>29180866</v>
      </c>
      <c r="C4132" s="22">
        <v>25</v>
      </c>
      <c r="D4132" s="15"/>
    </row>
    <row r="4133" spans="1:4" ht="18">
      <c r="A4133" s="15" t="s">
        <v>4161</v>
      </c>
      <c r="B4133" s="21">
        <v>1814273</v>
      </c>
      <c r="C4133" s="22">
        <v>25</v>
      </c>
      <c r="D4133" s="15"/>
    </row>
    <row r="4134" spans="1:4" ht="18">
      <c r="A4134" s="15" t="s">
        <v>4162</v>
      </c>
      <c r="B4134" s="21">
        <v>44316472</v>
      </c>
      <c r="C4134" s="22">
        <v>25</v>
      </c>
      <c r="D4134" s="15"/>
    </row>
    <row r="4135" spans="1:4" ht="18">
      <c r="A4135" s="15" t="s">
        <v>4163</v>
      </c>
      <c r="B4135" s="21">
        <v>35906264</v>
      </c>
      <c r="C4135" s="22">
        <v>25</v>
      </c>
      <c r="D4135" s="15"/>
    </row>
    <row r="4136" spans="1:4" ht="18">
      <c r="A4136" s="15" t="s">
        <v>4164</v>
      </c>
      <c r="B4136" s="21">
        <v>52400</v>
      </c>
      <c r="C4136" s="22">
        <v>25</v>
      </c>
      <c r="D4136" s="15"/>
    </row>
    <row r="4137" spans="1:4" ht="18">
      <c r="A4137" s="15" t="s">
        <v>4165</v>
      </c>
      <c r="B4137" s="21">
        <v>6433551</v>
      </c>
      <c r="C4137" s="22">
        <v>25</v>
      </c>
      <c r="D4137" s="15"/>
    </row>
    <row r="4138" spans="1:4" ht="18">
      <c r="A4138" s="15" t="s">
        <v>4166</v>
      </c>
      <c r="B4138" s="21">
        <v>1067584</v>
      </c>
      <c r="C4138" s="22">
        <v>25</v>
      </c>
      <c r="D4138" s="15"/>
    </row>
    <row r="4139" spans="1:4" ht="18">
      <c r="A4139" s="15" t="s">
        <v>4167</v>
      </c>
      <c r="B4139" s="21">
        <v>6310673</v>
      </c>
      <c r="C4139" s="22">
        <v>25</v>
      </c>
      <c r="D4139" s="15"/>
    </row>
    <row r="4140" spans="1:4" ht="18">
      <c r="A4140" s="15" t="s">
        <v>4168</v>
      </c>
      <c r="B4140" s="21">
        <v>3159961</v>
      </c>
      <c r="C4140" s="22">
        <v>7.5</v>
      </c>
      <c r="D4140" s="15"/>
    </row>
    <row r="4141" spans="1:4" ht="18">
      <c r="A4141" s="15" t="s">
        <v>4169</v>
      </c>
      <c r="B4141" s="21">
        <v>8403</v>
      </c>
      <c r="C4141" s="22">
        <v>25</v>
      </c>
      <c r="D4141" s="15"/>
    </row>
    <row r="4142" spans="1:4" ht="18">
      <c r="A4142" s="15" t="s">
        <v>4170</v>
      </c>
      <c r="B4142" s="21">
        <v>32293674</v>
      </c>
      <c r="C4142" s="22">
        <v>25</v>
      </c>
      <c r="D4142" s="15"/>
    </row>
    <row r="4143" spans="1:4" ht="18">
      <c r="A4143" s="15" t="s">
        <v>4171</v>
      </c>
      <c r="B4143" s="21">
        <v>1105808</v>
      </c>
      <c r="C4143" s="22">
        <v>25</v>
      </c>
      <c r="D4143" s="15"/>
    </row>
    <row r="4144" spans="1:4" ht="18">
      <c r="A4144" s="15" t="s">
        <v>4172</v>
      </c>
      <c r="B4144" s="21">
        <v>24067</v>
      </c>
      <c r="C4144" s="22">
        <v>7.5</v>
      </c>
      <c r="D4144" s="15"/>
    </row>
    <row r="4145" spans="1:4" ht="18">
      <c r="A4145" s="15" t="s">
        <v>4173</v>
      </c>
      <c r="B4145" s="21">
        <v>1100768</v>
      </c>
      <c r="C4145" s="22">
        <v>7.5</v>
      </c>
      <c r="D4145" s="15"/>
    </row>
    <row r="4146" spans="1:4" ht="18">
      <c r="A4146" s="15" t="s">
        <v>4174</v>
      </c>
      <c r="B4146" s="21">
        <v>120286318</v>
      </c>
      <c r="C4146" s="22">
        <v>7.5</v>
      </c>
      <c r="D4146" s="15"/>
    </row>
    <row r="4147" spans="1:4" ht="18">
      <c r="A4147" s="15" t="s">
        <v>4175</v>
      </c>
      <c r="B4147" s="21">
        <v>144687726</v>
      </c>
      <c r="C4147" s="22">
        <v>25</v>
      </c>
      <c r="D4147" s="15"/>
    </row>
    <row r="4148" spans="1:4" ht="18">
      <c r="A4148" s="15" t="s">
        <v>4176</v>
      </c>
      <c r="B4148" s="21">
        <v>148623247</v>
      </c>
      <c r="C4148" s="22">
        <v>25</v>
      </c>
      <c r="D4148" s="15"/>
    </row>
    <row r="4149" spans="1:4" ht="18">
      <c r="A4149" s="15" t="s">
        <v>4177</v>
      </c>
      <c r="B4149" s="21">
        <v>28862880</v>
      </c>
      <c r="C4149" s="22">
        <v>25</v>
      </c>
      <c r="D4149" s="15"/>
    </row>
    <row r="4150" spans="1:4" ht="18">
      <c r="A4150" s="15" t="s">
        <v>4178</v>
      </c>
      <c r="B4150" s="21">
        <v>8328993</v>
      </c>
      <c r="C4150" s="22">
        <v>25</v>
      </c>
      <c r="D4150" s="15"/>
    </row>
    <row r="4151" spans="1:4" ht="18">
      <c r="A4151" s="15" t="s">
        <v>4179</v>
      </c>
      <c r="B4151" s="21">
        <v>26255060</v>
      </c>
      <c r="C4151" s="22">
        <v>25</v>
      </c>
      <c r="D4151" s="15"/>
    </row>
    <row r="4152" spans="1:4" ht="18">
      <c r="A4152" s="15" t="s">
        <v>4180</v>
      </c>
      <c r="B4152" s="21">
        <v>318883440</v>
      </c>
      <c r="C4152" s="22">
        <v>7.5</v>
      </c>
      <c r="D4152" s="15"/>
    </row>
    <row r="4153" spans="1:4" ht="18">
      <c r="A4153" s="15" t="s">
        <v>4181</v>
      </c>
      <c r="B4153" s="21">
        <v>232931426</v>
      </c>
      <c r="C4153" s="22">
        <v>7.5</v>
      </c>
      <c r="D4153" s="15"/>
    </row>
    <row r="4154" spans="1:4" ht="18">
      <c r="A4154" s="15" t="s">
        <v>4182</v>
      </c>
      <c r="B4154" s="21">
        <v>22413379</v>
      </c>
      <c r="C4154" s="22">
        <v>7.5</v>
      </c>
      <c r="D4154" s="15"/>
    </row>
    <row r="4155" spans="1:4" ht="18">
      <c r="A4155" s="15" t="s">
        <v>4183</v>
      </c>
      <c r="B4155" s="21">
        <v>558647661</v>
      </c>
      <c r="C4155" s="22">
        <v>7.5</v>
      </c>
      <c r="D4155" s="15"/>
    </row>
    <row r="4156" spans="1:4" ht="18">
      <c r="A4156" s="15" t="s">
        <v>4184</v>
      </c>
      <c r="B4156" s="21">
        <v>429212792</v>
      </c>
      <c r="C4156" s="22">
        <v>7.5</v>
      </c>
      <c r="D4156" s="15"/>
    </row>
    <row r="4157" spans="1:4" ht="18">
      <c r="A4157" s="15" t="s">
        <v>4185</v>
      </c>
      <c r="B4157" s="21">
        <v>91568380</v>
      </c>
      <c r="C4157" s="22">
        <v>7.5</v>
      </c>
      <c r="D4157" s="15"/>
    </row>
    <row r="4158" spans="1:4" ht="18">
      <c r="A4158" s="15" t="s">
        <v>4186</v>
      </c>
      <c r="B4158" s="21">
        <v>72414863</v>
      </c>
      <c r="C4158" s="22">
        <v>3.75</v>
      </c>
      <c r="D4158" s="15"/>
    </row>
    <row r="4159" spans="1:4" ht="18">
      <c r="A4159" s="15" t="s">
        <v>4187</v>
      </c>
      <c r="B4159" s="21">
        <v>12172479</v>
      </c>
      <c r="C4159" s="22">
        <v>7.5</v>
      </c>
      <c r="D4159" s="15"/>
    </row>
    <row r="4160" spans="1:4" ht="18">
      <c r="A4160" s="15" t="s">
        <v>4188</v>
      </c>
      <c r="B4160" s="21">
        <v>1425485</v>
      </c>
      <c r="C4160" s="22">
        <v>25</v>
      </c>
      <c r="D4160" s="15"/>
    </row>
    <row r="4161" spans="1:4" ht="18">
      <c r="A4161" s="15" t="s">
        <v>4189</v>
      </c>
      <c r="B4161" s="21">
        <v>56241462</v>
      </c>
      <c r="C4161" s="22">
        <v>2.5</v>
      </c>
      <c r="D4161" s="15"/>
    </row>
    <row r="4162" spans="1:4" ht="18">
      <c r="A4162" s="15" t="s">
        <v>4190</v>
      </c>
      <c r="B4162" s="21">
        <v>12334682</v>
      </c>
      <c r="C4162" s="22">
        <v>7.5</v>
      </c>
      <c r="D4162" s="15"/>
    </row>
    <row r="4163" spans="1:4" ht="18">
      <c r="A4163" s="15" t="s">
        <v>4191</v>
      </c>
      <c r="B4163" s="21">
        <v>1028281</v>
      </c>
      <c r="C4163" s="22">
        <v>5.625</v>
      </c>
      <c r="D4163" s="15"/>
    </row>
    <row r="4164" spans="1:4" ht="18">
      <c r="A4164" s="15" t="s">
        <v>4192</v>
      </c>
      <c r="B4164" s="21">
        <v>40444715</v>
      </c>
      <c r="C4164" s="22">
        <v>7.5</v>
      </c>
      <c r="D4164" s="15"/>
    </row>
    <row r="4165" spans="1:4" ht="18">
      <c r="A4165" s="15" t="s">
        <v>4193</v>
      </c>
      <c r="B4165" s="21">
        <v>63452741</v>
      </c>
      <c r="C4165" s="22">
        <v>0</v>
      </c>
      <c r="D4165" s="15"/>
    </row>
    <row r="4166" spans="1:4" ht="18">
      <c r="A4166" s="15" t="s">
        <v>4194</v>
      </c>
      <c r="B4166" s="21">
        <v>17089729</v>
      </c>
      <c r="C4166" s="22">
        <v>7.5</v>
      </c>
      <c r="D4166" s="15"/>
    </row>
    <row r="4167" spans="1:4" ht="18">
      <c r="A4167" s="15" t="s">
        <v>4195</v>
      </c>
      <c r="B4167" s="21">
        <v>15136304</v>
      </c>
      <c r="C4167" s="22">
        <v>7.5</v>
      </c>
      <c r="D4167" s="15"/>
    </row>
    <row r="4168" spans="1:4" ht="18">
      <c r="A4168" s="15" t="s">
        <v>4196</v>
      </c>
      <c r="B4168" s="21">
        <v>346842</v>
      </c>
      <c r="C4168" s="22">
        <v>25</v>
      </c>
      <c r="D4168" s="15"/>
    </row>
    <row r="4169" spans="1:4" ht="18">
      <c r="A4169" s="15" t="s">
        <v>4197</v>
      </c>
      <c r="B4169" s="21">
        <v>505853</v>
      </c>
      <c r="C4169" s="22">
        <v>25</v>
      </c>
      <c r="D4169" s="15"/>
    </row>
    <row r="4170" spans="1:4" ht="18">
      <c r="A4170" s="15" t="s">
        <v>4198</v>
      </c>
      <c r="B4170" s="21">
        <v>22641305</v>
      </c>
      <c r="C4170" s="22">
        <v>7.5</v>
      </c>
      <c r="D4170" s="15"/>
    </row>
    <row r="4171" spans="1:4" ht="18">
      <c r="A4171" s="15" t="s">
        <v>4199</v>
      </c>
      <c r="B4171" s="21">
        <v>660163</v>
      </c>
      <c r="C4171" s="22">
        <v>25</v>
      </c>
      <c r="D4171" s="15"/>
    </row>
    <row r="4172" spans="1:4" ht="18">
      <c r="A4172" s="15" t="s">
        <v>4200</v>
      </c>
      <c r="B4172" s="21">
        <v>39315209</v>
      </c>
      <c r="C4172" s="22">
        <v>8</v>
      </c>
      <c r="D4172" s="15"/>
    </row>
    <row r="4173" spans="1:4" ht="18">
      <c r="A4173" s="15" t="s">
        <v>4201</v>
      </c>
      <c r="B4173" s="21">
        <v>710693</v>
      </c>
      <c r="C4173" s="22">
        <v>25</v>
      </c>
      <c r="D4173" s="15"/>
    </row>
    <row r="4174" spans="1:4" ht="18">
      <c r="A4174" s="15" t="s">
        <v>4202</v>
      </c>
      <c r="B4174" s="21">
        <v>1980695</v>
      </c>
      <c r="C4174" s="22">
        <v>25</v>
      </c>
      <c r="D4174" s="15"/>
    </row>
    <row r="4175" spans="1:4" ht="18">
      <c r="A4175" s="15" t="s">
        <v>4203</v>
      </c>
      <c r="B4175" s="21">
        <v>437035</v>
      </c>
      <c r="C4175" s="22">
        <v>25</v>
      </c>
      <c r="D4175" s="15"/>
    </row>
    <row r="4176" spans="1:4" ht="18">
      <c r="A4176" s="15" t="s">
        <v>4204</v>
      </c>
      <c r="B4176" s="21">
        <v>12546754</v>
      </c>
      <c r="C4176" s="22">
        <v>25</v>
      </c>
      <c r="D4176" s="15"/>
    </row>
    <row r="4177" spans="1:4" ht="18">
      <c r="A4177" s="15" t="s">
        <v>4205</v>
      </c>
      <c r="B4177" s="21">
        <v>407656</v>
      </c>
      <c r="C4177" s="22">
        <v>25</v>
      </c>
      <c r="D4177" s="15"/>
    </row>
    <row r="4178" spans="1:4" ht="18">
      <c r="A4178" s="15" t="s">
        <v>4206</v>
      </c>
      <c r="B4178" s="21">
        <v>11150457</v>
      </c>
      <c r="C4178" s="22">
        <v>25</v>
      </c>
      <c r="D4178" s="15"/>
    </row>
    <row r="4179" spans="1:4" ht="18">
      <c r="A4179" s="15" t="s">
        <v>4207</v>
      </c>
      <c r="B4179" s="21">
        <v>1457155</v>
      </c>
      <c r="C4179" s="22">
        <v>25</v>
      </c>
      <c r="D4179" s="15"/>
    </row>
    <row r="4180" spans="1:4" ht="18">
      <c r="A4180" s="15" t="s">
        <v>4208</v>
      </c>
      <c r="B4180" s="21">
        <v>32052575</v>
      </c>
      <c r="C4180" s="22">
        <v>25</v>
      </c>
      <c r="D4180" s="15"/>
    </row>
    <row r="4181" spans="1:4" ht="18">
      <c r="A4181" s="15" t="s">
        <v>4209</v>
      </c>
      <c r="B4181" s="21">
        <v>14335960</v>
      </c>
      <c r="C4181" s="22">
        <v>25</v>
      </c>
      <c r="D4181" s="15"/>
    </row>
    <row r="4182" spans="1:4" ht="18">
      <c r="A4182" s="15" t="s">
        <v>4210</v>
      </c>
      <c r="B4182" s="21">
        <v>1066596</v>
      </c>
      <c r="C4182" s="22">
        <v>25</v>
      </c>
      <c r="D4182" s="15"/>
    </row>
    <row r="4183" spans="1:4" ht="18">
      <c r="A4183" s="15" t="s">
        <v>4211</v>
      </c>
      <c r="B4183" s="21">
        <v>1963387</v>
      </c>
      <c r="C4183" s="22">
        <v>25</v>
      </c>
      <c r="D4183" s="15"/>
    </row>
    <row r="4184" spans="1:4" ht="18">
      <c r="A4184" s="15" t="s">
        <v>4212</v>
      </c>
      <c r="B4184" s="21">
        <v>103097520</v>
      </c>
      <c r="C4184" s="22">
        <v>16.25</v>
      </c>
      <c r="D4184" s="15"/>
    </row>
    <row r="4185" spans="1:4" ht="18">
      <c r="A4185" s="15" t="s">
        <v>4213</v>
      </c>
      <c r="B4185" s="21">
        <v>29759246</v>
      </c>
      <c r="C4185" s="22">
        <v>25</v>
      </c>
      <c r="D4185" s="15"/>
    </row>
    <row r="4186" spans="1:4" ht="18">
      <c r="A4186" s="15" t="s">
        <v>4214</v>
      </c>
      <c r="B4186" s="21">
        <v>400346717</v>
      </c>
      <c r="C4186" s="22">
        <v>20.625</v>
      </c>
      <c r="D4186" s="15"/>
    </row>
    <row r="4187" spans="1:4" ht="18">
      <c r="A4187" s="15" t="s">
        <v>4215</v>
      </c>
      <c r="B4187" s="21">
        <v>27859920</v>
      </c>
      <c r="C4187" s="22">
        <v>20.625</v>
      </c>
      <c r="D4187" s="15"/>
    </row>
    <row r="4188" spans="1:4" ht="18">
      <c r="A4188" s="15" t="s">
        <v>4216</v>
      </c>
      <c r="B4188" s="21">
        <v>2149997</v>
      </c>
      <c r="C4188" s="22">
        <v>20.625</v>
      </c>
      <c r="D4188" s="15"/>
    </row>
    <row r="4189" spans="1:4" ht="18">
      <c r="A4189" s="15" t="s">
        <v>4217</v>
      </c>
      <c r="B4189" s="21">
        <v>1492577</v>
      </c>
      <c r="C4189" s="22">
        <v>25</v>
      </c>
      <c r="D4189" s="15"/>
    </row>
    <row r="4190" spans="1:4" ht="18">
      <c r="A4190" s="15" t="s">
        <v>4218</v>
      </c>
      <c r="B4190" s="21">
        <v>14527727</v>
      </c>
      <c r="C4190" s="22">
        <v>25</v>
      </c>
      <c r="D4190" s="15"/>
    </row>
    <row r="4191" spans="1:4" ht="18">
      <c r="A4191" s="15" t="s">
        <v>4219</v>
      </c>
      <c r="B4191" s="21">
        <v>5332716</v>
      </c>
      <c r="C4191" s="22">
        <v>25</v>
      </c>
      <c r="D4191" s="15"/>
    </row>
    <row r="4192" spans="1:4" ht="18">
      <c r="A4192" s="15" t="s">
        <v>4220</v>
      </c>
      <c r="B4192" s="21">
        <v>69954801</v>
      </c>
      <c r="C4192" s="22">
        <v>25</v>
      </c>
      <c r="D4192" s="15"/>
    </row>
    <row r="4193" spans="1:4" ht="18">
      <c r="A4193" s="15" t="s">
        <v>4221</v>
      </c>
      <c r="B4193" s="21">
        <v>1913030</v>
      </c>
      <c r="C4193" s="22">
        <v>25</v>
      </c>
      <c r="D4193" s="15"/>
    </row>
    <row r="4194" spans="1:4" ht="18">
      <c r="A4194" s="15" t="s">
        <v>4222</v>
      </c>
      <c r="B4194" s="21">
        <v>7985137</v>
      </c>
      <c r="C4194" s="22">
        <v>25</v>
      </c>
      <c r="D4194" s="15"/>
    </row>
    <row r="4195" spans="1:4" ht="18">
      <c r="A4195" s="15" t="s">
        <v>4223</v>
      </c>
      <c r="B4195" s="21">
        <v>65802</v>
      </c>
      <c r="C4195" s="22">
        <v>25</v>
      </c>
      <c r="D4195" s="15"/>
    </row>
    <row r="4196" spans="1:4" ht="18">
      <c r="A4196" s="15" t="s">
        <v>4224</v>
      </c>
      <c r="B4196" s="21">
        <v>35041171</v>
      </c>
      <c r="C4196" s="22">
        <v>25</v>
      </c>
      <c r="D4196" s="15"/>
    </row>
    <row r="4197" spans="1:4" ht="18">
      <c r="A4197" s="15" t="s">
        <v>4225</v>
      </c>
      <c r="B4197" s="21">
        <v>32743338</v>
      </c>
      <c r="C4197" s="22">
        <v>25</v>
      </c>
      <c r="D4197" s="15"/>
    </row>
    <row r="4198" spans="1:4" ht="18">
      <c r="A4198" s="15" t="s">
        <v>4226</v>
      </c>
      <c r="B4198" s="21">
        <v>15922922</v>
      </c>
      <c r="C4198" s="22">
        <v>25</v>
      </c>
      <c r="D4198" s="15"/>
    </row>
    <row r="4199" spans="1:4" ht="18">
      <c r="A4199" s="15" t="s">
        <v>4227</v>
      </c>
      <c r="B4199" s="21">
        <v>2048207</v>
      </c>
      <c r="C4199" s="22">
        <v>25</v>
      </c>
      <c r="D4199" s="15"/>
    </row>
    <row r="4200" spans="1:4" ht="18">
      <c r="A4200" s="15" t="s">
        <v>4228</v>
      </c>
      <c r="B4200" s="21">
        <v>25493582</v>
      </c>
      <c r="C4200" s="22">
        <v>25</v>
      </c>
      <c r="D4200" s="15"/>
    </row>
    <row r="4201" spans="1:4" ht="18">
      <c r="A4201" s="15" t="s">
        <v>4229</v>
      </c>
      <c r="B4201" s="21">
        <v>24962987</v>
      </c>
      <c r="C4201" s="22">
        <v>25</v>
      </c>
      <c r="D4201" s="15"/>
    </row>
    <row r="4202" spans="1:4" ht="18">
      <c r="A4202" s="15" t="s">
        <v>4230</v>
      </c>
      <c r="B4202" s="21">
        <v>47189194</v>
      </c>
      <c r="C4202" s="22">
        <v>25</v>
      </c>
      <c r="D4202" s="15"/>
    </row>
    <row r="4203" spans="1:4" ht="18">
      <c r="A4203" s="15" t="s">
        <v>4231</v>
      </c>
      <c r="B4203" s="21">
        <v>558977</v>
      </c>
      <c r="C4203" s="22">
        <v>25</v>
      </c>
      <c r="D4203" s="15"/>
    </row>
    <row r="4204" spans="1:4" ht="18">
      <c r="A4204" s="15" t="s">
        <v>4232</v>
      </c>
      <c r="B4204" s="21">
        <v>13822998</v>
      </c>
      <c r="C4204" s="22">
        <v>25</v>
      </c>
      <c r="D4204" s="15"/>
    </row>
    <row r="4205" spans="1:4" ht="18">
      <c r="A4205" s="15" t="s">
        <v>4233</v>
      </c>
      <c r="B4205" s="21">
        <v>86564039</v>
      </c>
      <c r="C4205" s="22">
        <v>25</v>
      </c>
      <c r="D4205" s="15"/>
    </row>
    <row r="4206" spans="1:4" ht="18">
      <c r="A4206" s="15" t="s">
        <v>4234</v>
      </c>
      <c r="B4206" s="21">
        <v>5835520</v>
      </c>
      <c r="C4206" s="22">
        <v>25</v>
      </c>
      <c r="D4206" s="15"/>
    </row>
    <row r="4207" spans="1:4" ht="18">
      <c r="A4207" s="15" t="s">
        <v>4235</v>
      </c>
      <c r="B4207" s="21">
        <v>192010</v>
      </c>
      <c r="C4207" s="22">
        <v>25</v>
      </c>
      <c r="D4207" s="15"/>
    </row>
    <row r="4208" spans="1:4" ht="18">
      <c r="A4208" s="15" t="s">
        <v>4236</v>
      </c>
      <c r="B4208" s="21">
        <v>451894117</v>
      </c>
      <c r="C4208" s="22">
        <v>25</v>
      </c>
      <c r="D4208" s="15"/>
    </row>
    <row r="4209" spans="1:4" ht="18">
      <c r="A4209" s="15" t="s">
        <v>4237</v>
      </c>
      <c r="B4209" s="21">
        <v>12292097</v>
      </c>
      <c r="C4209" s="22">
        <v>25</v>
      </c>
      <c r="D4209" s="15"/>
    </row>
    <row r="4210" spans="1:4" ht="18">
      <c r="A4210" s="15" t="s">
        <v>4238</v>
      </c>
      <c r="B4210" s="21">
        <v>158366874</v>
      </c>
      <c r="C4210" s="22">
        <v>0</v>
      </c>
      <c r="D4210" s="15"/>
    </row>
    <row r="4211" spans="1:4" ht="18">
      <c r="A4211" s="15" t="s">
        <v>4239</v>
      </c>
      <c r="B4211" s="21">
        <v>41264071</v>
      </c>
      <c r="C4211" s="22">
        <v>0</v>
      </c>
      <c r="D4211" s="15"/>
    </row>
    <row r="4212" spans="1:4" ht="18">
      <c r="A4212" s="15" t="s">
        <v>4240</v>
      </c>
      <c r="B4212" s="21">
        <v>349666998</v>
      </c>
      <c r="C4212" s="22">
        <v>0</v>
      </c>
      <c r="D4212" s="15"/>
    </row>
    <row r="4213" spans="1:4" ht="18">
      <c r="A4213" s="15" t="s">
        <v>4241</v>
      </c>
      <c r="B4213" s="21">
        <v>2478319</v>
      </c>
      <c r="C4213" s="22">
        <v>0</v>
      </c>
      <c r="D4213" s="15"/>
    </row>
    <row r="4214" spans="1:4" ht="18">
      <c r="A4214" s="15" t="s">
        <v>4242</v>
      </c>
      <c r="B4214" s="21">
        <v>95426148</v>
      </c>
      <c r="C4214" s="22">
        <v>0</v>
      </c>
      <c r="D4214" s="15"/>
    </row>
    <row r="4215" spans="1:4" ht="18">
      <c r="A4215" s="15" t="s">
        <v>4243</v>
      </c>
      <c r="B4215" s="21">
        <v>20257236</v>
      </c>
      <c r="C4215" s="22">
        <v>0</v>
      </c>
      <c r="D4215" s="15"/>
    </row>
    <row r="4216" spans="1:4" ht="18">
      <c r="A4216" s="15" t="s">
        <v>4244</v>
      </c>
      <c r="B4216" s="21">
        <v>926797703</v>
      </c>
      <c r="C4216" s="22">
        <v>10</v>
      </c>
      <c r="D4216" s="15"/>
    </row>
    <row r="4217" spans="1:4" ht="18">
      <c r="A4217" s="15" t="s">
        <v>4245</v>
      </c>
      <c r="B4217" s="21">
        <v>1241372745</v>
      </c>
      <c r="C4217" s="22">
        <v>0</v>
      </c>
      <c r="D4217" s="15"/>
    </row>
    <row r="4218" spans="1:4" ht="18">
      <c r="A4218" s="15" t="s">
        <v>4246</v>
      </c>
      <c r="B4218" s="21">
        <v>596766558</v>
      </c>
      <c r="C4218" s="22">
        <v>0</v>
      </c>
      <c r="D4218" s="15"/>
    </row>
    <row r="4219" spans="1:4" ht="18">
      <c r="A4219" s="15" t="s">
        <v>4247</v>
      </c>
      <c r="B4219" s="21">
        <v>8188179</v>
      </c>
      <c r="C4219" s="22">
        <v>0</v>
      </c>
      <c r="D4219" s="15"/>
    </row>
    <row r="4220" spans="1:4" ht="18">
      <c r="A4220" s="15" t="s">
        <v>4248</v>
      </c>
      <c r="B4220" s="21">
        <v>345461510</v>
      </c>
      <c r="C4220" s="22">
        <v>0</v>
      </c>
      <c r="D4220" s="15"/>
    </row>
    <row r="4221" spans="1:4" ht="18">
      <c r="A4221" s="15" t="s">
        <v>4249</v>
      </c>
      <c r="B4221" s="21">
        <v>64283162</v>
      </c>
      <c r="C4221" s="22">
        <v>0</v>
      </c>
      <c r="D4221" s="15"/>
    </row>
    <row r="4222" spans="1:4" ht="18">
      <c r="A4222" s="15" t="s">
        <v>4250</v>
      </c>
      <c r="B4222" s="21">
        <v>16021571</v>
      </c>
      <c r="C4222" s="22">
        <v>0</v>
      </c>
      <c r="D4222" s="15"/>
    </row>
    <row r="4223" spans="1:4" ht="18">
      <c r="A4223" s="15" t="s">
        <v>4251</v>
      </c>
      <c r="B4223" s="21">
        <v>92036602</v>
      </c>
      <c r="C4223" s="22">
        <v>0</v>
      </c>
      <c r="D4223" s="15"/>
    </row>
    <row r="4224" spans="1:4" ht="18">
      <c r="A4224" s="15" t="s">
        <v>4252</v>
      </c>
      <c r="B4224" s="21">
        <v>3607592</v>
      </c>
      <c r="C4224" s="22">
        <v>0</v>
      </c>
      <c r="D4224" s="15"/>
    </row>
    <row r="4225" spans="1:4" ht="18">
      <c r="A4225" s="15" t="s">
        <v>4253</v>
      </c>
      <c r="B4225" s="21">
        <v>135780189</v>
      </c>
      <c r="C4225" s="22">
        <v>0</v>
      </c>
      <c r="D4225" s="15"/>
    </row>
    <row r="4226" spans="1:4" ht="18">
      <c r="A4226" s="15" t="s">
        <v>4254</v>
      </c>
      <c r="B4226" s="21">
        <v>344015526</v>
      </c>
      <c r="C4226" s="22">
        <v>0</v>
      </c>
      <c r="D4226" s="15"/>
    </row>
    <row r="4227" spans="1:4" ht="18">
      <c r="A4227" s="15" t="s">
        <v>4255</v>
      </c>
      <c r="B4227" s="21">
        <v>17222546</v>
      </c>
      <c r="C4227" s="22">
        <v>25</v>
      </c>
      <c r="D4227" s="15"/>
    </row>
    <row r="4228" spans="1:4" ht="18">
      <c r="A4228" s="15" t="s">
        <v>4256</v>
      </c>
      <c r="B4228" s="21">
        <v>116604</v>
      </c>
      <c r="C4228" s="22">
        <v>25</v>
      </c>
      <c r="D4228" s="15"/>
    </row>
    <row r="4229" spans="1:4" ht="18">
      <c r="A4229" s="15" t="s">
        <v>4257</v>
      </c>
      <c r="B4229" s="21">
        <v>37416270</v>
      </c>
      <c r="C4229" s="22">
        <v>25</v>
      </c>
      <c r="D4229" s="15"/>
    </row>
    <row r="4230" spans="1:4" ht="18">
      <c r="A4230" s="15" t="s">
        <v>4258</v>
      </c>
      <c r="B4230" s="21">
        <v>7702899</v>
      </c>
      <c r="C4230" s="22">
        <v>25</v>
      </c>
      <c r="D4230" s="15"/>
    </row>
    <row r="4231" spans="1:4" ht="18">
      <c r="A4231" s="15" t="s">
        <v>4259</v>
      </c>
      <c r="B4231" s="21">
        <v>157831</v>
      </c>
      <c r="C4231" s="22">
        <v>25</v>
      </c>
      <c r="D4231" s="15"/>
    </row>
    <row r="4232" spans="1:4" ht="18">
      <c r="A4232" s="15" t="s">
        <v>4260</v>
      </c>
      <c r="B4232" s="21">
        <v>75970667</v>
      </c>
      <c r="C4232" s="22">
        <v>12.5</v>
      </c>
      <c r="D4232" s="15"/>
    </row>
    <row r="4233" spans="1:4" ht="18">
      <c r="A4233" s="15" t="s">
        <v>4261</v>
      </c>
      <c r="B4233" s="21">
        <v>19540308</v>
      </c>
      <c r="C4233" s="22">
        <v>25</v>
      </c>
      <c r="D4233" s="15"/>
    </row>
    <row r="4234" spans="1:4" ht="18">
      <c r="A4234" s="15" t="s">
        <v>4262</v>
      </c>
      <c r="B4234" s="21">
        <v>227123119</v>
      </c>
      <c r="C4234" s="22">
        <v>21.428571701049805</v>
      </c>
      <c r="D4234" s="15"/>
    </row>
    <row r="4235" spans="1:4" ht="18">
      <c r="A4235" s="15" t="s">
        <v>4263</v>
      </c>
      <c r="B4235" s="21">
        <v>119088418</v>
      </c>
      <c r="C4235" s="22">
        <v>7.5</v>
      </c>
      <c r="D4235" s="15"/>
    </row>
    <row r="4236" spans="1:4" ht="18">
      <c r="A4236" s="15" t="s">
        <v>4264</v>
      </c>
      <c r="B4236" s="21">
        <v>2678690</v>
      </c>
      <c r="C4236" s="22">
        <v>25</v>
      </c>
      <c r="D4236" s="15"/>
    </row>
    <row r="4237" spans="1:4" ht="18">
      <c r="A4237" s="15" t="s">
        <v>4265</v>
      </c>
      <c r="B4237" s="21">
        <v>5603782</v>
      </c>
      <c r="C4237" s="22">
        <v>25</v>
      </c>
      <c r="D4237" s="15"/>
    </row>
    <row r="4238" spans="1:4" ht="18">
      <c r="A4238" s="15" t="s">
        <v>4266</v>
      </c>
      <c r="B4238" s="21">
        <v>4406825</v>
      </c>
      <c r="C4238" s="22">
        <v>25</v>
      </c>
      <c r="D4238" s="15"/>
    </row>
    <row r="4239" spans="1:4" ht="18">
      <c r="A4239" s="15" t="s">
        <v>4267</v>
      </c>
      <c r="B4239" s="21">
        <v>10037060</v>
      </c>
      <c r="C4239" s="22">
        <v>0</v>
      </c>
      <c r="D4239" s="15"/>
    </row>
    <row r="4240" spans="1:4" ht="18">
      <c r="A4240" s="15" t="s">
        <v>4268</v>
      </c>
      <c r="B4240" s="21">
        <v>189983162</v>
      </c>
      <c r="C4240" s="22">
        <v>25</v>
      </c>
      <c r="D4240" s="15"/>
    </row>
    <row r="4241" spans="1:4" ht="18">
      <c r="A4241" s="15" t="s">
        <v>4269</v>
      </c>
      <c r="B4241" s="21">
        <v>45666281</v>
      </c>
      <c r="C4241" s="22">
        <v>13.333333015441895</v>
      </c>
      <c r="D4241" s="15"/>
    </row>
    <row r="4242" spans="1:4" ht="18">
      <c r="A4242" s="15" t="s">
        <v>4270</v>
      </c>
      <c r="B4242" s="21">
        <v>17504127</v>
      </c>
      <c r="C4242" s="22">
        <v>25</v>
      </c>
      <c r="D4242" s="15"/>
    </row>
    <row r="4243" spans="1:4" ht="18">
      <c r="A4243" s="15" t="s">
        <v>4271</v>
      </c>
      <c r="B4243" s="21">
        <v>81654062</v>
      </c>
      <c r="C4243" s="22">
        <v>13.333333015441895</v>
      </c>
      <c r="D4243" s="15"/>
    </row>
    <row r="4244" spans="1:4" ht="18">
      <c r="A4244" s="15" t="s">
        <v>4272</v>
      </c>
      <c r="B4244" s="21">
        <v>217660586</v>
      </c>
      <c r="C4244" s="22">
        <v>16.25</v>
      </c>
      <c r="D4244" s="15"/>
    </row>
    <row r="4245" spans="1:4" ht="18">
      <c r="A4245" s="15" t="s">
        <v>4273</v>
      </c>
      <c r="B4245" s="21">
        <v>52063085</v>
      </c>
      <c r="C4245" s="22">
        <v>19.166666030883789</v>
      </c>
      <c r="D4245" s="15"/>
    </row>
    <row r="4246" spans="1:4" ht="18">
      <c r="A4246" s="15" t="s">
        <v>4274</v>
      </c>
      <c r="B4246" s="21">
        <v>67807812</v>
      </c>
      <c r="C4246" s="22">
        <v>25</v>
      </c>
      <c r="D4246" s="15"/>
    </row>
    <row r="4247" spans="1:4" ht="18">
      <c r="A4247" s="15" t="s">
        <v>4275</v>
      </c>
      <c r="B4247" s="21">
        <v>52958690</v>
      </c>
      <c r="C4247" s="22">
        <v>25</v>
      </c>
      <c r="D4247" s="15"/>
    </row>
    <row r="4248" spans="1:4" ht="18">
      <c r="A4248" s="15" t="s">
        <v>4276</v>
      </c>
      <c r="B4248" s="21">
        <v>6366528</v>
      </c>
      <c r="C4248" s="22">
        <v>25</v>
      </c>
      <c r="D4248" s="15"/>
    </row>
    <row r="4249" spans="1:4" ht="18">
      <c r="A4249" s="15" t="s">
        <v>4277</v>
      </c>
      <c r="B4249" s="21">
        <v>18757455</v>
      </c>
      <c r="C4249" s="22">
        <v>25</v>
      </c>
      <c r="D4249" s="15"/>
    </row>
    <row r="4250" spans="1:4" ht="18">
      <c r="A4250" s="15" t="s">
        <v>4278</v>
      </c>
      <c r="B4250" s="21">
        <v>79972857</v>
      </c>
      <c r="C4250" s="22">
        <v>25</v>
      </c>
      <c r="D4250" s="15"/>
    </row>
    <row r="4251" spans="1:4" ht="18">
      <c r="A4251" s="15" t="s">
        <v>4279</v>
      </c>
      <c r="B4251" s="21">
        <v>137935750</v>
      </c>
      <c r="C4251" s="22">
        <v>25</v>
      </c>
      <c r="D4251" s="15"/>
    </row>
    <row r="4252" spans="1:4" ht="18">
      <c r="A4252" s="15" t="s">
        <v>4280</v>
      </c>
      <c r="B4252" s="21">
        <v>188282771</v>
      </c>
      <c r="C4252" s="22">
        <v>23.05555534362793</v>
      </c>
      <c r="D4252" s="15"/>
    </row>
    <row r="4253" spans="1:4" ht="18">
      <c r="A4253" s="15" t="s">
        <v>4281</v>
      </c>
      <c r="B4253" s="21">
        <v>240129</v>
      </c>
      <c r="C4253" s="22">
        <v>25</v>
      </c>
      <c r="D4253" s="15"/>
    </row>
    <row r="4254" spans="1:4" ht="18">
      <c r="A4254" s="15" t="s">
        <v>4282</v>
      </c>
      <c r="B4254" s="21">
        <v>4947388</v>
      </c>
      <c r="C4254" s="22">
        <v>25</v>
      </c>
      <c r="D4254" s="15"/>
    </row>
    <row r="4255" spans="1:4" ht="18">
      <c r="A4255" s="15" t="s">
        <v>4283</v>
      </c>
      <c r="B4255" s="21">
        <v>4875706</v>
      </c>
      <c r="C4255" s="22">
        <v>25</v>
      </c>
      <c r="D4255" s="15"/>
    </row>
    <row r="4256" spans="1:4" ht="18">
      <c r="A4256" s="15" t="s">
        <v>4284</v>
      </c>
      <c r="B4256" s="21">
        <v>25374340</v>
      </c>
      <c r="C4256" s="22">
        <v>25</v>
      </c>
      <c r="D4256" s="15"/>
    </row>
    <row r="4257" spans="1:4" ht="18">
      <c r="A4257" s="15" t="s">
        <v>4285</v>
      </c>
      <c r="B4257" s="21">
        <v>6309858</v>
      </c>
      <c r="C4257" s="22">
        <v>25</v>
      </c>
      <c r="D4257" s="15"/>
    </row>
    <row r="4258" spans="1:4" ht="18">
      <c r="A4258" s="15" t="s">
        <v>4286</v>
      </c>
      <c r="B4258" s="21">
        <v>37850420</v>
      </c>
      <c r="C4258" s="22">
        <v>25</v>
      </c>
      <c r="D4258" s="15"/>
    </row>
    <row r="4259" spans="1:4" ht="18">
      <c r="A4259" s="15" t="s">
        <v>4287</v>
      </c>
      <c r="B4259" s="21">
        <v>8632526</v>
      </c>
      <c r="C4259" s="22">
        <v>20.625</v>
      </c>
      <c r="D4259" s="15"/>
    </row>
    <row r="4260" spans="1:4" ht="18">
      <c r="A4260" s="15" t="s">
        <v>4288</v>
      </c>
      <c r="B4260" s="21">
        <v>2314127</v>
      </c>
      <c r="C4260" s="22">
        <v>25</v>
      </c>
      <c r="D4260" s="15"/>
    </row>
    <row r="4261" spans="1:4" ht="18">
      <c r="A4261" s="15" t="s">
        <v>4289</v>
      </c>
      <c r="B4261" s="21">
        <v>19481124</v>
      </c>
      <c r="C4261" s="22">
        <v>25</v>
      </c>
      <c r="D4261" s="15"/>
    </row>
    <row r="4262" spans="1:4" ht="18">
      <c r="A4262" s="15" t="s">
        <v>4290</v>
      </c>
      <c r="B4262" s="21">
        <v>44201365</v>
      </c>
      <c r="C4262" s="22">
        <v>25</v>
      </c>
      <c r="D4262" s="15"/>
    </row>
    <row r="4263" spans="1:4" ht="18">
      <c r="A4263" s="15" t="s">
        <v>4291</v>
      </c>
      <c r="B4263" s="21">
        <v>6666041</v>
      </c>
      <c r="C4263" s="22">
        <v>25</v>
      </c>
      <c r="D4263" s="15"/>
    </row>
    <row r="4264" spans="1:4" ht="18">
      <c r="A4264" s="15" t="s">
        <v>4292</v>
      </c>
      <c r="B4264" s="21">
        <v>77904895</v>
      </c>
      <c r="C4264" s="22">
        <v>25</v>
      </c>
      <c r="D4264" s="15"/>
    </row>
    <row r="4265" spans="1:4" ht="18">
      <c r="A4265" s="15" t="s">
        <v>4293</v>
      </c>
      <c r="B4265" s="21">
        <v>33742851</v>
      </c>
      <c r="C4265" s="22">
        <v>25</v>
      </c>
      <c r="D4265" s="15"/>
    </row>
    <row r="4266" spans="1:4" ht="18">
      <c r="A4266" s="15" t="s">
        <v>4294</v>
      </c>
      <c r="B4266" s="21">
        <v>25076645</v>
      </c>
      <c r="C4266" s="22">
        <v>25</v>
      </c>
      <c r="D4266" s="15"/>
    </row>
    <row r="4267" spans="1:4" ht="18">
      <c r="A4267" s="15" t="s">
        <v>4295</v>
      </c>
      <c r="B4267" s="21">
        <v>9119664</v>
      </c>
      <c r="C4267" s="22">
        <v>25</v>
      </c>
      <c r="D4267" s="15"/>
    </row>
    <row r="4268" spans="1:4" ht="18">
      <c r="A4268" s="15" t="s">
        <v>4296</v>
      </c>
      <c r="B4268" s="21">
        <v>3353480</v>
      </c>
      <c r="C4268" s="22">
        <v>25</v>
      </c>
      <c r="D4268" s="15"/>
    </row>
    <row r="4269" spans="1:4" ht="18">
      <c r="A4269" s="15" t="s">
        <v>4297</v>
      </c>
      <c r="B4269" s="21">
        <v>13738931</v>
      </c>
      <c r="C4269" s="22">
        <v>25</v>
      </c>
      <c r="D4269" s="15"/>
    </row>
    <row r="4270" spans="1:4" ht="18">
      <c r="A4270" s="15" t="s">
        <v>4298</v>
      </c>
      <c r="B4270" s="21">
        <v>80433209</v>
      </c>
      <c r="C4270" s="22">
        <v>25</v>
      </c>
      <c r="D4270" s="15"/>
    </row>
    <row r="4271" spans="1:4" ht="18">
      <c r="A4271" s="15" t="s">
        <v>4299</v>
      </c>
      <c r="B4271" s="21">
        <v>4042418</v>
      </c>
      <c r="C4271" s="22">
        <v>25</v>
      </c>
      <c r="D4271" s="15"/>
    </row>
    <row r="4272" spans="1:4" ht="18">
      <c r="A4272" s="15" t="s">
        <v>4300</v>
      </c>
      <c r="B4272" s="21">
        <v>2151260</v>
      </c>
      <c r="C4272" s="22">
        <v>25</v>
      </c>
      <c r="D4272" s="15"/>
    </row>
    <row r="4273" spans="1:4" ht="18">
      <c r="A4273" s="15" t="s">
        <v>4301</v>
      </c>
      <c r="B4273" s="21">
        <v>1463742</v>
      </c>
      <c r="C4273" s="22">
        <v>25</v>
      </c>
      <c r="D4273" s="15"/>
    </row>
    <row r="4274" spans="1:4" ht="18">
      <c r="A4274" s="15" t="s">
        <v>4302</v>
      </c>
      <c r="B4274" s="21">
        <v>102737341</v>
      </c>
      <c r="C4274" s="22">
        <v>25</v>
      </c>
      <c r="D4274" s="15"/>
    </row>
    <row r="4275" spans="1:4" ht="18">
      <c r="A4275" s="15" t="s">
        <v>4303</v>
      </c>
      <c r="B4275" s="21">
        <v>256135749</v>
      </c>
      <c r="C4275" s="22">
        <v>25</v>
      </c>
      <c r="D4275" s="15"/>
    </row>
    <row r="4276" spans="1:4" ht="18">
      <c r="A4276" s="15" t="s">
        <v>4304</v>
      </c>
      <c r="B4276" s="21">
        <v>81452823</v>
      </c>
      <c r="C4276" s="22">
        <v>25</v>
      </c>
      <c r="D4276" s="15"/>
    </row>
    <row r="4277" spans="1:4" ht="18">
      <c r="A4277" s="15" t="s">
        <v>4305</v>
      </c>
      <c r="B4277" s="21">
        <v>93899421</v>
      </c>
      <c r="C4277" s="22">
        <v>25</v>
      </c>
      <c r="D4277" s="15"/>
    </row>
    <row r="4278" spans="1:4" ht="18">
      <c r="A4278" s="15" t="s">
        <v>4306</v>
      </c>
      <c r="B4278" s="21">
        <v>2465877</v>
      </c>
      <c r="C4278" s="22">
        <v>25</v>
      </c>
      <c r="D4278" s="15"/>
    </row>
    <row r="4279" spans="1:4" ht="18">
      <c r="A4279" s="15" t="s">
        <v>4307</v>
      </c>
      <c r="B4279" s="21">
        <v>5025349</v>
      </c>
      <c r="C4279" s="22">
        <v>25</v>
      </c>
      <c r="D4279" s="15"/>
    </row>
    <row r="4280" spans="1:4" ht="18">
      <c r="A4280" s="15" t="s">
        <v>4308</v>
      </c>
      <c r="B4280" s="21">
        <v>139329069</v>
      </c>
      <c r="C4280" s="22">
        <v>25</v>
      </c>
      <c r="D4280" s="15"/>
    </row>
    <row r="4281" spans="1:4" ht="18">
      <c r="A4281" s="15" t="s">
        <v>4309</v>
      </c>
      <c r="B4281" s="21">
        <v>35632092</v>
      </c>
      <c r="C4281" s="22">
        <v>25</v>
      </c>
      <c r="D4281" s="15"/>
    </row>
    <row r="4282" spans="1:4" ht="18">
      <c r="A4282" s="15" t="s">
        <v>4310</v>
      </c>
      <c r="B4282" s="21">
        <v>13980793</v>
      </c>
      <c r="C4282" s="22">
        <v>25</v>
      </c>
      <c r="D4282" s="15"/>
    </row>
    <row r="4283" spans="1:4" ht="18">
      <c r="A4283" s="15" t="s">
        <v>4311</v>
      </c>
      <c r="B4283" s="21">
        <v>177622</v>
      </c>
      <c r="C4283" s="22">
        <v>7.5</v>
      </c>
      <c r="D4283" s="15"/>
    </row>
    <row r="4284" spans="1:4" ht="18">
      <c r="A4284" s="15" t="s">
        <v>4312</v>
      </c>
      <c r="B4284" s="21">
        <v>152811</v>
      </c>
      <c r="C4284" s="22">
        <v>7.5</v>
      </c>
      <c r="D4284" s="15"/>
    </row>
    <row r="4285" spans="1:4" ht="18">
      <c r="A4285" s="15" t="s">
        <v>4313</v>
      </c>
      <c r="B4285" s="21">
        <v>2920686</v>
      </c>
      <c r="C4285" s="22">
        <v>7.5</v>
      </c>
      <c r="D4285" s="15"/>
    </row>
    <row r="4286" spans="1:4" ht="18">
      <c r="A4286" s="15" t="s">
        <v>4314</v>
      </c>
      <c r="B4286" s="21">
        <v>51783</v>
      </c>
      <c r="C4286" s="22">
        <v>5.3571429252624512</v>
      </c>
      <c r="D4286" s="15"/>
    </row>
    <row r="4287" spans="1:4" ht="18">
      <c r="A4287" s="15" t="s">
        <v>4315</v>
      </c>
      <c r="B4287" s="21">
        <v>739879</v>
      </c>
      <c r="C4287" s="22">
        <v>5</v>
      </c>
      <c r="D4287" s="15"/>
    </row>
    <row r="4288" spans="1:4" ht="18">
      <c r="A4288" s="15" t="s">
        <v>4316</v>
      </c>
      <c r="B4288" s="21">
        <v>97307797</v>
      </c>
      <c r="C4288" s="22">
        <v>7.5</v>
      </c>
      <c r="D4288" s="15"/>
    </row>
    <row r="4289" spans="1:4" ht="18">
      <c r="A4289" s="15" t="s">
        <v>4317</v>
      </c>
      <c r="B4289" s="21">
        <v>42412229</v>
      </c>
      <c r="C4289" s="22">
        <v>2.5</v>
      </c>
      <c r="D4289" s="15"/>
    </row>
    <row r="4290" spans="1:4" ht="18">
      <c r="A4290" s="15" t="s">
        <v>4318</v>
      </c>
      <c r="B4290" s="21">
        <v>5498657</v>
      </c>
      <c r="C4290" s="22">
        <v>7.5</v>
      </c>
      <c r="D4290" s="15"/>
    </row>
    <row r="4291" spans="1:4" ht="18">
      <c r="A4291" s="15" t="s">
        <v>4319</v>
      </c>
      <c r="B4291" s="21">
        <v>18433498</v>
      </c>
      <c r="C4291" s="22">
        <v>7.5</v>
      </c>
      <c r="D4291" s="15"/>
    </row>
    <row r="4292" spans="1:4" ht="18">
      <c r="A4292" s="15" t="s">
        <v>4320</v>
      </c>
      <c r="B4292" s="21">
        <v>996166</v>
      </c>
      <c r="C4292" s="22">
        <v>6.25</v>
      </c>
      <c r="D4292" s="15"/>
    </row>
    <row r="4293" spans="1:4" ht="18">
      <c r="A4293" s="15" t="s">
        <v>4321</v>
      </c>
      <c r="B4293" s="21">
        <v>1834204</v>
      </c>
      <c r="C4293" s="22">
        <v>7.5</v>
      </c>
      <c r="D4293" s="15"/>
    </row>
    <row r="4294" spans="1:4" ht="18">
      <c r="A4294" s="15" t="s">
        <v>4322</v>
      </c>
      <c r="B4294" s="21">
        <v>216614</v>
      </c>
      <c r="C4294" s="22">
        <v>7.5</v>
      </c>
      <c r="D4294" s="15"/>
    </row>
    <row r="4295" spans="1:4" ht="18">
      <c r="A4295" s="15" t="s">
        <v>4323</v>
      </c>
      <c r="B4295" s="21">
        <v>1289570</v>
      </c>
      <c r="C4295" s="22">
        <v>2.5</v>
      </c>
      <c r="D4295" s="15"/>
    </row>
    <row r="4296" spans="1:4" ht="18">
      <c r="A4296" s="15" t="s">
        <v>4324</v>
      </c>
      <c r="B4296" s="21">
        <v>177437</v>
      </c>
      <c r="C4296" s="22">
        <v>22.222221374511719</v>
      </c>
      <c r="D4296" s="15"/>
    </row>
    <row r="4297" spans="1:4" ht="18">
      <c r="A4297" s="15" t="s">
        <v>4325</v>
      </c>
      <c r="B4297" s="21">
        <v>38623335</v>
      </c>
      <c r="C4297" s="22">
        <v>0</v>
      </c>
      <c r="D4297" s="15"/>
    </row>
    <row r="4298" spans="1:4" ht="18">
      <c r="A4298" s="15" t="s">
        <v>4326</v>
      </c>
      <c r="B4298" s="21">
        <v>871394</v>
      </c>
      <c r="C4298" s="22">
        <v>4.5</v>
      </c>
      <c r="D4298" s="15"/>
    </row>
    <row r="4299" spans="1:4" ht="18">
      <c r="A4299" s="15" t="s">
        <v>4327</v>
      </c>
      <c r="B4299" s="21">
        <v>38691151</v>
      </c>
      <c r="C4299" s="22">
        <v>0</v>
      </c>
      <c r="D4299" s="15"/>
    </row>
    <row r="4300" spans="1:4" ht="18">
      <c r="A4300" s="15" t="s">
        <v>4328</v>
      </c>
      <c r="B4300" s="21">
        <v>2796578</v>
      </c>
      <c r="C4300" s="22">
        <v>6</v>
      </c>
      <c r="D4300" s="15"/>
    </row>
    <row r="4301" spans="1:4" ht="18">
      <c r="A4301" s="15" t="s">
        <v>4329</v>
      </c>
      <c r="B4301" s="21">
        <v>10922690</v>
      </c>
      <c r="C4301" s="22">
        <v>0</v>
      </c>
      <c r="D4301" s="15"/>
    </row>
    <row r="4302" spans="1:4" ht="18">
      <c r="A4302" s="15" t="s">
        <v>4330</v>
      </c>
      <c r="B4302" s="21">
        <v>2921512</v>
      </c>
      <c r="C4302" s="22">
        <v>3.75</v>
      </c>
      <c r="D4302" s="15"/>
    </row>
    <row r="4303" spans="1:4" ht="18">
      <c r="A4303" s="15" t="s">
        <v>4331</v>
      </c>
      <c r="B4303" s="21">
        <v>3472043</v>
      </c>
      <c r="C4303" s="22">
        <v>25</v>
      </c>
      <c r="D4303" s="15"/>
    </row>
    <row r="4304" spans="1:4" ht="18">
      <c r="A4304" s="15" t="s">
        <v>4332</v>
      </c>
      <c r="B4304" s="21">
        <v>15162616</v>
      </c>
      <c r="C4304" s="22">
        <v>25</v>
      </c>
      <c r="D4304" s="15"/>
    </row>
    <row r="4305" spans="1:4" ht="18">
      <c r="A4305" s="15" t="s">
        <v>4333</v>
      </c>
      <c r="B4305" s="21">
        <v>16790079</v>
      </c>
      <c r="C4305" s="22">
        <v>25</v>
      </c>
      <c r="D4305" s="15"/>
    </row>
    <row r="4306" spans="1:4" ht="18">
      <c r="A4306" s="15" t="s">
        <v>4334</v>
      </c>
      <c r="B4306" s="21">
        <v>69828</v>
      </c>
      <c r="C4306" s="22">
        <v>7.5</v>
      </c>
      <c r="D4306" s="15"/>
    </row>
    <row r="4307" spans="1:4" ht="18">
      <c r="A4307" s="15" t="s">
        <v>4335</v>
      </c>
      <c r="B4307" s="21">
        <v>5549</v>
      </c>
      <c r="C4307" s="22">
        <v>7.5</v>
      </c>
      <c r="D4307" s="15"/>
    </row>
    <row r="4308" spans="1:4" ht="18">
      <c r="A4308" s="15" t="s">
        <v>4336</v>
      </c>
      <c r="B4308" s="21">
        <v>93884</v>
      </c>
      <c r="C4308" s="22">
        <v>7.5</v>
      </c>
      <c r="D4308" s="15"/>
    </row>
    <row r="4309" spans="1:4" ht="18">
      <c r="A4309" s="15" t="s">
        <v>4337</v>
      </c>
      <c r="B4309" s="21">
        <v>46338</v>
      </c>
      <c r="C4309" s="22">
        <v>5.8333334922790527</v>
      </c>
      <c r="D4309" s="15"/>
    </row>
    <row r="4310" spans="1:4" ht="18">
      <c r="A4310" s="15" t="s">
        <v>4338</v>
      </c>
      <c r="B4310" s="21">
        <v>510625</v>
      </c>
      <c r="C4310" s="22">
        <v>3.75</v>
      </c>
      <c r="D4310" s="15"/>
    </row>
    <row r="4311" spans="1:4" ht="18">
      <c r="A4311" s="15" t="s">
        <v>4339</v>
      </c>
      <c r="B4311" s="21">
        <v>89446</v>
      </c>
      <c r="C4311" s="22">
        <v>5</v>
      </c>
      <c r="D4311" s="15"/>
    </row>
    <row r="4312" spans="1:4" ht="18">
      <c r="A4312" s="15" t="s">
        <v>4340</v>
      </c>
      <c r="B4312" s="21">
        <v>387993</v>
      </c>
      <c r="C4312" s="22">
        <v>7.5</v>
      </c>
      <c r="D4312" s="15"/>
    </row>
    <row r="4313" spans="1:4" ht="18">
      <c r="A4313" s="15" t="s">
        <v>4341</v>
      </c>
      <c r="B4313" s="21">
        <v>25866</v>
      </c>
      <c r="C4313" s="22">
        <v>7.5</v>
      </c>
      <c r="D4313" s="15"/>
    </row>
    <row r="4314" spans="1:4" ht="18">
      <c r="A4314" s="15" t="s">
        <v>4342</v>
      </c>
      <c r="B4314" s="21">
        <v>5312290</v>
      </c>
      <c r="C4314" s="22">
        <v>7.5</v>
      </c>
      <c r="D4314" s="15"/>
    </row>
    <row r="4315" spans="1:4" ht="18">
      <c r="A4315" s="15" t="s">
        <v>4343</v>
      </c>
      <c r="B4315" s="21">
        <v>214688</v>
      </c>
      <c r="C4315" s="22">
        <v>7.5</v>
      </c>
      <c r="D4315" s="15"/>
    </row>
    <row r="4316" spans="1:4" ht="18">
      <c r="A4316" s="15" t="s">
        <v>4344</v>
      </c>
      <c r="B4316" s="21">
        <v>1373927</v>
      </c>
      <c r="C4316" s="22">
        <v>7.5</v>
      </c>
      <c r="D4316" s="15"/>
    </row>
    <row r="4317" spans="1:4" ht="18">
      <c r="A4317" s="15" t="s">
        <v>4345</v>
      </c>
      <c r="B4317" s="21">
        <v>634829</v>
      </c>
      <c r="C4317" s="22">
        <v>7.5</v>
      </c>
      <c r="D4317" s="15"/>
    </row>
    <row r="4318" spans="1:4" ht="18">
      <c r="A4318" s="15" t="s">
        <v>4346</v>
      </c>
      <c r="B4318" s="21">
        <v>153722</v>
      </c>
      <c r="C4318" s="22">
        <v>7.5</v>
      </c>
      <c r="D4318" s="15"/>
    </row>
    <row r="4319" spans="1:4" ht="18">
      <c r="A4319" s="15" t="s">
        <v>4347</v>
      </c>
      <c r="B4319" s="21">
        <v>554006</v>
      </c>
      <c r="C4319" s="22">
        <v>7.5</v>
      </c>
      <c r="D4319" s="15"/>
    </row>
    <row r="4320" spans="1:4" ht="18">
      <c r="A4320" s="15" t="s">
        <v>4348</v>
      </c>
      <c r="B4320" s="21">
        <v>30273387</v>
      </c>
      <c r="C4320" s="22">
        <v>3.75</v>
      </c>
      <c r="D4320" s="15"/>
    </row>
    <row r="4321" spans="1:4" ht="18">
      <c r="A4321" s="15" t="s">
        <v>4349</v>
      </c>
      <c r="B4321" s="21">
        <v>96080378</v>
      </c>
      <c r="C4321" s="22">
        <v>3.75</v>
      </c>
      <c r="D4321" s="15"/>
    </row>
    <row r="4322" spans="1:4" ht="18">
      <c r="A4322" s="15" t="s">
        <v>4350</v>
      </c>
      <c r="B4322" s="21">
        <v>1451298</v>
      </c>
      <c r="C4322" s="22">
        <v>7.5</v>
      </c>
      <c r="D4322" s="15"/>
    </row>
    <row r="4323" spans="1:4" ht="18">
      <c r="A4323" s="15" t="s">
        <v>4351</v>
      </c>
      <c r="B4323" s="21">
        <v>104569</v>
      </c>
      <c r="C4323" s="22">
        <v>7.5</v>
      </c>
      <c r="D4323" s="15"/>
    </row>
    <row r="4324" spans="1:4" ht="18">
      <c r="A4324" s="15" t="s">
        <v>4352</v>
      </c>
      <c r="B4324" s="21">
        <v>7550604</v>
      </c>
      <c r="C4324" s="22">
        <v>6</v>
      </c>
      <c r="D4324" s="15"/>
    </row>
    <row r="4325" spans="1:4" ht="18">
      <c r="A4325" s="15" t="s">
        <v>4353</v>
      </c>
      <c r="B4325" s="21">
        <v>2793209</v>
      </c>
      <c r="C4325" s="22">
        <v>7.5</v>
      </c>
      <c r="D4325" s="15"/>
    </row>
    <row r="4326" spans="1:4" ht="18">
      <c r="A4326" s="15" t="s">
        <v>4354</v>
      </c>
      <c r="B4326" s="21">
        <v>3794709</v>
      </c>
      <c r="C4326" s="22">
        <v>7.5</v>
      </c>
      <c r="D4326" s="15"/>
    </row>
    <row r="4327" spans="1:4" ht="18">
      <c r="A4327" s="15" t="s">
        <v>4355</v>
      </c>
      <c r="B4327" s="21">
        <v>251129</v>
      </c>
      <c r="C4327" s="22">
        <v>7.5</v>
      </c>
      <c r="D4327" s="15"/>
    </row>
    <row r="4328" spans="1:4" ht="18">
      <c r="A4328" s="15" t="s">
        <v>4356</v>
      </c>
      <c r="B4328" s="21">
        <v>34300733</v>
      </c>
      <c r="C4328" s="22">
        <v>0</v>
      </c>
      <c r="D4328" s="15"/>
    </row>
    <row r="4329" spans="1:4" ht="18">
      <c r="A4329" s="15" t="s">
        <v>4357</v>
      </c>
      <c r="B4329" s="21">
        <v>50008548</v>
      </c>
      <c r="C4329" s="22">
        <v>5</v>
      </c>
      <c r="D4329" s="15"/>
    </row>
    <row r="4330" spans="1:4" ht="18">
      <c r="A4330" s="15" t="s">
        <v>4358</v>
      </c>
      <c r="B4330" s="21">
        <v>46622543</v>
      </c>
      <c r="C4330" s="22">
        <v>7.5</v>
      </c>
      <c r="D4330" s="15"/>
    </row>
    <row r="4331" spans="1:4" ht="18">
      <c r="A4331" s="15" t="s">
        <v>4359</v>
      </c>
      <c r="B4331" s="21">
        <v>47132901</v>
      </c>
      <c r="C4331" s="22">
        <v>7.5</v>
      </c>
      <c r="D4331" s="15"/>
    </row>
    <row r="4332" spans="1:4" ht="18">
      <c r="A4332" s="15" t="s">
        <v>4360</v>
      </c>
      <c r="B4332" s="21">
        <v>39382222</v>
      </c>
      <c r="C4332" s="22">
        <v>7.5</v>
      </c>
      <c r="D4332" s="15"/>
    </row>
    <row r="4333" spans="1:4" ht="18">
      <c r="A4333" s="15" t="s">
        <v>4361</v>
      </c>
      <c r="B4333" s="21">
        <v>102229918</v>
      </c>
      <c r="C4333" s="22">
        <v>7.5</v>
      </c>
      <c r="D4333" s="15"/>
    </row>
    <row r="4334" spans="1:4" ht="18">
      <c r="A4334" s="15" t="s">
        <v>4362</v>
      </c>
      <c r="B4334" s="21">
        <v>96056823</v>
      </c>
      <c r="C4334" s="22">
        <v>7.5</v>
      </c>
      <c r="D4334" s="15"/>
    </row>
    <row r="4335" spans="1:4" ht="18">
      <c r="A4335" s="15" t="s">
        <v>4363</v>
      </c>
      <c r="B4335" s="21">
        <v>20593595</v>
      </c>
      <c r="C4335" s="22">
        <v>0</v>
      </c>
      <c r="D4335" s="15"/>
    </row>
    <row r="4336" spans="1:4" ht="18">
      <c r="A4336" s="15" t="s">
        <v>4364</v>
      </c>
      <c r="B4336" s="21">
        <v>3321296</v>
      </c>
      <c r="C4336" s="22">
        <v>7.5</v>
      </c>
      <c r="D4336" s="15"/>
    </row>
    <row r="4337" spans="1:4" ht="18">
      <c r="A4337" s="15" t="s">
        <v>4365</v>
      </c>
      <c r="B4337" s="21">
        <v>490948</v>
      </c>
      <c r="C4337" s="22">
        <v>7.5</v>
      </c>
      <c r="D4337" s="15"/>
    </row>
    <row r="4338" spans="1:4" ht="18">
      <c r="A4338" s="15" t="s">
        <v>4366</v>
      </c>
      <c r="B4338" s="21">
        <v>820159</v>
      </c>
      <c r="C4338" s="22">
        <v>7.5</v>
      </c>
      <c r="D4338" s="15"/>
    </row>
    <row r="4339" spans="1:4" ht="18">
      <c r="A4339" s="15" t="s">
        <v>4367</v>
      </c>
      <c r="B4339" s="21">
        <v>8788621</v>
      </c>
      <c r="C4339" s="22">
        <v>5.625</v>
      </c>
      <c r="D4339" s="15"/>
    </row>
    <row r="4340" spans="1:4" ht="18">
      <c r="A4340" s="15" t="s">
        <v>4368</v>
      </c>
      <c r="B4340" s="21">
        <v>32529477</v>
      </c>
      <c r="C4340" s="22">
        <v>3.75</v>
      </c>
      <c r="D4340" s="15"/>
    </row>
    <row r="4341" spans="1:4" ht="18">
      <c r="A4341" s="15" t="s">
        <v>4369</v>
      </c>
      <c r="B4341" s="21">
        <v>26961011</v>
      </c>
      <c r="C4341" s="22">
        <v>7.5</v>
      </c>
      <c r="D4341" s="15"/>
    </row>
    <row r="4342" spans="1:4" ht="18">
      <c r="A4342" s="15" t="s">
        <v>4370</v>
      </c>
      <c r="B4342" s="21">
        <v>2683054</v>
      </c>
      <c r="C4342" s="22">
        <v>7.5</v>
      </c>
      <c r="D4342" s="15"/>
    </row>
    <row r="4343" spans="1:4" ht="18">
      <c r="A4343" s="15" t="s">
        <v>4371</v>
      </c>
      <c r="B4343" s="21">
        <v>15625</v>
      </c>
      <c r="C4343" s="22">
        <v>3.75</v>
      </c>
      <c r="D4343" s="15"/>
    </row>
    <row r="4344" spans="1:4" ht="18">
      <c r="A4344" s="15" t="s">
        <v>4372</v>
      </c>
      <c r="B4344" s="21">
        <v>54552981</v>
      </c>
      <c r="C4344" s="22">
        <v>7.5</v>
      </c>
      <c r="D4344" s="15"/>
    </row>
    <row r="4345" spans="1:4" ht="18">
      <c r="A4345" s="15" t="s">
        <v>4373</v>
      </c>
      <c r="B4345" s="21">
        <v>4246017</v>
      </c>
      <c r="C4345" s="22">
        <v>7.5</v>
      </c>
      <c r="D4345" s="15"/>
    </row>
    <row r="4346" spans="1:4" ht="18">
      <c r="A4346" s="15" t="s">
        <v>4374</v>
      </c>
      <c r="B4346" s="21">
        <v>33104887</v>
      </c>
      <c r="C4346" s="22">
        <v>7.5</v>
      </c>
      <c r="D4346" s="15"/>
    </row>
    <row r="4347" spans="1:4" ht="18">
      <c r="A4347" s="15" t="s">
        <v>4375</v>
      </c>
      <c r="B4347" s="21">
        <v>40587599</v>
      </c>
      <c r="C4347" s="22">
        <v>5</v>
      </c>
      <c r="D4347" s="15"/>
    </row>
    <row r="4348" spans="1:4" ht="18">
      <c r="A4348" s="15" t="s">
        <v>4376</v>
      </c>
      <c r="B4348" s="21">
        <v>2003</v>
      </c>
      <c r="C4348" s="22">
        <v>7.5</v>
      </c>
      <c r="D4348" s="15"/>
    </row>
    <row r="4349" spans="1:4" ht="18">
      <c r="A4349" s="15" t="s">
        <v>4377</v>
      </c>
      <c r="B4349" s="21">
        <v>10877564</v>
      </c>
      <c r="C4349" s="22">
        <v>7.5</v>
      </c>
      <c r="D4349" s="15"/>
    </row>
    <row r="4350" spans="1:4" ht="18">
      <c r="A4350" s="15" t="s">
        <v>4378</v>
      </c>
      <c r="B4350" s="21">
        <v>781468</v>
      </c>
      <c r="C4350" s="22">
        <v>7.5</v>
      </c>
      <c r="D4350" s="15"/>
    </row>
    <row r="4351" spans="1:4" ht="18">
      <c r="A4351" s="15" t="s">
        <v>4379</v>
      </c>
      <c r="B4351" s="21">
        <v>2817590</v>
      </c>
      <c r="C4351" s="22">
        <v>7.5</v>
      </c>
      <c r="D4351" s="15"/>
    </row>
    <row r="4352" spans="1:4" ht="18">
      <c r="A4352" s="15" t="s">
        <v>4380</v>
      </c>
      <c r="B4352" s="21">
        <v>14458337</v>
      </c>
      <c r="C4352" s="22">
        <v>7.5</v>
      </c>
      <c r="D4352" s="15"/>
    </row>
    <row r="4353" spans="1:4" ht="18">
      <c r="A4353" s="15" t="s">
        <v>4381</v>
      </c>
      <c r="B4353" s="21">
        <v>1855506</v>
      </c>
      <c r="C4353" s="22">
        <v>7.5</v>
      </c>
      <c r="D4353" s="15"/>
    </row>
    <row r="4354" spans="1:4" ht="18">
      <c r="A4354" s="15" t="s">
        <v>4382</v>
      </c>
      <c r="B4354" s="21">
        <v>24790442</v>
      </c>
      <c r="C4354" s="22">
        <v>25</v>
      </c>
      <c r="D4354" s="15"/>
    </row>
    <row r="4355" spans="1:4" ht="18">
      <c r="A4355" s="15" t="s">
        <v>4383</v>
      </c>
      <c r="B4355" s="21">
        <v>348014061</v>
      </c>
      <c r="C4355" s="22">
        <v>25</v>
      </c>
      <c r="D4355" s="15"/>
    </row>
    <row r="4356" spans="1:4" ht="18">
      <c r="A4356" s="15" t="s">
        <v>4384</v>
      </c>
      <c r="B4356" s="21">
        <v>55241789</v>
      </c>
      <c r="C4356" s="22">
        <v>25</v>
      </c>
      <c r="D4356" s="15"/>
    </row>
    <row r="4357" spans="1:4" ht="18">
      <c r="A4357" s="15" t="s">
        <v>4385</v>
      </c>
      <c r="B4357" s="21">
        <v>4061585</v>
      </c>
      <c r="C4357" s="22">
        <v>25</v>
      </c>
      <c r="D4357" s="15"/>
    </row>
    <row r="4358" spans="1:4" ht="18">
      <c r="A4358" s="15" t="s">
        <v>4386</v>
      </c>
      <c r="B4358" s="21">
        <v>2210750</v>
      </c>
      <c r="C4358" s="22">
        <v>25</v>
      </c>
      <c r="D4358" s="15"/>
    </row>
    <row r="4359" spans="1:4" ht="18">
      <c r="A4359" s="15" t="s">
        <v>4387</v>
      </c>
      <c r="B4359" s="21">
        <v>1862881</v>
      </c>
      <c r="C4359" s="22">
        <v>25</v>
      </c>
      <c r="D4359" s="15"/>
    </row>
    <row r="4360" spans="1:4" ht="18">
      <c r="A4360" s="15" t="s">
        <v>4388</v>
      </c>
      <c r="B4360" s="21">
        <v>1854739206</v>
      </c>
      <c r="C4360" s="22">
        <v>22.222221374511719</v>
      </c>
      <c r="D4360" s="15"/>
    </row>
    <row r="4361" spans="1:4" ht="18">
      <c r="A4361" s="15" t="s">
        <v>4389</v>
      </c>
      <c r="B4361" s="21">
        <v>83038180</v>
      </c>
      <c r="C4361" s="22">
        <v>21.458333969116211</v>
      </c>
      <c r="D4361" s="15"/>
    </row>
    <row r="4362" spans="1:4" ht="18">
      <c r="A4362" s="15" t="s">
        <v>4390</v>
      </c>
      <c r="B4362" s="21">
        <v>827306883</v>
      </c>
      <c r="C4362" s="22">
        <v>10.714285850524902</v>
      </c>
      <c r="D4362" s="15"/>
    </row>
    <row r="4363" spans="1:4" ht="18">
      <c r="A4363" s="15" t="s">
        <v>4391</v>
      </c>
      <c r="B4363" s="21">
        <v>1572637730</v>
      </c>
      <c r="C4363" s="22">
        <v>15.909090995788574</v>
      </c>
      <c r="D4363" s="15"/>
    </row>
    <row r="4364" spans="1:4" ht="18">
      <c r="A4364" s="15" t="s">
        <v>4392</v>
      </c>
      <c r="B4364" s="21">
        <v>900995256</v>
      </c>
      <c r="C4364" s="22">
        <v>18.94841194152832</v>
      </c>
      <c r="D4364" s="15"/>
    </row>
    <row r="4365" spans="1:4" ht="18">
      <c r="A4365" s="15" t="s">
        <v>4393</v>
      </c>
      <c r="B4365" s="21">
        <v>762771831</v>
      </c>
      <c r="C4365" s="22">
        <v>16.25</v>
      </c>
      <c r="D4365" s="15"/>
    </row>
    <row r="4366" spans="1:4" ht="18">
      <c r="A4366" s="15" t="s">
        <v>4394</v>
      </c>
      <c r="B4366" s="21">
        <v>60355225</v>
      </c>
      <c r="C4366" s="22">
        <v>0</v>
      </c>
      <c r="D4366" s="15"/>
    </row>
    <row r="4367" spans="1:4" ht="18">
      <c r="A4367" s="15" t="s">
        <v>4395</v>
      </c>
      <c r="B4367" s="21">
        <v>377835761</v>
      </c>
      <c r="C4367" s="22">
        <v>0</v>
      </c>
      <c r="D4367" s="15"/>
    </row>
    <row r="4368" spans="1:4" ht="18">
      <c r="A4368" s="15" t="s">
        <v>4396</v>
      </c>
      <c r="B4368" s="21">
        <v>114059993</v>
      </c>
      <c r="C4368" s="22">
        <v>25</v>
      </c>
      <c r="D4368" s="15"/>
    </row>
    <row r="4369" spans="1:4" ht="18">
      <c r="A4369" s="15" t="s">
        <v>4397</v>
      </c>
      <c r="B4369" s="21">
        <v>2510129756</v>
      </c>
      <c r="C4369" s="22">
        <v>25</v>
      </c>
      <c r="D4369" s="15"/>
    </row>
    <row r="4370" spans="1:4" ht="18">
      <c r="A4370" s="15" t="s">
        <v>4398</v>
      </c>
      <c r="B4370" s="21">
        <v>135874585</v>
      </c>
      <c r="C4370" s="22">
        <v>25</v>
      </c>
      <c r="D4370" s="15"/>
    </row>
    <row r="4371" spans="1:4" ht="18">
      <c r="A4371" s="15" t="s">
        <v>4399</v>
      </c>
      <c r="B4371" s="21">
        <v>58255195</v>
      </c>
      <c r="C4371" s="22">
        <v>25</v>
      </c>
      <c r="D4371" s="15"/>
    </row>
    <row r="4372" spans="1:4" ht="18">
      <c r="A4372" s="15" t="s">
        <v>4400</v>
      </c>
      <c r="B4372" s="21">
        <v>138205332</v>
      </c>
      <c r="C4372" s="22">
        <v>25</v>
      </c>
      <c r="D4372" s="15"/>
    </row>
    <row r="4373" spans="1:4" ht="18">
      <c r="A4373" s="15" t="s">
        <v>4401</v>
      </c>
      <c r="B4373" s="21">
        <v>994879433</v>
      </c>
      <c r="C4373" s="22">
        <v>25</v>
      </c>
      <c r="D4373" s="15"/>
    </row>
    <row r="4374" spans="1:4" ht="18">
      <c r="A4374" s="15" t="s">
        <v>4402</v>
      </c>
      <c r="B4374" s="21">
        <v>398517011</v>
      </c>
      <c r="C4374" s="22">
        <v>22.916667938232422</v>
      </c>
      <c r="D4374" s="15"/>
    </row>
    <row r="4375" spans="1:4" ht="18">
      <c r="A4375" s="15" t="s">
        <v>4403</v>
      </c>
      <c r="B4375" s="21">
        <v>59701405</v>
      </c>
      <c r="C4375" s="22">
        <v>25</v>
      </c>
      <c r="D4375" s="15"/>
    </row>
    <row r="4376" spans="1:4" ht="18">
      <c r="A4376" s="15" t="s">
        <v>4404</v>
      </c>
      <c r="B4376" s="21">
        <v>7717420</v>
      </c>
      <c r="C4376" s="22">
        <v>25</v>
      </c>
      <c r="D4376" s="15"/>
    </row>
    <row r="4377" spans="1:4" ht="18">
      <c r="A4377" s="15" t="s">
        <v>4405</v>
      </c>
      <c r="B4377" s="21">
        <v>410061540</v>
      </c>
      <c r="C4377" s="22">
        <v>25</v>
      </c>
      <c r="D4377" s="15"/>
    </row>
    <row r="4378" spans="1:4" ht="18">
      <c r="A4378" s="15" t="s">
        <v>4406</v>
      </c>
      <c r="B4378" s="21">
        <v>766820276</v>
      </c>
      <c r="C4378" s="22">
        <v>25</v>
      </c>
      <c r="D4378" s="15"/>
    </row>
    <row r="4379" spans="1:4" ht="18">
      <c r="A4379" s="15" t="s">
        <v>4407</v>
      </c>
      <c r="B4379" s="21">
        <v>5723437</v>
      </c>
      <c r="C4379" s="22">
        <v>25</v>
      </c>
      <c r="D4379" s="15"/>
    </row>
    <row r="4380" spans="1:4" ht="18">
      <c r="A4380" s="15" t="s">
        <v>4408</v>
      </c>
      <c r="B4380" s="21">
        <v>2152227</v>
      </c>
      <c r="C4380" s="22">
        <v>25</v>
      </c>
      <c r="D4380" s="15"/>
    </row>
    <row r="4381" spans="1:4" ht="18">
      <c r="A4381" s="15" t="s">
        <v>4409</v>
      </c>
      <c r="B4381" s="21">
        <v>1903486</v>
      </c>
      <c r="C4381" s="22">
        <v>25</v>
      </c>
      <c r="D4381" s="15"/>
    </row>
    <row r="4382" spans="1:4" ht="18">
      <c r="A4382" s="15" t="s">
        <v>4410</v>
      </c>
      <c r="B4382" s="21">
        <v>64695255</v>
      </c>
      <c r="C4382" s="22">
        <v>0</v>
      </c>
      <c r="D4382" s="15"/>
    </row>
    <row r="4383" spans="1:4" ht="18">
      <c r="A4383" s="15" t="s">
        <v>4411</v>
      </c>
      <c r="B4383" s="21">
        <v>1918738869</v>
      </c>
      <c r="C4383" s="22">
        <v>3</v>
      </c>
      <c r="D4383" s="15"/>
    </row>
    <row r="4384" spans="1:4" ht="18">
      <c r="A4384" s="15" t="s">
        <v>4412</v>
      </c>
      <c r="B4384" s="21">
        <v>1403420412</v>
      </c>
      <c r="C4384" s="22">
        <v>25</v>
      </c>
      <c r="D4384" s="15"/>
    </row>
    <row r="4385" spans="1:4" ht="18">
      <c r="A4385" s="15" t="s">
        <v>4413</v>
      </c>
      <c r="B4385" s="21">
        <v>435827200</v>
      </c>
      <c r="C4385" s="22">
        <v>25</v>
      </c>
      <c r="D4385" s="15"/>
    </row>
    <row r="4386" spans="1:4" ht="18">
      <c r="A4386" s="15" t="s">
        <v>4414</v>
      </c>
      <c r="B4386" s="21">
        <v>45075744</v>
      </c>
      <c r="C4386" s="22">
        <v>25</v>
      </c>
      <c r="D4386" s="15"/>
    </row>
    <row r="4387" spans="1:4" ht="18">
      <c r="A4387" s="15" t="s">
        <v>4415</v>
      </c>
      <c r="B4387" s="21">
        <v>1152025917</v>
      </c>
      <c r="C4387" s="22">
        <v>25</v>
      </c>
      <c r="D4387" s="15"/>
    </row>
    <row r="4388" spans="1:4" ht="18">
      <c r="A4388" s="15" t="s">
        <v>4416</v>
      </c>
      <c r="B4388" s="21">
        <v>84870042</v>
      </c>
      <c r="C4388" s="22">
        <v>25</v>
      </c>
      <c r="D4388" s="15"/>
    </row>
    <row r="4389" spans="1:4" ht="18">
      <c r="A4389" s="15" t="s">
        <v>4417</v>
      </c>
      <c r="B4389" s="21">
        <v>68733163</v>
      </c>
      <c r="C4389" s="22">
        <v>25</v>
      </c>
      <c r="D4389" s="15"/>
    </row>
    <row r="4390" spans="1:4" ht="18">
      <c r="A4390" s="15" t="s">
        <v>4418</v>
      </c>
      <c r="B4390" s="21">
        <v>23908008</v>
      </c>
      <c r="C4390" s="22">
        <v>25</v>
      </c>
      <c r="D4390" s="15"/>
    </row>
    <row r="4391" spans="1:4" ht="18">
      <c r="A4391" s="15" t="s">
        <v>4419</v>
      </c>
      <c r="B4391" s="21">
        <v>23764532</v>
      </c>
      <c r="C4391" s="22">
        <v>25</v>
      </c>
      <c r="D4391" s="15"/>
    </row>
    <row r="4392" spans="1:4" ht="18">
      <c r="A4392" s="15" t="s">
        <v>4420</v>
      </c>
      <c r="B4392" s="21">
        <v>225961547</v>
      </c>
      <c r="C4392" s="22">
        <v>25</v>
      </c>
      <c r="D4392" s="15"/>
    </row>
    <row r="4393" spans="1:4" ht="18">
      <c r="A4393" s="15" t="s">
        <v>4421</v>
      </c>
      <c r="B4393" s="21">
        <v>22932469</v>
      </c>
      <c r="C4393" s="22">
        <v>25</v>
      </c>
      <c r="D4393" s="15"/>
    </row>
    <row r="4394" spans="1:4" ht="18">
      <c r="A4394" s="15" t="s">
        <v>4422</v>
      </c>
      <c r="B4394" s="21">
        <v>90549589</v>
      </c>
      <c r="C4394" s="22">
        <v>25</v>
      </c>
      <c r="D4394" s="15"/>
    </row>
    <row r="4395" spans="1:4" ht="18">
      <c r="A4395" s="15" t="s">
        <v>4423</v>
      </c>
      <c r="B4395" s="21">
        <v>12171538815</v>
      </c>
      <c r="C4395" s="22">
        <v>0</v>
      </c>
      <c r="D4395" s="15"/>
    </row>
    <row r="4396" spans="1:4" ht="18">
      <c r="A4396" s="15" t="s">
        <v>4424</v>
      </c>
      <c r="B4396" s="21">
        <v>44297331</v>
      </c>
      <c r="C4396" s="22">
        <v>5.625</v>
      </c>
      <c r="D4396" s="15"/>
    </row>
    <row r="4397" spans="1:4" ht="18">
      <c r="A4397" s="15" t="s">
        <v>4425</v>
      </c>
      <c r="B4397" s="21">
        <v>194636716</v>
      </c>
      <c r="C4397" s="22">
        <v>7.5</v>
      </c>
      <c r="D4397" s="15"/>
    </row>
    <row r="4398" spans="1:4" ht="18">
      <c r="A4398" s="15" t="s">
        <v>4426</v>
      </c>
      <c r="B4398" s="21">
        <v>194759222</v>
      </c>
      <c r="C4398" s="22">
        <v>0</v>
      </c>
      <c r="D4398" s="15"/>
    </row>
    <row r="4399" spans="1:4" ht="18">
      <c r="A4399" s="15" t="s">
        <v>4427</v>
      </c>
      <c r="B4399" s="21">
        <v>9313579265</v>
      </c>
      <c r="C4399" s="22">
        <v>0</v>
      </c>
      <c r="D4399" s="15"/>
    </row>
    <row r="4400" spans="1:4" ht="18">
      <c r="A4400" s="15" t="s">
        <v>4428</v>
      </c>
      <c r="B4400" s="21">
        <v>886439847</v>
      </c>
      <c r="C4400" s="22">
        <v>2.5</v>
      </c>
      <c r="D4400" s="15"/>
    </row>
    <row r="4401" spans="1:4" ht="18">
      <c r="A4401" s="15" t="s">
        <v>4429</v>
      </c>
      <c r="B4401" s="21">
        <v>2817262889</v>
      </c>
      <c r="C4401" s="22">
        <v>1.25</v>
      </c>
      <c r="D4401" s="15"/>
    </row>
    <row r="4402" spans="1:4" ht="18">
      <c r="A4402" s="15" t="s">
        <v>4430</v>
      </c>
      <c r="B4402" s="21">
        <v>1570984003</v>
      </c>
      <c r="C4402" s="22">
        <v>0</v>
      </c>
      <c r="D4402" s="15"/>
    </row>
    <row r="4403" spans="1:4" ht="18">
      <c r="A4403" s="15" t="s">
        <v>4431</v>
      </c>
      <c r="B4403" s="21">
        <v>34485249</v>
      </c>
      <c r="C4403" s="22">
        <v>7.5</v>
      </c>
      <c r="D4403" s="15"/>
    </row>
    <row r="4404" spans="1:4" ht="18">
      <c r="A4404" s="15" t="s">
        <v>4432</v>
      </c>
      <c r="B4404" s="21">
        <v>25541396</v>
      </c>
      <c r="C4404" s="22">
        <v>7.5</v>
      </c>
      <c r="D4404" s="15"/>
    </row>
    <row r="4405" spans="1:4" ht="18">
      <c r="A4405" s="15" t="s">
        <v>4433</v>
      </c>
      <c r="B4405" s="21">
        <v>6902810</v>
      </c>
      <c r="C4405" s="22">
        <v>7.5</v>
      </c>
      <c r="D4405" s="15"/>
    </row>
    <row r="4406" spans="1:4" ht="18">
      <c r="A4406" s="15" t="s">
        <v>4434</v>
      </c>
      <c r="B4406" s="21">
        <v>3119407</v>
      </c>
      <c r="C4406" s="22">
        <v>7.5</v>
      </c>
      <c r="D4406" s="15"/>
    </row>
    <row r="4407" spans="1:4" ht="18">
      <c r="A4407" s="15" t="s">
        <v>4435</v>
      </c>
      <c r="B4407" s="21">
        <v>206842094</v>
      </c>
      <c r="C4407" s="22">
        <v>7.5</v>
      </c>
      <c r="D4407" s="15"/>
    </row>
    <row r="4408" spans="1:4" ht="18">
      <c r="A4408" s="15" t="s">
        <v>4436</v>
      </c>
      <c r="B4408" s="21">
        <v>188322881</v>
      </c>
      <c r="C4408" s="22">
        <v>7.5</v>
      </c>
      <c r="D4408" s="15"/>
    </row>
    <row r="4409" spans="1:4" ht="18">
      <c r="A4409" s="15" t="s">
        <v>4437</v>
      </c>
      <c r="B4409" s="21">
        <v>49176677</v>
      </c>
      <c r="C4409" s="22">
        <v>7.5</v>
      </c>
      <c r="D4409" s="15"/>
    </row>
    <row r="4410" spans="1:4" ht="18">
      <c r="A4410" s="15" t="s">
        <v>4438</v>
      </c>
      <c r="B4410" s="21">
        <v>247156121</v>
      </c>
      <c r="C4410" s="22">
        <v>7.5</v>
      </c>
      <c r="D4410" s="15"/>
    </row>
    <row r="4411" spans="1:4" ht="18">
      <c r="A4411" s="15" t="s">
        <v>4439</v>
      </c>
      <c r="B4411" s="21">
        <v>30005839</v>
      </c>
      <c r="C4411" s="22">
        <v>0</v>
      </c>
      <c r="D4411" s="15"/>
    </row>
    <row r="4412" spans="1:4" ht="18">
      <c r="A4412" s="15" t="s">
        <v>4440</v>
      </c>
      <c r="B4412" s="21">
        <v>35825935</v>
      </c>
      <c r="C4412" s="22">
        <v>2.5</v>
      </c>
      <c r="D4412" s="15"/>
    </row>
    <row r="4413" spans="1:4" ht="18">
      <c r="A4413" s="15" t="s">
        <v>4441</v>
      </c>
      <c r="B4413" s="21">
        <v>57461298</v>
      </c>
      <c r="C4413" s="22">
        <v>3.75</v>
      </c>
      <c r="D4413" s="15"/>
    </row>
    <row r="4414" spans="1:4" ht="18">
      <c r="A4414" s="15" t="s">
        <v>4442</v>
      </c>
      <c r="B4414" s="21">
        <v>41215946</v>
      </c>
      <c r="C4414" s="22">
        <v>7.5</v>
      </c>
      <c r="D4414" s="15"/>
    </row>
    <row r="4415" spans="1:4" ht="18">
      <c r="A4415" s="15" t="s">
        <v>4443</v>
      </c>
      <c r="B4415" s="21">
        <v>149483293</v>
      </c>
      <c r="C4415" s="22">
        <v>7.5</v>
      </c>
      <c r="D4415" s="15"/>
    </row>
    <row r="4416" spans="1:4" ht="18">
      <c r="A4416" s="15" t="s">
        <v>4444</v>
      </c>
      <c r="B4416" s="21">
        <v>110790392</v>
      </c>
      <c r="C4416" s="22">
        <v>7.5</v>
      </c>
      <c r="D4416" s="15"/>
    </row>
    <row r="4417" spans="1:4" ht="18">
      <c r="A4417" s="15" t="s">
        <v>4445</v>
      </c>
      <c r="B4417" s="21">
        <v>72172239</v>
      </c>
      <c r="C4417" s="22">
        <v>5</v>
      </c>
      <c r="D4417" s="15"/>
    </row>
    <row r="4418" spans="1:4" ht="18">
      <c r="A4418" s="15" t="s">
        <v>4446</v>
      </c>
      <c r="B4418" s="21">
        <v>1458069553</v>
      </c>
      <c r="C4418" s="22">
        <v>7.5</v>
      </c>
      <c r="D4418" s="15"/>
    </row>
    <row r="4419" spans="1:4" ht="18">
      <c r="A4419" s="15" t="s">
        <v>4447</v>
      </c>
      <c r="B4419" s="21">
        <v>1228076163</v>
      </c>
      <c r="C4419" s="22">
        <v>5.3571429252624512</v>
      </c>
      <c r="D4419" s="15"/>
    </row>
    <row r="4420" spans="1:4" ht="18">
      <c r="A4420" s="15" t="s">
        <v>4448</v>
      </c>
      <c r="B4420" s="21">
        <v>131467013</v>
      </c>
      <c r="C4420" s="22">
        <v>0</v>
      </c>
      <c r="D4420" s="15"/>
    </row>
    <row r="4421" spans="1:4" ht="18">
      <c r="A4421" s="15" t="s">
        <v>4449</v>
      </c>
      <c r="B4421" s="21">
        <v>15870202</v>
      </c>
      <c r="C4421" s="22">
        <v>7.5</v>
      </c>
      <c r="D4421" s="15"/>
    </row>
    <row r="4422" spans="1:4" ht="18">
      <c r="A4422" s="15" t="s">
        <v>4450</v>
      </c>
      <c r="B4422" s="21">
        <v>120129062</v>
      </c>
      <c r="C4422" s="22">
        <v>3.75</v>
      </c>
      <c r="D4422" s="15"/>
    </row>
    <row r="4423" spans="1:4" ht="18">
      <c r="A4423" s="15" t="s">
        <v>4451</v>
      </c>
      <c r="B4423" s="21">
        <v>136929943</v>
      </c>
      <c r="C4423" s="22">
        <v>4.5</v>
      </c>
      <c r="D4423" s="15"/>
    </row>
    <row r="4424" spans="1:4" ht="18">
      <c r="A4424" s="15" t="s">
        <v>4452</v>
      </c>
      <c r="B4424" s="21">
        <v>1467892</v>
      </c>
      <c r="C4424" s="22">
        <v>7.5</v>
      </c>
      <c r="D4424" s="15"/>
    </row>
    <row r="4425" spans="1:4" ht="18">
      <c r="A4425" s="15" t="s">
        <v>4453</v>
      </c>
      <c r="B4425" s="21">
        <v>32713636</v>
      </c>
      <c r="C4425" s="22">
        <v>7.5</v>
      </c>
      <c r="D4425" s="15"/>
    </row>
    <row r="4426" spans="1:4" ht="18">
      <c r="A4426" s="15" t="s">
        <v>4454</v>
      </c>
      <c r="B4426" s="21">
        <v>53252</v>
      </c>
      <c r="C4426" s="22">
        <v>7.5</v>
      </c>
      <c r="D4426" s="15"/>
    </row>
    <row r="4427" spans="1:4" ht="18">
      <c r="A4427" s="15" t="s">
        <v>4455</v>
      </c>
      <c r="B4427" s="21">
        <v>3478925</v>
      </c>
      <c r="C4427" s="22">
        <v>7.5</v>
      </c>
      <c r="D4427" s="15"/>
    </row>
    <row r="4428" spans="1:4" ht="18">
      <c r="A4428" s="15" t="s">
        <v>4456</v>
      </c>
      <c r="B4428" s="21">
        <v>59369441</v>
      </c>
      <c r="C4428" s="22">
        <v>7.5</v>
      </c>
      <c r="D4428" s="15"/>
    </row>
    <row r="4429" spans="1:4" ht="18">
      <c r="A4429" s="15" t="s">
        <v>4457</v>
      </c>
      <c r="B4429" s="21">
        <v>553423</v>
      </c>
      <c r="C4429" s="22">
        <v>4.2857141494750977</v>
      </c>
      <c r="D4429" s="15"/>
    </row>
    <row r="4430" spans="1:4" ht="18">
      <c r="A4430" s="15" t="s">
        <v>4458</v>
      </c>
      <c r="B4430" s="21">
        <v>118436946</v>
      </c>
      <c r="C4430" s="22">
        <v>7.5</v>
      </c>
      <c r="D4430" s="15"/>
    </row>
    <row r="4431" spans="1:4" ht="18">
      <c r="A4431" s="15" t="s">
        <v>4459</v>
      </c>
      <c r="B4431" s="21">
        <v>139659991</v>
      </c>
      <c r="C4431" s="22">
        <v>0</v>
      </c>
      <c r="D4431" s="15"/>
    </row>
    <row r="4432" spans="1:4" ht="18">
      <c r="A4432" s="15" t="s">
        <v>4460</v>
      </c>
      <c r="B4432" s="21">
        <v>285263526</v>
      </c>
      <c r="C4432" s="22">
        <v>5</v>
      </c>
      <c r="D4432" s="15"/>
    </row>
    <row r="4433" spans="1:4" ht="18">
      <c r="A4433" s="15" t="s">
        <v>4461</v>
      </c>
      <c r="B4433" s="21">
        <v>102039705</v>
      </c>
      <c r="C4433" s="22">
        <v>0</v>
      </c>
      <c r="D4433" s="15"/>
    </row>
    <row r="4434" spans="1:4" ht="18">
      <c r="A4434" s="15" t="s">
        <v>4462</v>
      </c>
      <c r="B4434" s="21">
        <v>34100379</v>
      </c>
      <c r="C4434" s="22">
        <v>7.5</v>
      </c>
      <c r="D4434" s="15"/>
    </row>
    <row r="4435" spans="1:4" ht="18">
      <c r="A4435" s="15" t="s">
        <v>4463</v>
      </c>
      <c r="B4435" s="21">
        <v>476563332</v>
      </c>
      <c r="C4435" s="22">
        <v>7.5</v>
      </c>
      <c r="D4435" s="15"/>
    </row>
    <row r="4436" spans="1:4" ht="18">
      <c r="A4436" s="15" t="s">
        <v>4464</v>
      </c>
      <c r="B4436" s="21">
        <v>663467</v>
      </c>
      <c r="C4436" s="22">
        <v>7.5</v>
      </c>
      <c r="D4436" s="15"/>
    </row>
    <row r="4437" spans="1:4" ht="18">
      <c r="A4437" s="15" t="s">
        <v>4465</v>
      </c>
      <c r="B4437" s="21">
        <v>37712864</v>
      </c>
      <c r="C4437" s="22">
        <v>0</v>
      </c>
      <c r="D4437" s="15"/>
    </row>
    <row r="4438" spans="1:4" ht="18">
      <c r="A4438" s="15" t="s">
        <v>4466</v>
      </c>
      <c r="B4438" s="21">
        <v>2715605</v>
      </c>
      <c r="C4438" s="22">
        <v>25</v>
      </c>
      <c r="D4438" s="15"/>
    </row>
    <row r="4439" spans="1:4" ht="18">
      <c r="A4439" s="15" t="s">
        <v>4467</v>
      </c>
      <c r="B4439" s="21">
        <v>1740546</v>
      </c>
      <c r="C4439" s="22">
        <v>25</v>
      </c>
      <c r="D4439" s="15"/>
    </row>
    <row r="4440" spans="1:4" ht="18">
      <c r="A4440" s="15" t="s">
        <v>4468</v>
      </c>
      <c r="B4440" s="21">
        <v>2837169</v>
      </c>
      <c r="C4440" s="22">
        <v>25</v>
      </c>
      <c r="D4440" s="15"/>
    </row>
    <row r="4441" spans="1:4" ht="18">
      <c r="A4441" s="15" t="s">
        <v>4469</v>
      </c>
      <c r="B4441" s="21">
        <v>1252617</v>
      </c>
      <c r="C4441" s="22">
        <v>25</v>
      </c>
      <c r="D4441" s="15"/>
    </row>
    <row r="4442" spans="1:4" ht="18">
      <c r="A4442" s="15" t="s">
        <v>4470</v>
      </c>
      <c r="B4442" s="21">
        <v>61738</v>
      </c>
      <c r="C4442" s="22">
        <v>25</v>
      </c>
      <c r="D4442" s="15"/>
    </row>
    <row r="4443" spans="1:4" ht="18">
      <c r="A4443" s="15" t="s">
        <v>4471</v>
      </c>
      <c r="B4443" s="21">
        <v>1592800</v>
      </c>
      <c r="C4443" s="22">
        <v>25</v>
      </c>
      <c r="D4443" s="15"/>
    </row>
    <row r="4444" spans="1:4" ht="18">
      <c r="A4444" s="15" t="s">
        <v>4472</v>
      </c>
      <c r="B4444" s="21">
        <v>3304422</v>
      </c>
      <c r="C4444" s="22">
        <v>25</v>
      </c>
      <c r="D4444" s="15"/>
    </row>
    <row r="4445" spans="1:4" ht="18">
      <c r="A4445" s="15" t="s">
        <v>4473</v>
      </c>
      <c r="B4445" s="21">
        <v>1457008</v>
      </c>
      <c r="C4445" s="22">
        <v>25</v>
      </c>
      <c r="D4445" s="15"/>
    </row>
    <row r="4446" spans="1:4" ht="18">
      <c r="A4446" s="15" t="s">
        <v>4474</v>
      </c>
      <c r="B4446" s="21">
        <v>163189547</v>
      </c>
      <c r="C4446" s="22">
        <v>7.5</v>
      </c>
      <c r="D4446" s="15"/>
    </row>
    <row r="4447" spans="1:4" ht="18">
      <c r="A4447" s="15" t="s">
        <v>4475</v>
      </c>
      <c r="B4447" s="21">
        <v>149080584</v>
      </c>
      <c r="C4447" s="22">
        <v>7.5</v>
      </c>
      <c r="D4447" s="15"/>
    </row>
    <row r="4448" spans="1:4" ht="18">
      <c r="A4448" s="15" t="s">
        <v>4476</v>
      </c>
      <c r="B4448" s="21">
        <v>5055847</v>
      </c>
      <c r="C4448" s="22">
        <v>7.5</v>
      </c>
      <c r="D4448" s="15"/>
    </row>
    <row r="4449" spans="1:4" ht="18">
      <c r="A4449" s="15" t="s">
        <v>4477</v>
      </c>
      <c r="B4449" s="21">
        <v>18902634</v>
      </c>
      <c r="C4449" s="22">
        <v>7.5</v>
      </c>
      <c r="D4449" s="15"/>
    </row>
    <row r="4450" spans="1:4" ht="18">
      <c r="A4450" s="15" t="s">
        <v>4478</v>
      </c>
      <c r="B4450" s="21">
        <v>173418</v>
      </c>
      <c r="C4450" s="22">
        <v>7.5</v>
      </c>
      <c r="D4450" s="15"/>
    </row>
    <row r="4451" spans="1:4" ht="18">
      <c r="A4451" s="15" t="s">
        <v>4479</v>
      </c>
      <c r="B4451" s="21">
        <v>885929</v>
      </c>
      <c r="C4451" s="22">
        <v>7.5</v>
      </c>
      <c r="D4451" s="15"/>
    </row>
    <row r="4452" spans="1:4" ht="18">
      <c r="A4452" s="15" t="s">
        <v>4480</v>
      </c>
      <c r="B4452" s="21">
        <v>1238127</v>
      </c>
      <c r="C4452" s="22">
        <v>7.5</v>
      </c>
      <c r="D4452" s="15"/>
    </row>
    <row r="4453" spans="1:4" ht="18">
      <c r="A4453" s="15" t="s">
        <v>4481</v>
      </c>
      <c r="B4453" s="21">
        <v>5727556</v>
      </c>
      <c r="C4453" s="22">
        <v>7.5</v>
      </c>
      <c r="D4453" s="15"/>
    </row>
    <row r="4454" spans="1:4" ht="18">
      <c r="A4454" s="15" t="s">
        <v>4482</v>
      </c>
      <c r="B4454" s="21">
        <v>41726547</v>
      </c>
      <c r="C4454" s="22">
        <v>7.5</v>
      </c>
      <c r="D4454" s="15"/>
    </row>
    <row r="4455" spans="1:4" ht="18">
      <c r="A4455" s="15" t="s">
        <v>4483</v>
      </c>
      <c r="B4455" s="21">
        <v>3211141</v>
      </c>
      <c r="C4455" s="22">
        <v>7.5</v>
      </c>
      <c r="D4455" s="15"/>
    </row>
    <row r="4456" spans="1:4" ht="18">
      <c r="A4456" s="15" t="s">
        <v>4484</v>
      </c>
      <c r="B4456" s="21">
        <v>51145143</v>
      </c>
      <c r="C4456" s="22">
        <v>7.5</v>
      </c>
      <c r="D4456" s="15"/>
    </row>
    <row r="4457" spans="1:4" ht="18">
      <c r="A4457" s="15" t="s">
        <v>4485</v>
      </c>
      <c r="B4457" s="21">
        <v>116509279</v>
      </c>
      <c r="C4457" s="22">
        <v>0</v>
      </c>
      <c r="D4457" s="15"/>
    </row>
    <row r="4458" spans="1:4" ht="18">
      <c r="A4458" s="15" t="s">
        <v>4486</v>
      </c>
      <c r="B4458" s="21">
        <v>16094972</v>
      </c>
      <c r="C4458" s="22">
        <v>7.5</v>
      </c>
      <c r="D4458" s="15"/>
    </row>
    <row r="4459" spans="1:4" ht="18">
      <c r="A4459" s="15" t="s">
        <v>4487</v>
      </c>
      <c r="B4459" s="21">
        <v>8199824</v>
      </c>
      <c r="C4459" s="22">
        <v>7.5</v>
      </c>
      <c r="D4459" s="15"/>
    </row>
    <row r="4460" spans="1:4" ht="18">
      <c r="A4460" s="15" t="s">
        <v>4488</v>
      </c>
      <c r="B4460" s="21">
        <v>2672567</v>
      </c>
      <c r="C4460" s="22">
        <v>7.5</v>
      </c>
      <c r="D4460" s="15"/>
    </row>
    <row r="4461" spans="1:4" ht="18">
      <c r="A4461" s="15" t="s">
        <v>4489</v>
      </c>
      <c r="B4461" s="21">
        <v>6983762</v>
      </c>
      <c r="C4461" s="22">
        <v>7.5</v>
      </c>
      <c r="D4461" s="15"/>
    </row>
    <row r="4462" spans="1:4" ht="18">
      <c r="A4462" s="15" t="s">
        <v>4490</v>
      </c>
      <c r="B4462" s="21">
        <v>47632899</v>
      </c>
      <c r="C4462" s="22">
        <v>0</v>
      </c>
      <c r="D4462" s="15"/>
    </row>
    <row r="4463" spans="1:4" ht="18">
      <c r="A4463" s="15" t="s">
        <v>4491</v>
      </c>
      <c r="B4463" s="21">
        <v>40753135</v>
      </c>
      <c r="C4463" s="22">
        <v>6</v>
      </c>
      <c r="D4463" s="15"/>
    </row>
    <row r="4464" spans="1:4" ht="18">
      <c r="A4464" s="15" t="s">
        <v>4492</v>
      </c>
      <c r="B4464" s="21">
        <v>2285303</v>
      </c>
      <c r="C4464" s="22">
        <v>7.5</v>
      </c>
      <c r="D4464" s="15"/>
    </row>
    <row r="4465" spans="1:4" ht="18">
      <c r="A4465" s="15" t="s">
        <v>4493</v>
      </c>
      <c r="B4465" s="21">
        <v>14877936</v>
      </c>
      <c r="C4465" s="22">
        <v>5</v>
      </c>
      <c r="D4465" s="15"/>
    </row>
    <row r="4466" spans="1:4" ht="18">
      <c r="A4466" s="15" t="s">
        <v>4494</v>
      </c>
      <c r="B4466" s="21">
        <v>171934271</v>
      </c>
      <c r="C4466" s="22">
        <v>0</v>
      </c>
      <c r="D4466" s="15"/>
    </row>
    <row r="4467" spans="1:4" ht="18">
      <c r="A4467" s="15" t="s">
        <v>4495</v>
      </c>
      <c r="B4467" s="21">
        <v>88590245</v>
      </c>
      <c r="C4467" s="22">
        <v>0</v>
      </c>
      <c r="D4467" s="15"/>
    </row>
    <row r="4468" spans="1:4" ht="18">
      <c r="A4468" s="15" t="s">
        <v>4496</v>
      </c>
      <c r="B4468" s="21">
        <v>82594615</v>
      </c>
      <c r="C4468" s="22">
        <v>0</v>
      </c>
      <c r="D4468" s="15"/>
    </row>
    <row r="4469" spans="1:4" ht="18">
      <c r="A4469" s="15" t="s">
        <v>4497</v>
      </c>
      <c r="B4469" s="21">
        <v>85584902</v>
      </c>
      <c r="C4469" s="22">
        <v>7.5</v>
      </c>
      <c r="D4469" s="15"/>
    </row>
    <row r="4470" spans="1:4" ht="18">
      <c r="A4470" s="15" t="s">
        <v>4498</v>
      </c>
      <c r="B4470" s="21">
        <v>80735736</v>
      </c>
      <c r="C4470" s="22">
        <v>0</v>
      </c>
      <c r="D4470" s="15"/>
    </row>
    <row r="4471" spans="1:4" ht="18">
      <c r="A4471" s="15" t="s">
        <v>4499</v>
      </c>
      <c r="B4471" s="21">
        <v>1266989730</v>
      </c>
      <c r="C4471" s="22">
        <v>1.875</v>
      </c>
      <c r="D4471" s="15"/>
    </row>
    <row r="4472" spans="1:4" ht="18">
      <c r="A4472" s="15" t="s">
        <v>4500</v>
      </c>
      <c r="B4472" s="21">
        <v>30158350</v>
      </c>
      <c r="C4472" s="22">
        <v>7.5</v>
      </c>
      <c r="D4472" s="15"/>
    </row>
    <row r="4473" spans="1:4" ht="18">
      <c r="A4473" s="15" t="s">
        <v>4501</v>
      </c>
      <c r="B4473" s="21">
        <v>251748359</v>
      </c>
      <c r="C4473" s="22">
        <v>5.1315789222717285</v>
      </c>
      <c r="D4473" s="15"/>
    </row>
    <row r="4474" spans="1:4" ht="18">
      <c r="A4474" s="15" t="s">
        <v>4502</v>
      </c>
      <c r="B4474" s="21">
        <v>21331073</v>
      </c>
      <c r="C4474" s="22">
        <v>25</v>
      </c>
      <c r="D4474" s="15"/>
    </row>
    <row r="4475" spans="1:4" ht="18">
      <c r="A4475" s="15" t="s">
        <v>4503</v>
      </c>
      <c r="B4475" s="21">
        <v>43510580</v>
      </c>
      <c r="C4475" s="22">
        <v>7.5</v>
      </c>
      <c r="D4475" s="15"/>
    </row>
    <row r="4476" spans="1:4" ht="18">
      <c r="A4476" s="15" t="s">
        <v>4504</v>
      </c>
      <c r="B4476" s="21">
        <v>2229626</v>
      </c>
      <c r="C4476" s="22">
        <v>7.5</v>
      </c>
      <c r="D4476" s="15"/>
    </row>
    <row r="4477" spans="1:4" ht="18">
      <c r="A4477" s="15" t="s">
        <v>4505</v>
      </c>
      <c r="B4477" s="21">
        <v>470414</v>
      </c>
      <c r="C4477" s="22">
        <v>7.5</v>
      </c>
      <c r="D4477" s="15"/>
    </row>
    <row r="4478" spans="1:4" ht="18">
      <c r="A4478" s="15" t="s">
        <v>4506</v>
      </c>
      <c r="B4478" s="21">
        <v>16411939</v>
      </c>
      <c r="C4478" s="22">
        <v>7.5</v>
      </c>
      <c r="D4478" s="15"/>
    </row>
    <row r="4479" spans="1:4" ht="18">
      <c r="A4479" s="15" t="s">
        <v>4507</v>
      </c>
      <c r="B4479" s="21">
        <v>37630</v>
      </c>
      <c r="C4479" s="22">
        <v>7.5</v>
      </c>
      <c r="D4479" s="15"/>
    </row>
    <row r="4480" spans="1:4" ht="18">
      <c r="A4480" s="15" t="s">
        <v>4508</v>
      </c>
      <c r="B4480" s="21">
        <v>5098430</v>
      </c>
      <c r="C4480" s="22">
        <v>7.5</v>
      </c>
      <c r="D4480" s="15"/>
    </row>
    <row r="4481" spans="1:4" ht="18">
      <c r="A4481" s="15" t="s">
        <v>4509</v>
      </c>
      <c r="B4481" s="21">
        <v>41758408</v>
      </c>
      <c r="C4481" s="22">
        <v>7.5</v>
      </c>
      <c r="D4481" s="15"/>
    </row>
    <row r="4482" spans="1:4" ht="18">
      <c r="A4482" s="15" t="s">
        <v>4510</v>
      </c>
      <c r="B4482" s="21">
        <v>3806740321</v>
      </c>
      <c r="C4482" s="22">
        <v>0</v>
      </c>
      <c r="D4482" s="15"/>
    </row>
    <row r="4483" spans="1:4" ht="18">
      <c r="A4483" s="15" t="s">
        <v>4511</v>
      </c>
      <c r="B4483" s="21">
        <v>128462396</v>
      </c>
      <c r="C4483" s="22">
        <v>0</v>
      </c>
      <c r="D4483" s="15"/>
    </row>
    <row r="4484" spans="1:4" ht="18">
      <c r="A4484" s="15" t="s">
        <v>4512</v>
      </c>
      <c r="B4484" s="21">
        <v>21904</v>
      </c>
      <c r="C4484" s="22">
        <v>0</v>
      </c>
      <c r="D4484" s="15"/>
    </row>
    <row r="4485" spans="1:4" ht="18">
      <c r="A4485" s="15" t="s">
        <v>4513</v>
      </c>
      <c r="B4485" s="21">
        <v>28964359</v>
      </c>
      <c r="C4485" s="22">
        <v>0</v>
      </c>
      <c r="D4485" s="15"/>
    </row>
    <row r="4486" spans="1:4" ht="18">
      <c r="A4486" s="15" t="s">
        <v>4514</v>
      </c>
      <c r="B4486" s="21">
        <v>1503196</v>
      </c>
      <c r="C4486" s="22">
        <v>0</v>
      </c>
      <c r="D4486" s="15"/>
    </row>
    <row r="4487" spans="1:4" ht="18">
      <c r="A4487" s="15" t="s">
        <v>4515</v>
      </c>
      <c r="B4487" s="21">
        <v>1303843384</v>
      </c>
      <c r="C4487" s="22">
        <v>0</v>
      </c>
      <c r="D4487" s="15"/>
    </row>
    <row r="4488" spans="1:4" ht="18">
      <c r="A4488" s="15" t="s">
        <v>4516</v>
      </c>
      <c r="B4488" s="21">
        <v>17490</v>
      </c>
      <c r="C4488" s="22">
        <v>0</v>
      </c>
      <c r="D4488" s="15"/>
    </row>
    <row r="4489" spans="1:4" ht="18">
      <c r="A4489" s="15" t="s">
        <v>4517</v>
      </c>
      <c r="B4489" s="21">
        <v>4675435801</v>
      </c>
      <c r="C4489" s="22">
        <v>0</v>
      </c>
      <c r="D4489" s="15"/>
    </row>
  </sheetData>
  <phoneticPr fontId="11"/>
  <hyperlinks>
    <hyperlink ref="E4" r:id="rId1" xr:uid="{D28F4C88-A1FE-F941-9215-237BE63EB7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8C5-57BF-7A45-8E36-036136059B4F}">
  <dimension ref="A1:AF1291"/>
  <sheetViews>
    <sheetView zoomScale="84" zoomScaleNormal="84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I1291" sqref="I1291"/>
    </sheetView>
  </sheetViews>
  <sheetFormatPr baseColWidth="10" defaultRowHeight="20"/>
  <cols>
    <col min="1" max="1" width="10.7109375" style="30"/>
    <col min="2" max="2" width="13" style="30" bestFit="1" customWidth="1"/>
    <col min="3" max="3" width="10.85546875" style="30" bestFit="1" customWidth="1"/>
    <col min="4" max="4" width="13" style="30" bestFit="1" customWidth="1"/>
    <col min="5" max="5" width="11.5703125" style="30" bestFit="1" customWidth="1"/>
    <col min="6" max="6" width="11.5703125" style="30" customWidth="1"/>
    <col min="7" max="7" width="15.28515625" style="30" bestFit="1" customWidth="1"/>
    <col min="8" max="10" width="14.140625" style="30" bestFit="1" customWidth="1"/>
    <col min="11" max="11" width="14.140625" style="30" customWidth="1"/>
    <col min="12" max="12" width="15.28515625" style="30" bestFit="1" customWidth="1"/>
    <col min="13" max="15" width="14.140625" style="30" bestFit="1" customWidth="1"/>
    <col min="16" max="16" width="14.140625" style="30" customWidth="1"/>
    <col min="17" max="16384" width="10.7109375" style="30"/>
  </cols>
  <sheetData>
    <row r="1" spans="1:22">
      <c r="A1" s="29" t="s">
        <v>4525</v>
      </c>
    </row>
    <row r="2" spans="1:22">
      <c r="A2" s="30" t="s">
        <v>4526</v>
      </c>
    </row>
    <row r="4" spans="1:22">
      <c r="A4" s="31" t="s">
        <v>4527</v>
      </c>
      <c r="B4" s="32" t="s">
        <v>4528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  <c r="P4" s="46"/>
    </row>
    <row r="5" spans="1:22">
      <c r="A5" s="31" t="s">
        <v>4529</v>
      </c>
      <c r="B5" s="32" t="s">
        <v>4530</v>
      </c>
      <c r="C5" s="33"/>
      <c r="D5" s="33"/>
      <c r="E5" s="33"/>
      <c r="F5" s="51"/>
      <c r="G5" s="32" t="s">
        <v>4531</v>
      </c>
      <c r="H5" s="33"/>
      <c r="I5" s="33"/>
      <c r="J5" s="33"/>
      <c r="K5" s="51"/>
      <c r="L5" s="49" t="s">
        <v>5819</v>
      </c>
      <c r="M5" s="48"/>
      <c r="N5" s="48"/>
      <c r="O5" s="48"/>
      <c r="P5" s="50"/>
      <c r="R5" s="30">
        <f>COUNTIF(R8:R1281,"&gt;=0")</f>
        <v>4</v>
      </c>
      <c r="S5" s="30">
        <f t="shared" ref="S5:U5" si="0">COUNTIF(S8:S1281,"&gt;=0")</f>
        <v>4</v>
      </c>
      <c r="T5" s="30">
        <f t="shared" si="0"/>
        <v>4</v>
      </c>
      <c r="U5" s="30">
        <f t="shared" si="0"/>
        <v>4</v>
      </c>
    </row>
    <row r="6" spans="1:22">
      <c r="A6" s="31" t="s">
        <v>4532</v>
      </c>
      <c r="B6" s="35" t="s">
        <v>4533</v>
      </c>
      <c r="C6" s="35" t="s">
        <v>4534</v>
      </c>
      <c r="D6" s="35" t="s">
        <v>11</v>
      </c>
      <c r="E6" s="35" t="s">
        <v>4535</v>
      </c>
      <c r="F6" s="35" t="s">
        <v>5816</v>
      </c>
      <c r="G6" s="35" t="s">
        <v>4533</v>
      </c>
      <c r="H6" s="35" t="s">
        <v>4534</v>
      </c>
      <c r="I6" s="35" t="s">
        <v>11</v>
      </c>
      <c r="J6" s="35" t="s">
        <v>4535</v>
      </c>
      <c r="K6" s="35" t="s">
        <v>5816</v>
      </c>
      <c r="L6" s="35" t="s">
        <v>4533</v>
      </c>
      <c r="M6" s="35" t="s">
        <v>4534</v>
      </c>
      <c r="N6" s="35" t="s">
        <v>11</v>
      </c>
      <c r="O6" s="35" t="s">
        <v>4535</v>
      </c>
      <c r="P6" s="35" t="s">
        <v>5816</v>
      </c>
      <c r="R6" s="30" t="s">
        <v>5811</v>
      </c>
    </row>
    <row r="7" spans="1:22">
      <c r="A7" s="36" t="s">
        <v>4536</v>
      </c>
      <c r="B7" s="37"/>
      <c r="C7" s="37"/>
      <c r="D7" s="37"/>
      <c r="E7" s="37"/>
      <c r="F7" s="47"/>
      <c r="G7" s="37"/>
      <c r="H7" s="37"/>
      <c r="I7" s="37"/>
      <c r="J7" s="37"/>
      <c r="K7" s="47"/>
      <c r="L7" s="37"/>
      <c r="M7" s="37"/>
      <c r="N7" s="37"/>
      <c r="O7" s="37"/>
      <c r="P7" s="37"/>
      <c r="R7" s="30" t="s">
        <v>5812</v>
      </c>
      <c r="S7" s="30" t="s">
        <v>5813</v>
      </c>
      <c r="T7" s="30" t="s">
        <v>5814</v>
      </c>
      <c r="U7" s="30" t="s">
        <v>5815</v>
      </c>
      <c r="V7" s="30" t="s">
        <v>5816</v>
      </c>
    </row>
    <row r="8" spans="1:22">
      <c r="A8" s="38" t="s">
        <v>4537</v>
      </c>
      <c r="B8" s="39">
        <v>2637</v>
      </c>
      <c r="C8" s="30">
        <v>0</v>
      </c>
      <c r="D8" s="39">
        <v>248</v>
      </c>
      <c r="E8" s="30">
        <v>0</v>
      </c>
      <c r="F8" s="52">
        <f>B8-SUM(C8:E8)</f>
        <v>2389</v>
      </c>
      <c r="G8" s="39">
        <v>44434</v>
      </c>
      <c r="H8" s="30">
        <v>0</v>
      </c>
      <c r="I8" s="39">
        <v>9296</v>
      </c>
      <c r="J8" s="30">
        <v>0</v>
      </c>
      <c r="K8" s="52">
        <f>G8-SUM(H8:J8)</f>
        <v>35138</v>
      </c>
      <c r="L8" s="54">
        <v>734521036</v>
      </c>
      <c r="M8" s="54">
        <v>49851175</v>
      </c>
      <c r="N8" s="54">
        <v>9296</v>
      </c>
      <c r="O8" s="54">
        <v>5329144</v>
      </c>
      <c r="P8" s="52">
        <f>L8-SUM(M8:O8)</f>
        <v>679331421</v>
      </c>
      <c r="Q8" s="30" t="e">
        <f>MATCH(LEFT(A8,4)*1,'Appendix 1'!E$5:E$8,0)</f>
        <v>#N/A</v>
      </c>
      <c r="R8" s="41">
        <f>IF(ISNA($Q8),-10%,B8/G8)</f>
        <v>-0.1</v>
      </c>
      <c r="S8" s="41">
        <f>IF(ISNA($Q8),-10%,C8/H8)</f>
        <v>-0.1</v>
      </c>
      <c r="T8" s="41">
        <f>IF(ISNA($Q8),-10%,D8/I8)</f>
        <v>-0.1</v>
      </c>
      <c r="U8" s="41">
        <f>IF(ISNA($Q8),-10%,E8/J8)</f>
        <v>-0.1</v>
      </c>
    </row>
    <row r="9" spans="1:22">
      <c r="A9" s="38" t="s">
        <v>4538</v>
      </c>
      <c r="B9" s="39">
        <v>2845</v>
      </c>
      <c r="C9" s="39">
        <v>791</v>
      </c>
      <c r="D9" s="40"/>
      <c r="E9" s="39">
        <v>2054</v>
      </c>
      <c r="F9" s="52">
        <f t="shared" ref="F9:F72" si="1">B9-SUM(C9:E9)</f>
        <v>0</v>
      </c>
      <c r="G9" s="39">
        <v>1106282</v>
      </c>
      <c r="H9" s="39">
        <v>307820</v>
      </c>
      <c r="I9" s="40"/>
      <c r="J9" s="39">
        <v>798462</v>
      </c>
      <c r="K9" s="52">
        <f t="shared" ref="K9:K72" si="2">G9-SUM(H9:J9)</f>
        <v>0</v>
      </c>
      <c r="L9" s="54">
        <v>2466312500</v>
      </c>
      <c r="M9" s="54">
        <v>1344453751</v>
      </c>
      <c r="N9" s="55"/>
      <c r="O9" s="54">
        <v>1121858749</v>
      </c>
      <c r="P9" s="52">
        <f t="shared" ref="P9:P72" si="3">L9-SUM(M9:O9)</f>
        <v>0</v>
      </c>
      <c r="Q9" s="30" t="e">
        <f>MATCH(LEFT(A9,4)*1,'Appendix 1'!E$5:E$8,0)</f>
        <v>#N/A</v>
      </c>
      <c r="R9" s="41">
        <f t="shared" ref="R9:R72" si="4">IF(ISNA($Q9),-10%,B9/G9)</f>
        <v>-0.1</v>
      </c>
      <c r="S9" s="41">
        <f t="shared" ref="S9:S72" si="5">IF(ISNA($Q9),-10%,C9/H9)</f>
        <v>-0.1</v>
      </c>
      <c r="T9" s="41">
        <f t="shared" ref="T9:T72" si="6">IF(ISNA($Q9),-10%,D9/I9)</f>
        <v>-0.1</v>
      </c>
      <c r="U9" s="41">
        <f t="shared" ref="U9:U72" si="7">IF(ISNA($Q9),-10%,E9/J9)</f>
        <v>-0.1</v>
      </c>
    </row>
    <row r="10" spans="1:22" hidden="1">
      <c r="A10" s="38" t="s">
        <v>4539</v>
      </c>
      <c r="B10" s="30">
        <v>0</v>
      </c>
      <c r="C10" s="30">
        <v>0</v>
      </c>
      <c r="D10" s="40"/>
      <c r="E10" s="40"/>
      <c r="F10" s="52">
        <f t="shared" si="1"/>
        <v>0</v>
      </c>
      <c r="G10" s="30">
        <v>0</v>
      </c>
      <c r="H10" s="30">
        <v>0</v>
      </c>
      <c r="I10" s="40"/>
      <c r="J10" s="40"/>
      <c r="K10" s="52">
        <f t="shared" si="2"/>
        <v>0</v>
      </c>
      <c r="L10" s="54">
        <v>468837488</v>
      </c>
      <c r="M10" s="54">
        <v>468676309</v>
      </c>
      <c r="N10" s="55"/>
      <c r="O10" s="55"/>
      <c r="P10" s="52">
        <f t="shared" si="3"/>
        <v>161179</v>
      </c>
      <c r="Q10" s="30" t="e">
        <f>MATCH(LEFT(A10,4)*1,'Appendix 1'!E$5:E$8,0)</f>
        <v>#N/A</v>
      </c>
      <c r="R10" s="41">
        <f t="shared" si="4"/>
        <v>-0.1</v>
      </c>
      <c r="S10" s="41">
        <f t="shared" si="5"/>
        <v>-0.1</v>
      </c>
      <c r="T10" s="41">
        <f t="shared" si="6"/>
        <v>-0.1</v>
      </c>
      <c r="U10" s="41">
        <f t="shared" si="7"/>
        <v>-0.1</v>
      </c>
    </row>
    <row r="11" spans="1:22" hidden="1">
      <c r="A11" s="38" t="s">
        <v>4540</v>
      </c>
      <c r="B11" s="30">
        <v>0</v>
      </c>
      <c r="C11" s="30">
        <v>0</v>
      </c>
      <c r="D11" s="40"/>
      <c r="E11" s="40"/>
      <c r="F11" s="52">
        <f t="shared" si="1"/>
        <v>0</v>
      </c>
      <c r="G11" s="30">
        <v>0</v>
      </c>
      <c r="H11" s="30">
        <v>0</v>
      </c>
      <c r="I11" s="40"/>
      <c r="J11" s="40"/>
      <c r="K11" s="52">
        <f t="shared" si="2"/>
        <v>0</v>
      </c>
      <c r="L11" s="54">
        <v>1185726</v>
      </c>
      <c r="M11" s="54">
        <v>1185726</v>
      </c>
      <c r="N11" s="55"/>
      <c r="O11" s="55"/>
      <c r="P11" s="52">
        <f t="shared" si="3"/>
        <v>0</v>
      </c>
      <c r="Q11" s="30" t="e">
        <f>MATCH(LEFT(A11,4)*1,'Appendix 1'!E$5:E$8,0)</f>
        <v>#N/A</v>
      </c>
      <c r="R11" s="41">
        <f t="shared" si="4"/>
        <v>-0.1</v>
      </c>
      <c r="S11" s="41">
        <f t="shared" si="5"/>
        <v>-0.1</v>
      </c>
      <c r="T11" s="41">
        <f t="shared" si="6"/>
        <v>-0.1</v>
      </c>
      <c r="U11" s="41">
        <f t="shared" si="7"/>
        <v>-0.1</v>
      </c>
    </row>
    <row r="12" spans="1:22" hidden="1">
      <c r="A12" s="38" t="s">
        <v>4541</v>
      </c>
      <c r="B12" s="39">
        <v>1217</v>
      </c>
      <c r="C12" s="39">
        <v>1217</v>
      </c>
      <c r="D12" s="40"/>
      <c r="E12" s="40"/>
      <c r="F12" s="52">
        <f t="shared" si="1"/>
        <v>0</v>
      </c>
      <c r="G12" s="39">
        <v>472808</v>
      </c>
      <c r="H12" s="39">
        <v>472808</v>
      </c>
      <c r="I12" s="40"/>
      <c r="J12" s="40"/>
      <c r="K12" s="52">
        <f t="shared" si="2"/>
        <v>0</v>
      </c>
      <c r="L12" s="54">
        <v>43856491</v>
      </c>
      <c r="M12" s="54">
        <v>43856491</v>
      </c>
      <c r="N12" s="55"/>
      <c r="O12" s="55"/>
      <c r="P12" s="52">
        <f t="shared" si="3"/>
        <v>0</v>
      </c>
      <c r="Q12" s="30" t="e">
        <f>MATCH(LEFT(A12,4)*1,'Appendix 1'!E$5:E$8,0)</f>
        <v>#N/A</v>
      </c>
      <c r="R12" s="41">
        <f t="shared" si="4"/>
        <v>-0.1</v>
      </c>
      <c r="S12" s="41">
        <f t="shared" si="5"/>
        <v>-0.1</v>
      </c>
      <c r="T12" s="41">
        <f t="shared" si="6"/>
        <v>-0.1</v>
      </c>
      <c r="U12" s="41">
        <f t="shared" si="7"/>
        <v>-0.1</v>
      </c>
    </row>
    <row r="13" spans="1:22" hidden="1">
      <c r="A13" s="38" t="s">
        <v>4542</v>
      </c>
      <c r="B13" s="39">
        <v>829566</v>
      </c>
      <c r="C13" s="39">
        <v>767</v>
      </c>
      <c r="D13" s="39">
        <v>807779</v>
      </c>
      <c r="E13" s="30">
        <v>0</v>
      </c>
      <c r="F13" s="52">
        <f t="shared" si="1"/>
        <v>21020</v>
      </c>
      <c r="G13" s="39">
        <v>12101334</v>
      </c>
      <c r="H13" s="39">
        <v>42636</v>
      </c>
      <c r="I13" s="39">
        <v>10948118</v>
      </c>
      <c r="J13" s="30">
        <v>0</v>
      </c>
      <c r="K13" s="52">
        <f t="shared" si="2"/>
        <v>1110580</v>
      </c>
      <c r="L13" s="54">
        <v>300803876</v>
      </c>
      <c r="M13" s="54">
        <v>71768063</v>
      </c>
      <c r="N13" s="54">
        <v>10948118</v>
      </c>
      <c r="O13" s="54">
        <v>2890864</v>
      </c>
      <c r="P13" s="52">
        <f t="shared" si="3"/>
        <v>215196831</v>
      </c>
      <c r="Q13" s="30" t="e">
        <f>MATCH(LEFT(A13,4)*1,'Appendix 1'!E$5:E$8,0)</f>
        <v>#N/A</v>
      </c>
      <c r="R13" s="41">
        <f t="shared" si="4"/>
        <v>-0.1</v>
      </c>
      <c r="S13" s="41">
        <f t="shared" si="5"/>
        <v>-0.1</v>
      </c>
      <c r="T13" s="41">
        <f t="shared" si="6"/>
        <v>-0.1</v>
      </c>
      <c r="U13" s="41">
        <f t="shared" si="7"/>
        <v>-0.1</v>
      </c>
    </row>
    <row r="14" spans="1:22" hidden="1">
      <c r="A14" s="38" t="s">
        <v>4543</v>
      </c>
      <c r="B14" s="39">
        <v>12742246</v>
      </c>
      <c r="C14" s="39">
        <v>2430</v>
      </c>
      <c r="D14" s="40"/>
      <c r="E14" s="39">
        <v>1017</v>
      </c>
      <c r="F14" s="52">
        <f t="shared" si="1"/>
        <v>12738799</v>
      </c>
      <c r="G14" s="39">
        <v>269309259</v>
      </c>
      <c r="H14" s="39">
        <v>127498</v>
      </c>
      <c r="I14" s="40"/>
      <c r="J14" s="39">
        <v>176215</v>
      </c>
      <c r="K14" s="52">
        <f t="shared" si="2"/>
        <v>269005546</v>
      </c>
      <c r="L14" s="54">
        <v>5289953406</v>
      </c>
      <c r="M14" s="54">
        <v>2633678908</v>
      </c>
      <c r="N14" s="55"/>
      <c r="O14" s="54">
        <v>1542639570</v>
      </c>
      <c r="P14" s="52">
        <f t="shared" si="3"/>
        <v>1113634928</v>
      </c>
      <c r="Q14" s="30" t="e">
        <f>MATCH(LEFT(A14,4)*1,'Appendix 1'!E$5:E$8,0)</f>
        <v>#N/A</v>
      </c>
      <c r="R14" s="41">
        <f t="shared" si="4"/>
        <v>-0.1</v>
      </c>
      <c r="S14" s="41">
        <f t="shared" si="5"/>
        <v>-0.1</v>
      </c>
      <c r="T14" s="41">
        <f t="shared" si="6"/>
        <v>-0.1</v>
      </c>
      <c r="U14" s="41">
        <f t="shared" si="7"/>
        <v>-0.1</v>
      </c>
    </row>
    <row r="15" spans="1:22" hidden="1">
      <c r="A15" s="38" t="s">
        <v>4544</v>
      </c>
      <c r="B15" s="39">
        <v>80825493</v>
      </c>
      <c r="C15" s="39">
        <v>1806</v>
      </c>
      <c r="D15" s="40"/>
      <c r="E15" s="30">
        <v>0</v>
      </c>
      <c r="F15" s="52">
        <f t="shared" si="1"/>
        <v>80823687</v>
      </c>
      <c r="G15" s="39">
        <v>1699872302</v>
      </c>
      <c r="H15" s="39">
        <v>239969</v>
      </c>
      <c r="I15" s="40"/>
      <c r="J15" s="30">
        <v>0</v>
      </c>
      <c r="K15" s="52">
        <f t="shared" si="2"/>
        <v>1699632333</v>
      </c>
      <c r="L15" s="54">
        <v>3115193363</v>
      </c>
      <c r="M15" s="54">
        <v>129330561</v>
      </c>
      <c r="N15" s="55"/>
      <c r="O15" s="54">
        <v>169111491</v>
      </c>
      <c r="P15" s="52">
        <f t="shared" si="3"/>
        <v>2816751311</v>
      </c>
      <c r="Q15" s="30" t="e">
        <f>MATCH(LEFT(A15,4)*1,'Appendix 1'!E$5:E$8,0)</f>
        <v>#N/A</v>
      </c>
      <c r="R15" s="41">
        <f t="shared" si="4"/>
        <v>-0.1</v>
      </c>
      <c r="S15" s="41">
        <f t="shared" si="5"/>
        <v>-0.1</v>
      </c>
      <c r="T15" s="41">
        <f t="shared" si="6"/>
        <v>-0.1</v>
      </c>
      <c r="U15" s="41">
        <f t="shared" si="7"/>
        <v>-0.1</v>
      </c>
    </row>
    <row r="16" spans="1:22" hidden="1">
      <c r="A16" s="38" t="s">
        <v>4545</v>
      </c>
      <c r="B16" s="39">
        <v>101189</v>
      </c>
      <c r="C16" s="39">
        <v>252</v>
      </c>
      <c r="D16" s="40"/>
      <c r="E16" s="30">
        <v>0</v>
      </c>
      <c r="F16" s="52">
        <f t="shared" si="1"/>
        <v>100937</v>
      </c>
      <c r="G16" s="39">
        <v>20738711</v>
      </c>
      <c r="H16" s="39">
        <v>51229</v>
      </c>
      <c r="I16" s="40"/>
      <c r="J16" s="30">
        <v>0</v>
      </c>
      <c r="K16" s="52">
        <f t="shared" si="2"/>
        <v>20687482</v>
      </c>
      <c r="L16" s="54">
        <v>1327756386</v>
      </c>
      <c r="M16" s="54">
        <v>862707952</v>
      </c>
      <c r="N16" s="55"/>
      <c r="O16" s="54">
        <v>135639756</v>
      </c>
      <c r="P16" s="52">
        <f t="shared" si="3"/>
        <v>329408678</v>
      </c>
      <c r="Q16" s="30" t="e">
        <f>MATCH(LEFT(A16,4)*1,'Appendix 1'!E$5:E$8,0)</f>
        <v>#N/A</v>
      </c>
      <c r="R16" s="41">
        <f t="shared" si="4"/>
        <v>-0.1</v>
      </c>
      <c r="S16" s="41">
        <f t="shared" si="5"/>
        <v>-0.1</v>
      </c>
      <c r="T16" s="41">
        <f t="shared" si="6"/>
        <v>-0.1</v>
      </c>
      <c r="U16" s="41">
        <f t="shared" si="7"/>
        <v>-0.1</v>
      </c>
    </row>
    <row r="17" spans="1:21" hidden="1">
      <c r="A17" s="38" t="s">
        <v>4546</v>
      </c>
      <c r="B17" s="39">
        <v>265464</v>
      </c>
      <c r="C17" s="30">
        <v>0</v>
      </c>
      <c r="D17" s="40"/>
      <c r="E17" s="30">
        <v>0</v>
      </c>
      <c r="F17" s="52">
        <f t="shared" si="1"/>
        <v>265464</v>
      </c>
      <c r="G17" s="39">
        <v>345475982</v>
      </c>
      <c r="H17" s="30">
        <v>0</v>
      </c>
      <c r="I17" s="40"/>
      <c r="J17" s="30">
        <v>0</v>
      </c>
      <c r="K17" s="52">
        <f t="shared" si="2"/>
        <v>345475982</v>
      </c>
      <c r="L17" s="54">
        <v>1179786595</v>
      </c>
      <c r="M17" s="54">
        <v>841798</v>
      </c>
      <c r="N17" s="55"/>
      <c r="O17" s="54">
        <v>1822700</v>
      </c>
      <c r="P17" s="52">
        <f t="shared" si="3"/>
        <v>1177122097</v>
      </c>
      <c r="Q17" s="30" t="e">
        <f>MATCH(LEFT(A17,4)*1,'Appendix 1'!E$5:E$8,0)</f>
        <v>#N/A</v>
      </c>
      <c r="R17" s="41">
        <f t="shared" si="4"/>
        <v>-0.1</v>
      </c>
      <c r="S17" s="41">
        <f t="shared" si="5"/>
        <v>-0.1</v>
      </c>
      <c r="T17" s="41">
        <f t="shared" si="6"/>
        <v>-0.1</v>
      </c>
      <c r="U17" s="41">
        <f t="shared" si="7"/>
        <v>-0.1</v>
      </c>
    </row>
    <row r="18" spans="1:21" hidden="1">
      <c r="A18" s="38" t="s">
        <v>4547</v>
      </c>
      <c r="B18" s="30">
        <v>0</v>
      </c>
      <c r="C18" s="30">
        <v>0</v>
      </c>
      <c r="D18" s="40"/>
      <c r="E18" s="40"/>
      <c r="F18" s="52">
        <f t="shared" si="1"/>
        <v>0</v>
      </c>
      <c r="G18" s="30">
        <v>0</v>
      </c>
      <c r="H18" s="30">
        <v>0</v>
      </c>
      <c r="I18" s="40"/>
      <c r="J18" s="40"/>
      <c r="K18" s="52">
        <f t="shared" si="2"/>
        <v>0</v>
      </c>
      <c r="L18" s="54">
        <v>2142855</v>
      </c>
      <c r="M18" s="54">
        <v>2142855</v>
      </c>
      <c r="N18" s="55"/>
      <c r="O18" s="55"/>
      <c r="P18" s="52">
        <f t="shared" si="3"/>
        <v>0</v>
      </c>
      <c r="Q18" s="30" t="e">
        <f>MATCH(LEFT(A18,4)*1,'Appendix 1'!E$5:E$8,0)</f>
        <v>#N/A</v>
      </c>
      <c r="R18" s="41">
        <f t="shared" si="4"/>
        <v>-0.1</v>
      </c>
      <c r="S18" s="41">
        <f t="shared" si="5"/>
        <v>-0.1</v>
      </c>
      <c r="T18" s="41">
        <f t="shared" si="6"/>
        <v>-0.1</v>
      </c>
      <c r="U18" s="41">
        <f t="shared" si="7"/>
        <v>-0.1</v>
      </c>
    </row>
    <row r="19" spans="1:21" hidden="1">
      <c r="A19" s="38" t="s">
        <v>4548</v>
      </c>
      <c r="B19" s="30">
        <v>0</v>
      </c>
      <c r="C19" s="30">
        <v>0</v>
      </c>
      <c r="D19" s="40"/>
      <c r="E19" s="30">
        <v>0</v>
      </c>
      <c r="F19" s="52">
        <f t="shared" si="1"/>
        <v>0</v>
      </c>
      <c r="G19" s="30">
        <v>0</v>
      </c>
      <c r="H19" s="30">
        <v>0</v>
      </c>
      <c r="I19" s="40"/>
      <c r="J19" s="30">
        <v>0</v>
      </c>
      <c r="K19" s="52">
        <f t="shared" si="2"/>
        <v>0</v>
      </c>
      <c r="L19" s="54">
        <v>500926840</v>
      </c>
      <c r="M19" s="54">
        <v>165239352</v>
      </c>
      <c r="N19" s="55"/>
      <c r="O19" s="54">
        <v>134490629</v>
      </c>
      <c r="P19" s="52">
        <f t="shared" si="3"/>
        <v>201196859</v>
      </c>
      <c r="Q19" s="30" t="e">
        <f>MATCH(LEFT(A19,4)*1,'Appendix 1'!E$5:E$8,0)</f>
        <v>#N/A</v>
      </c>
      <c r="R19" s="41">
        <f t="shared" si="4"/>
        <v>-0.1</v>
      </c>
      <c r="S19" s="41">
        <f t="shared" si="5"/>
        <v>-0.1</v>
      </c>
      <c r="T19" s="41">
        <f t="shared" si="6"/>
        <v>-0.1</v>
      </c>
      <c r="U19" s="41">
        <f t="shared" si="7"/>
        <v>-0.1</v>
      </c>
    </row>
    <row r="20" spans="1:21" hidden="1">
      <c r="A20" s="38" t="s">
        <v>4549</v>
      </c>
      <c r="B20" s="39">
        <v>4949</v>
      </c>
      <c r="C20" s="39">
        <v>4470</v>
      </c>
      <c r="D20" s="40"/>
      <c r="E20" s="30">
        <v>0</v>
      </c>
      <c r="F20" s="52">
        <f t="shared" si="1"/>
        <v>479</v>
      </c>
      <c r="G20" s="39">
        <v>115686</v>
      </c>
      <c r="H20" s="39">
        <v>108043</v>
      </c>
      <c r="I20" s="40"/>
      <c r="J20" s="30">
        <v>0</v>
      </c>
      <c r="K20" s="52">
        <f t="shared" si="2"/>
        <v>7643</v>
      </c>
      <c r="L20" s="54">
        <v>315929715</v>
      </c>
      <c r="M20" s="54">
        <v>134756208</v>
      </c>
      <c r="N20" s="55"/>
      <c r="O20" s="54">
        <v>246870</v>
      </c>
      <c r="P20" s="52">
        <f t="shared" si="3"/>
        <v>180926637</v>
      </c>
      <c r="Q20" s="30" t="e">
        <f>MATCH(LEFT(A20,4)*1,'Appendix 1'!E$5:E$8,0)</f>
        <v>#N/A</v>
      </c>
      <c r="R20" s="41">
        <f t="shared" si="4"/>
        <v>-0.1</v>
      </c>
      <c r="S20" s="41">
        <f t="shared" si="5"/>
        <v>-0.1</v>
      </c>
      <c r="T20" s="41">
        <f t="shared" si="6"/>
        <v>-0.1</v>
      </c>
      <c r="U20" s="41">
        <f t="shared" si="7"/>
        <v>-0.1</v>
      </c>
    </row>
    <row r="21" spans="1:21" hidden="1">
      <c r="A21" s="38" t="s">
        <v>4550</v>
      </c>
      <c r="B21" s="39">
        <v>2716772</v>
      </c>
      <c r="C21" s="30">
        <v>0</v>
      </c>
      <c r="D21" s="39">
        <v>2418800</v>
      </c>
      <c r="E21" s="40"/>
      <c r="F21" s="52">
        <f t="shared" si="1"/>
        <v>297972</v>
      </c>
      <c r="G21" s="39">
        <v>15983502</v>
      </c>
      <c r="H21" s="30">
        <v>0</v>
      </c>
      <c r="I21" s="39">
        <v>8929258</v>
      </c>
      <c r="J21" s="40"/>
      <c r="K21" s="52">
        <f t="shared" si="2"/>
        <v>7054244</v>
      </c>
      <c r="L21" s="54">
        <v>60176785</v>
      </c>
      <c r="M21" s="54">
        <v>3876524</v>
      </c>
      <c r="N21" s="54">
        <v>8929258</v>
      </c>
      <c r="O21" s="55"/>
      <c r="P21" s="52">
        <f t="shared" si="3"/>
        <v>47371003</v>
      </c>
      <c r="Q21" s="30" t="e">
        <f>MATCH(LEFT(A21,4)*1,'Appendix 1'!E$5:E$8,0)</f>
        <v>#N/A</v>
      </c>
      <c r="R21" s="41">
        <f t="shared" si="4"/>
        <v>-0.1</v>
      </c>
      <c r="S21" s="41">
        <f t="shared" si="5"/>
        <v>-0.1</v>
      </c>
      <c r="T21" s="41">
        <f t="shared" si="6"/>
        <v>-0.1</v>
      </c>
      <c r="U21" s="41">
        <f t="shared" si="7"/>
        <v>-0.1</v>
      </c>
    </row>
    <row r="22" spans="1:21" hidden="1">
      <c r="A22" s="38" t="s">
        <v>4551</v>
      </c>
      <c r="B22" s="39">
        <v>11185</v>
      </c>
      <c r="C22" s="39">
        <v>673</v>
      </c>
      <c r="D22" s="40"/>
      <c r="E22" s="40"/>
      <c r="F22" s="52">
        <f t="shared" si="1"/>
        <v>10512</v>
      </c>
      <c r="G22" s="39">
        <v>349549</v>
      </c>
      <c r="H22" s="39">
        <v>21018</v>
      </c>
      <c r="I22" s="40"/>
      <c r="J22" s="40"/>
      <c r="K22" s="52">
        <f t="shared" si="2"/>
        <v>328531</v>
      </c>
      <c r="L22" s="54">
        <v>15207567</v>
      </c>
      <c r="M22" s="54">
        <v>14879036</v>
      </c>
      <c r="N22" s="55"/>
      <c r="O22" s="55"/>
      <c r="P22" s="52">
        <f t="shared" si="3"/>
        <v>328531</v>
      </c>
      <c r="Q22" s="30" t="e">
        <f>MATCH(LEFT(A22,4)*1,'Appendix 1'!E$5:E$8,0)</f>
        <v>#N/A</v>
      </c>
      <c r="R22" s="41">
        <f t="shared" si="4"/>
        <v>-0.1</v>
      </c>
      <c r="S22" s="41">
        <f t="shared" si="5"/>
        <v>-0.1</v>
      </c>
      <c r="T22" s="41">
        <f t="shared" si="6"/>
        <v>-0.1</v>
      </c>
      <c r="U22" s="41">
        <f t="shared" si="7"/>
        <v>-0.1</v>
      </c>
    </row>
    <row r="23" spans="1:21" hidden="1">
      <c r="A23" s="38" t="s">
        <v>4552</v>
      </c>
      <c r="B23" s="39">
        <v>218814</v>
      </c>
      <c r="C23" s="39">
        <v>930</v>
      </c>
      <c r="D23" s="40"/>
      <c r="E23" s="30">
        <v>0</v>
      </c>
      <c r="F23" s="52">
        <f t="shared" si="1"/>
        <v>217884</v>
      </c>
      <c r="G23" s="39">
        <v>231996484</v>
      </c>
      <c r="H23" s="39">
        <v>171657</v>
      </c>
      <c r="I23" s="40"/>
      <c r="J23" s="30">
        <v>0</v>
      </c>
      <c r="K23" s="52">
        <f t="shared" si="2"/>
        <v>231824827</v>
      </c>
      <c r="L23" s="54">
        <v>362364838</v>
      </c>
      <c r="M23" s="54">
        <v>121520200</v>
      </c>
      <c r="N23" s="55"/>
      <c r="O23" s="54">
        <v>5619135</v>
      </c>
      <c r="P23" s="52">
        <f t="shared" si="3"/>
        <v>235225503</v>
      </c>
      <c r="Q23" s="30" t="e">
        <f>MATCH(LEFT(A23,4)*1,'Appendix 1'!E$5:E$8,0)</f>
        <v>#N/A</v>
      </c>
      <c r="R23" s="41">
        <f t="shared" si="4"/>
        <v>-0.1</v>
      </c>
      <c r="S23" s="41">
        <f t="shared" si="5"/>
        <v>-0.1</v>
      </c>
      <c r="T23" s="41">
        <f t="shared" si="6"/>
        <v>-0.1</v>
      </c>
      <c r="U23" s="41">
        <f t="shared" si="7"/>
        <v>-0.1</v>
      </c>
    </row>
    <row r="24" spans="1:21" hidden="1">
      <c r="A24" s="38" t="s">
        <v>4553</v>
      </c>
      <c r="B24" s="39">
        <v>72780</v>
      </c>
      <c r="C24" s="30">
        <v>0</v>
      </c>
      <c r="D24" s="39">
        <v>72780</v>
      </c>
      <c r="E24" s="30">
        <v>0</v>
      </c>
      <c r="F24" s="52">
        <f t="shared" si="1"/>
        <v>0</v>
      </c>
      <c r="G24" s="39">
        <v>291095</v>
      </c>
      <c r="H24" s="30">
        <v>0</v>
      </c>
      <c r="I24" s="39">
        <v>291095</v>
      </c>
      <c r="J24" s="30">
        <v>0</v>
      </c>
      <c r="K24" s="52">
        <f t="shared" si="2"/>
        <v>0</v>
      </c>
      <c r="L24" s="54">
        <v>85081363</v>
      </c>
      <c r="M24" s="54">
        <v>1624043</v>
      </c>
      <c r="N24" s="54">
        <v>291095</v>
      </c>
      <c r="O24" s="54">
        <v>288830</v>
      </c>
      <c r="P24" s="52">
        <f t="shared" si="3"/>
        <v>82877395</v>
      </c>
      <c r="Q24" s="30" t="e">
        <f>MATCH(LEFT(A24,4)*1,'Appendix 1'!E$5:E$8,0)</f>
        <v>#N/A</v>
      </c>
      <c r="R24" s="41">
        <f t="shared" si="4"/>
        <v>-0.1</v>
      </c>
      <c r="S24" s="41">
        <f t="shared" si="5"/>
        <v>-0.1</v>
      </c>
      <c r="T24" s="41">
        <f t="shared" si="6"/>
        <v>-0.1</v>
      </c>
      <c r="U24" s="41">
        <f t="shared" si="7"/>
        <v>-0.1</v>
      </c>
    </row>
    <row r="25" spans="1:21" hidden="1">
      <c r="A25" s="38" t="s">
        <v>4554</v>
      </c>
      <c r="B25" s="39">
        <v>330045</v>
      </c>
      <c r="C25" s="30">
        <v>0</v>
      </c>
      <c r="D25" s="39">
        <v>295455</v>
      </c>
      <c r="E25" s="30">
        <v>0</v>
      </c>
      <c r="F25" s="52">
        <f t="shared" si="1"/>
        <v>34590</v>
      </c>
      <c r="G25" s="39">
        <v>9230768</v>
      </c>
      <c r="H25" s="30">
        <v>0</v>
      </c>
      <c r="I25" s="39">
        <v>1181664</v>
      </c>
      <c r="J25" s="30">
        <v>0</v>
      </c>
      <c r="K25" s="52">
        <f t="shared" si="2"/>
        <v>8049104</v>
      </c>
      <c r="L25" s="54">
        <v>2426873601</v>
      </c>
      <c r="M25" s="54">
        <v>766003593</v>
      </c>
      <c r="N25" s="54">
        <v>1181664</v>
      </c>
      <c r="O25" s="54">
        <v>181916867</v>
      </c>
      <c r="P25" s="52">
        <f t="shared" si="3"/>
        <v>1477771477</v>
      </c>
      <c r="Q25" s="30" t="e">
        <f>MATCH(LEFT(A25,4)*1,'Appendix 1'!E$5:E$8,0)</f>
        <v>#N/A</v>
      </c>
      <c r="R25" s="41">
        <f t="shared" si="4"/>
        <v>-0.1</v>
      </c>
      <c r="S25" s="41">
        <f t="shared" si="5"/>
        <v>-0.1</v>
      </c>
      <c r="T25" s="41">
        <f t="shared" si="6"/>
        <v>-0.1</v>
      </c>
      <c r="U25" s="41">
        <f t="shared" si="7"/>
        <v>-0.1</v>
      </c>
    </row>
    <row r="26" spans="1:21" hidden="1">
      <c r="A26" s="38" t="s">
        <v>4555</v>
      </c>
      <c r="B26" s="39">
        <v>31978464</v>
      </c>
      <c r="C26" s="39">
        <v>115</v>
      </c>
      <c r="D26" s="39">
        <v>31935603</v>
      </c>
      <c r="E26" s="30">
        <v>0</v>
      </c>
      <c r="F26" s="52">
        <f t="shared" si="1"/>
        <v>42746</v>
      </c>
      <c r="G26" s="39">
        <v>143767839</v>
      </c>
      <c r="H26" s="39">
        <v>29385</v>
      </c>
      <c r="I26" s="39">
        <v>128276153</v>
      </c>
      <c r="J26" s="30">
        <v>0</v>
      </c>
      <c r="K26" s="52">
        <f t="shared" si="2"/>
        <v>15462301</v>
      </c>
      <c r="L26" s="54">
        <v>871015582</v>
      </c>
      <c r="M26" s="54">
        <v>48738452</v>
      </c>
      <c r="N26" s="54">
        <v>135357586</v>
      </c>
      <c r="O26" s="54">
        <v>21218701</v>
      </c>
      <c r="P26" s="52">
        <f t="shared" si="3"/>
        <v>665700843</v>
      </c>
      <c r="Q26" s="30" t="e">
        <f>MATCH(LEFT(A26,4)*1,'Appendix 1'!E$5:E$8,0)</f>
        <v>#N/A</v>
      </c>
      <c r="R26" s="41">
        <f t="shared" si="4"/>
        <v>-0.1</v>
      </c>
      <c r="S26" s="41">
        <f t="shared" si="5"/>
        <v>-0.1</v>
      </c>
      <c r="T26" s="41">
        <f t="shared" si="6"/>
        <v>-0.1</v>
      </c>
      <c r="U26" s="41">
        <f t="shared" si="7"/>
        <v>-0.1</v>
      </c>
    </row>
    <row r="27" spans="1:21" hidden="1">
      <c r="A27" s="38" t="s">
        <v>4556</v>
      </c>
      <c r="B27" s="39">
        <v>78772949</v>
      </c>
      <c r="C27" s="30">
        <v>0</v>
      </c>
      <c r="D27" s="39">
        <v>77776287</v>
      </c>
      <c r="E27" s="30">
        <v>0</v>
      </c>
      <c r="F27" s="52">
        <f t="shared" si="1"/>
        <v>996662</v>
      </c>
      <c r="G27" s="39">
        <v>332464908</v>
      </c>
      <c r="H27" s="30">
        <v>0</v>
      </c>
      <c r="I27" s="39">
        <v>315853893</v>
      </c>
      <c r="J27" s="30">
        <v>0</v>
      </c>
      <c r="K27" s="52">
        <f t="shared" si="2"/>
        <v>16611015</v>
      </c>
      <c r="L27" s="54">
        <v>7914123340</v>
      </c>
      <c r="M27" s="54">
        <v>282346690</v>
      </c>
      <c r="N27" s="54">
        <v>979427152</v>
      </c>
      <c r="O27" s="54">
        <v>55326046</v>
      </c>
      <c r="P27" s="52">
        <f t="shared" si="3"/>
        <v>6597023452</v>
      </c>
      <c r="Q27" s="30" t="e">
        <f>MATCH(LEFT(A27,4)*1,'Appendix 1'!E$5:E$8,0)</f>
        <v>#N/A</v>
      </c>
      <c r="R27" s="41">
        <f t="shared" si="4"/>
        <v>-0.1</v>
      </c>
      <c r="S27" s="41">
        <f t="shared" si="5"/>
        <v>-0.1</v>
      </c>
      <c r="T27" s="41">
        <f t="shared" si="6"/>
        <v>-0.1</v>
      </c>
      <c r="U27" s="41">
        <f t="shared" si="7"/>
        <v>-0.1</v>
      </c>
    </row>
    <row r="28" spans="1:21" hidden="1">
      <c r="A28" s="38" t="s">
        <v>4557</v>
      </c>
      <c r="B28" s="39">
        <v>17786279</v>
      </c>
      <c r="C28" s="39">
        <v>291</v>
      </c>
      <c r="D28" s="39">
        <v>7788881</v>
      </c>
      <c r="E28" s="30">
        <v>0</v>
      </c>
      <c r="F28" s="52">
        <f t="shared" si="1"/>
        <v>9997107</v>
      </c>
      <c r="G28" s="39">
        <v>232568202</v>
      </c>
      <c r="H28" s="39">
        <v>5810</v>
      </c>
      <c r="I28" s="39">
        <v>31668051</v>
      </c>
      <c r="J28" s="30">
        <v>0</v>
      </c>
      <c r="K28" s="52">
        <f t="shared" si="2"/>
        <v>200894341</v>
      </c>
      <c r="L28" s="54">
        <v>393776357</v>
      </c>
      <c r="M28" s="54">
        <v>61477496</v>
      </c>
      <c r="N28" s="54">
        <v>31668051</v>
      </c>
      <c r="O28" s="54">
        <v>1012194</v>
      </c>
      <c r="P28" s="52">
        <f t="shared" si="3"/>
        <v>299618616</v>
      </c>
      <c r="Q28" s="30" t="e">
        <f>MATCH(LEFT(A28,4)*1,'Appendix 1'!E$5:E$8,0)</f>
        <v>#N/A</v>
      </c>
      <c r="R28" s="41">
        <f t="shared" si="4"/>
        <v>-0.1</v>
      </c>
      <c r="S28" s="41">
        <f t="shared" si="5"/>
        <v>-0.1</v>
      </c>
      <c r="T28" s="41">
        <f t="shared" si="6"/>
        <v>-0.1</v>
      </c>
      <c r="U28" s="41">
        <f t="shared" si="7"/>
        <v>-0.1</v>
      </c>
    </row>
    <row r="29" spans="1:21" hidden="1">
      <c r="A29" s="38" t="s">
        <v>4558</v>
      </c>
      <c r="B29" s="39">
        <v>3669455</v>
      </c>
      <c r="C29" s="30">
        <v>0</v>
      </c>
      <c r="D29" s="39">
        <v>3618470</v>
      </c>
      <c r="E29" s="30">
        <v>0</v>
      </c>
      <c r="F29" s="52">
        <f t="shared" si="1"/>
        <v>50985</v>
      </c>
      <c r="G29" s="39">
        <v>16255926</v>
      </c>
      <c r="H29" s="30">
        <v>0</v>
      </c>
      <c r="I29" s="39">
        <v>15576135</v>
      </c>
      <c r="J29" s="30">
        <v>0</v>
      </c>
      <c r="K29" s="52">
        <f t="shared" si="2"/>
        <v>679791</v>
      </c>
      <c r="L29" s="54">
        <v>6949812290</v>
      </c>
      <c r="M29" s="54">
        <v>1682437019</v>
      </c>
      <c r="N29" s="54">
        <v>15576135</v>
      </c>
      <c r="O29" s="54">
        <v>215108407</v>
      </c>
      <c r="P29" s="52">
        <f t="shared" si="3"/>
        <v>5036690729</v>
      </c>
      <c r="Q29" s="30" t="e">
        <f>MATCH(LEFT(A29,4)*1,'Appendix 1'!E$5:E$8,0)</f>
        <v>#N/A</v>
      </c>
      <c r="R29" s="41">
        <f t="shared" si="4"/>
        <v>-0.1</v>
      </c>
      <c r="S29" s="41">
        <f t="shared" si="5"/>
        <v>-0.1</v>
      </c>
      <c r="T29" s="41">
        <f t="shared" si="6"/>
        <v>-0.1</v>
      </c>
      <c r="U29" s="41">
        <f t="shared" si="7"/>
        <v>-0.1</v>
      </c>
    </row>
    <row r="30" spans="1:21" hidden="1">
      <c r="A30" s="38" t="s">
        <v>4559</v>
      </c>
      <c r="B30" s="39">
        <v>20702649</v>
      </c>
      <c r="C30" s="30">
        <v>0</v>
      </c>
      <c r="D30" s="39">
        <v>20607577</v>
      </c>
      <c r="E30" s="30">
        <v>0</v>
      </c>
      <c r="F30" s="52">
        <f t="shared" si="1"/>
        <v>95072</v>
      </c>
      <c r="G30" s="39">
        <v>86992604</v>
      </c>
      <c r="H30" s="30">
        <v>0</v>
      </c>
      <c r="I30" s="39">
        <v>85091393</v>
      </c>
      <c r="J30" s="30">
        <v>0</v>
      </c>
      <c r="K30" s="52">
        <f t="shared" si="2"/>
        <v>1901211</v>
      </c>
      <c r="L30" s="54">
        <v>1155519796</v>
      </c>
      <c r="M30" s="54">
        <v>257103009</v>
      </c>
      <c r="N30" s="54">
        <v>85096373</v>
      </c>
      <c r="O30" s="54">
        <v>43366468</v>
      </c>
      <c r="P30" s="52">
        <f t="shared" si="3"/>
        <v>769953946</v>
      </c>
      <c r="Q30" s="30" t="e">
        <f>MATCH(LEFT(A30,4)*1,'Appendix 1'!E$5:E$8,0)</f>
        <v>#N/A</v>
      </c>
      <c r="R30" s="41">
        <f t="shared" si="4"/>
        <v>-0.1</v>
      </c>
      <c r="S30" s="41">
        <f t="shared" si="5"/>
        <v>-0.1</v>
      </c>
      <c r="T30" s="41">
        <f t="shared" si="6"/>
        <v>-0.1</v>
      </c>
      <c r="U30" s="41">
        <f t="shared" si="7"/>
        <v>-0.1</v>
      </c>
    </row>
    <row r="31" spans="1:21" hidden="1">
      <c r="A31" s="38" t="s">
        <v>4560</v>
      </c>
      <c r="B31" s="39">
        <v>147133</v>
      </c>
      <c r="C31" s="30">
        <v>0</v>
      </c>
      <c r="D31" s="39">
        <v>147133</v>
      </c>
      <c r="E31" s="30">
        <v>0</v>
      </c>
      <c r="F31" s="52">
        <f t="shared" si="1"/>
        <v>0</v>
      </c>
      <c r="G31" s="39">
        <v>644200</v>
      </c>
      <c r="H31" s="30">
        <v>0</v>
      </c>
      <c r="I31" s="39">
        <v>644200</v>
      </c>
      <c r="J31" s="30">
        <v>0</v>
      </c>
      <c r="K31" s="52">
        <f t="shared" si="2"/>
        <v>0</v>
      </c>
      <c r="L31" s="54">
        <v>51852356</v>
      </c>
      <c r="M31" s="54">
        <v>8839127</v>
      </c>
      <c r="N31" s="54">
        <v>644200</v>
      </c>
      <c r="O31" s="54">
        <v>6238727</v>
      </c>
      <c r="P31" s="52">
        <f t="shared" si="3"/>
        <v>36130302</v>
      </c>
      <c r="Q31" s="30" t="e">
        <f>MATCH(LEFT(A31,4)*1,'Appendix 1'!E$5:E$8,0)</f>
        <v>#N/A</v>
      </c>
      <c r="R31" s="41">
        <f t="shared" si="4"/>
        <v>-0.1</v>
      </c>
      <c r="S31" s="41">
        <f t="shared" si="5"/>
        <v>-0.1</v>
      </c>
      <c r="T31" s="41">
        <f t="shared" si="6"/>
        <v>-0.1</v>
      </c>
      <c r="U31" s="41">
        <f t="shared" si="7"/>
        <v>-0.1</v>
      </c>
    </row>
    <row r="32" spans="1:21" hidden="1">
      <c r="A32" s="38" t="s">
        <v>4561</v>
      </c>
      <c r="B32" s="39">
        <v>1256</v>
      </c>
      <c r="C32" s="40"/>
      <c r="D32" s="40"/>
      <c r="E32" s="40"/>
      <c r="F32" s="52">
        <f t="shared" si="1"/>
        <v>1256</v>
      </c>
      <c r="G32" s="39">
        <v>20911</v>
      </c>
      <c r="H32" s="40"/>
      <c r="I32" s="40"/>
      <c r="J32" s="40"/>
      <c r="K32" s="52">
        <f t="shared" si="2"/>
        <v>20911</v>
      </c>
      <c r="L32" s="54">
        <v>2466328</v>
      </c>
      <c r="M32" s="55"/>
      <c r="N32" s="55"/>
      <c r="O32" s="55"/>
      <c r="P32" s="52">
        <f t="shared" si="3"/>
        <v>2466328</v>
      </c>
      <c r="Q32" s="30" t="e">
        <f>MATCH(LEFT(A32,4)*1,'Appendix 1'!E$5:E$8,0)</f>
        <v>#N/A</v>
      </c>
      <c r="R32" s="41">
        <f t="shared" si="4"/>
        <v>-0.1</v>
      </c>
      <c r="S32" s="41">
        <f t="shared" si="5"/>
        <v>-0.1</v>
      </c>
      <c r="T32" s="41">
        <f t="shared" si="6"/>
        <v>-0.1</v>
      </c>
      <c r="U32" s="41">
        <f t="shared" si="7"/>
        <v>-0.1</v>
      </c>
    </row>
    <row r="33" spans="1:21" hidden="1">
      <c r="A33" s="38" t="s">
        <v>4562</v>
      </c>
      <c r="B33" s="39">
        <v>3604250</v>
      </c>
      <c r="C33" s="39">
        <v>9132</v>
      </c>
      <c r="D33" s="40"/>
      <c r="E33" s="39">
        <v>415</v>
      </c>
      <c r="F33" s="52">
        <f t="shared" si="1"/>
        <v>3594703</v>
      </c>
      <c r="G33" s="39">
        <v>8891123</v>
      </c>
      <c r="H33" s="39">
        <v>53266</v>
      </c>
      <c r="I33" s="40"/>
      <c r="J33" s="39">
        <v>67231</v>
      </c>
      <c r="K33" s="52">
        <f t="shared" si="2"/>
        <v>8770626</v>
      </c>
      <c r="L33" s="54">
        <v>53017122</v>
      </c>
      <c r="M33" s="54">
        <v>13281425</v>
      </c>
      <c r="N33" s="55"/>
      <c r="O33" s="54">
        <v>29309266</v>
      </c>
      <c r="P33" s="52">
        <f t="shared" si="3"/>
        <v>10426431</v>
      </c>
      <c r="Q33" s="30" t="e">
        <f>MATCH(LEFT(A33,4)*1,'Appendix 1'!E$5:E$8,0)</f>
        <v>#N/A</v>
      </c>
      <c r="R33" s="41">
        <f t="shared" si="4"/>
        <v>-0.1</v>
      </c>
      <c r="S33" s="41">
        <f t="shared" si="5"/>
        <v>-0.1</v>
      </c>
      <c r="T33" s="41">
        <f t="shared" si="6"/>
        <v>-0.1</v>
      </c>
      <c r="U33" s="41">
        <f t="shared" si="7"/>
        <v>-0.1</v>
      </c>
    </row>
    <row r="34" spans="1:21" hidden="1">
      <c r="A34" s="38" t="s">
        <v>4563</v>
      </c>
      <c r="B34" s="39">
        <v>1950313</v>
      </c>
      <c r="C34" s="39">
        <v>4300</v>
      </c>
      <c r="D34" s="40"/>
      <c r="E34" s="30">
        <v>0</v>
      </c>
      <c r="F34" s="52">
        <f t="shared" si="1"/>
        <v>1946013</v>
      </c>
      <c r="G34" s="39">
        <v>46125519</v>
      </c>
      <c r="H34" s="39">
        <v>63399</v>
      </c>
      <c r="I34" s="40"/>
      <c r="J34" s="30">
        <v>0</v>
      </c>
      <c r="K34" s="52">
        <f t="shared" si="2"/>
        <v>46062120</v>
      </c>
      <c r="L34" s="54">
        <v>165899022</v>
      </c>
      <c r="M34" s="54">
        <v>2375809</v>
      </c>
      <c r="N34" s="55"/>
      <c r="O34" s="54">
        <v>71784628</v>
      </c>
      <c r="P34" s="52">
        <f t="shared" si="3"/>
        <v>91738585</v>
      </c>
      <c r="Q34" s="30" t="e">
        <f>MATCH(LEFT(A34,4)*1,'Appendix 1'!E$5:E$8,0)</f>
        <v>#N/A</v>
      </c>
      <c r="R34" s="41">
        <f t="shared" si="4"/>
        <v>-0.1</v>
      </c>
      <c r="S34" s="41">
        <f t="shared" si="5"/>
        <v>-0.1</v>
      </c>
      <c r="T34" s="41">
        <f t="shared" si="6"/>
        <v>-0.1</v>
      </c>
      <c r="U34" s="41">
        <f t="shared" si="7"/>
        <v>-0.1</v>
      </c>
    </row>
    <row r="35" spans="1:21" hidden="1">
      <c r="A35" s="38" t="s">
        <v>4564</v>
      </c>
      <c r="B35" s="39">
        <v>8784678</v>
      </c>
      <c r="C35" s="39">
        <v>479520</v>
      </c>
      <c r="D35" s="39">
        <v>1327</v>
      </c>
      <c r="E35" s="30">
        <v>0</v>
      </c>
      <c r="F35" s="52">
        <f t="shared" si="1"/>
        <v>8303831</v>
      </c>
      <c r="G35" s="39">
        <v>51170218</v>
      </c>
      <c r="H35" s="39">
        <v>2820592</v>
      </c>
      <c r="I35" s="39">
        <v>5415</v>
      </c>
      <c r="J35" s="30">
        <v>0</v>
      </c>
      <c r="K35" s="52">
        <f t="shared" si="2"/>
        <v>48344211</v>
      </c>
      <c r="L35" s="54">
        <v>131552348</v>
      </c>
      <c r="M35" s="54">
        <v>65251968</v>
      </c>
      <c r="N35" s="54">
        <v>5415</v>
      </c>
      <c r="O35" s="54">
        <v>6742102</v>
      </c>
      <c r="P35" s="52">
        <f t="shared" si="3"/>
        <v>59552863</v>
      </c>
      <c r="Q35" s="30" t="e">
        <f>MATCH(LEFT(A35,4)*1,'Appendix 1'!E$5:E$8,0)</f>
        <v>#N/A</v>
      </c>
      <c r="R35" s="41">
        <f t="shared" si="4"/>
        <v>-0.1</v>
      </c>
      <c r="S35" s="41">
        <f t="shared" si="5"/>
        <v>-0.1</v>
      </c>
      <c r="T35" s="41">
        <f t="shared" si="6"/>
        <v>-0.1</v>
      </c>
      <c r="U35" s="41">
        <f t="shared" si="7"/>
        <v>-0.1</v>
      </c>
    </row>
    <row r="36" spans="1:21" hidden="1">
      <c r="A36" s="38" t="s">
        <v>4565</v>
      </c>
      <c r="B36" s="39">
        <v>3164210</v>
      </c>
      <c r="C36" s="39">
        <v>5066</v>
      </c>
      <c r="D36" s="40"/>
      <c r="E36" s="30">
        <v>0</v>
      </c>
      <c r="F36" s="52">
        <f t="shared" si="1"/>
        <v>3159144</v>
      </c>
      <c r="G36" s="39">
        <v>343829257</v>
      </c>
      <c r="H36" s="39">
        <v>206133</v>
      </c>
      <c r="I36" s="40"/>
      <c r="J36" s="30">
        <v>0</v>
      </c>
      <c r="K36" s="52">
        <f t="shared" si="2"/>
        <v>343623124</v>
      </c>
      <c r="L36" s="54">
        <v>393206880</v>
      </c>
      <c r="M36" s="54">
        <v>47961655</v>
      </c>
      <c r="N36" s="55"/>
      <c r="O36" s="54">
        <v>887385</v>
      </c>
      <c r="P36" s="52">
        <f t="shared" si="3"/>
        <v>344357840</v>
      </c>
      <c r="Q36" s="30" t="e">
        <f>MATCH(LEFT(A36,4)*1,'Appendix 1'!E$5:E$8,0)</f>
        <v>#N/A</v>
      </c>
      <c r="R36" s="41">
        <f t="shared" si="4"/>
        <v>-0.1</v>
      </c>
      <c r="S36" s="41">
        <f t="shared" si="5"/>
        <v>-0.1</v>
      </c>
      <c r="T36" s="41">
        <f t="shared" si="6"/>
        <v>-0.1</v>
      </c>
      <c r="U36" s="41">
        <f t="shared" si="7"/>
        <v>-0.1</v>
      </c>
    </row>
    <row r="37" spans="1:21" hidden="1">
      <c r="A37" s="38" t="s">
        <v>4566</v>
      </c>
      <c r="B37" s="39">
        <v>79348307</v>
      </c>
      <c r="C37" s="39">
        <v>6257</v>
      </c>
      <c r="D37" s="39">
        <v>1994</v>
      </c>
      <c r="E37" s="39">
        <v>45530</v>
      </c>
      <c r="F37" s="52">
        <f t="shared" si="1"/>
        <v>79294526</v>
      </c>
      <c r="G37" s="39">
        <v>489557290</v>
      </c>
      <c r="H37" s="39">
        <v>29175</v>
      </c>
      <c r="I37" s="39">
        <v>7312</v>
      </c>
      <c r="J37" s="39">
        <v>120960</v>
      </c>
      <c r="K37" s="52">
        <f t="shared" si="2"/>
        <v>489399843</v>
      </c>
      <c r="L37" s="54">
        <v>541942818</v>
      </c>
      <c r="M37" s="54">
        <v>1153968</v>
      </c>
      <c r="N37" s="54">
        <v>7312</v>
      </c>
      <c r="O37" s="54">
        <v>44821860</v>
      </c>
      <c r="P37" s="52">
        <f t="shared" si="3"/>
        <v>495959678</v>
      </c>
      <c r="Q37" s="30" t="e">
        <f>MATCH(LEFT(A37,4)*1,'Appendix 1'!E$5:E$8,0)</f>
        <v>#N/A</v>
      </c>
      <c r="R37" s="41">
        <f t="shared" si="4"/>
        <v>-0.1</v>
      </c>
      <c r="S37" s="41">
        <f t="shared" si="5"/>
        <v>-0.1</v>
      </c>
      <c r="T37" s="41">
        <f t="shared" si="6"/>
        <v>-0.1</v>
      </c>
      <c r="U37" s="41">
        <f t="shared" si="7"/>
        <v>-0.1</v>
      </c>
    </row>
    <row r="38" spans="1:21" hidden="1">
      <c r="A38" s="38" t="s">
        <v>4567</v>
      </c>
      <c r="B38" s="39">
        <v>130027565</v>
      </c>
      <c r="C38" s="39">
        <v>106217</v>
      </c>
      <c r="D38" s="39">
        <v>1020</v>
      </c>
      <c r="E38" s="39">
        <v>1778145</v>
      </c>
      <c r="F38" s="52">
        <f t="shared" si="1"/>
        <v>128142183</v>
      </c>
      <c r="G38" s="39">
        <v>1158051982</v>
      </c>
      <c r="H38" s="39">
        <v>397462</v>
      </c>
      <c r="I38" s="39">
        <v>6375</v>
      </c>
      <c r="J38" s="39">
        <v>6128365</v>
      </c>
      <c r="K38" s="52">
        <f t="shared" si="2"/>
        <v>1151519780</v>
      </c>
      <c r="L38" s="54">
        <v>1755755617</v>
      </c>
      <c r="M38" s="54">
        <v>71332752</v>
      </c>
      <c r="N38" s="54">
        <v>6375</v>
      </c>
      <c r="O38" s="54">
        <v>38755193</v>
      </c>
      <c r="P38" s="52">
        <f t="shared" si="3"/>
        <v>1645661297</v>
      </c>
      <c r="Q38" s="30" t="e">
        <f>MATCH(LEFT(A38,4)*1,'Appendix 1'!E$5:E$8,0)</f>
        <v>#N/A</v>
      </c>
      <c r="R38" s="41">
        <f t="shared" si="4"/>
        <v>-0.1</v>
      </c>
      <c r="S38" s="41">
        <f t="shared" si="5"/>
        <v>-0.1</v>
      </c>
      <c r="T38" s="41">
        <f t="shared" si="6"/>
        <v>-0.1</v>
      </c>
      <c r="U38" s="41">
        <f t="shared" si="7"/>
        <v>-0.1</v>
      </c>
    </row>
    <row r="39" spans="1:21" hidden="1">
      <c r="A39" s="38" t="s">
        <v>4568</v>
      </c>
      <c r="B39" s="39">
        <v>1593730</v>
      </c>
      <c r="C39" s="39">
        <v>11</v>
      </c>
      <c r="D39" s="39">
        <v>1413971</v>
      </c>
      <c r="E39" s="30">
        <v>0</v>
      </c>
      <c r="F39" s="52">
        <f t="shared" si="1"/>
        <v>179748</v>
      </c>
      <c r="G39" s="39">
        <v>56314355</v>
      </c>
      <c r="H39" s="39">
        <v>4446</v>
      </c>
      <c r="I39" s="39">
        <v>5641591</v>
      </c>
      <c r="J39" s="30">
        <v>0</v>
      </c>
      <c r="K39" s="52">
        <f t="shared" si="2"/>
        <v>50668318</v>
      </c>
      <c r="L39" s="54">
        <v>102983136</v>
      </c>
      <c r="M39" s="54">
        <v>43859383</v>
      </c>
      <c r="N39" s="54">
        <v>5641591</v>
      </c>
      <c r="O39" s="54">
        <v>730097</v>
      </c>
      <c r="P39" s="52">
        <f t="shared" si="3"/>
        <v>52752065</v>
      </c>
      <c r="Q39" s="30" t="e">
        <f>MATCH(LEFT(A39,4)*1,'Appendix 1'!E$5:E$8,0)</f>
        <v>#N/A</v>
      </c>
      <c r="R39" s="41">
        <f t="shared" si="4"/>
        <v>-0.1</v>
      </c>
      <c r="S39" s="41">
        <f t="shared" si="5"/>
        <v>-0.1</v>
      </c>
      <c r="T39" s="41">
        <f t="shared" si="6"/>
        <v>-0.1</v>
      </c>
      <c r="U39" s="41">
        <f t="shared" si="7"/>
        <v>-0.1</v>
      </c>
    </row>
    <row r="40" spans="1:21" hidden="1">
      <c r="A40" s="38" t="s">
        <v>4569</v>
      </c>
      <c r="B40" s="39">
        <v>1364965</v>
      </c>
      <c r="C40" s="39">
        <v>2188</v>
      </c>
      <c r="D40" s="39">
        <v>649167</v>
      </c>
      <c r="E40" s="30">
        <v>0</v>
      </c>
      <c r="F40" s="52">
        <f t="shared" si="1"/>
        <v>713610</v>
      </c>
      <c r="G40" s="39">
        <v>15039718</v>
      </c>
      <c r="H40" s="39">
        <v>84241</v>
      </c>
      <c r="I40" s="39">
        <v>2392100</v>
      </c>
      <c r="J40" s="30">
        <v>0</v>
      </c>
      <c r="K40" s="52">
        <f t="shared" si="2"/>
        <v>12563377</v>
      </c>
      <c r="L40" s="54">
        <v>24290152</v>
      </c>
      <c r="M40" s="54">
        <v>9079015</v>
      </c>
      <c r="N40" s="54">
        <v>2392100</v>
      </c>
      <c r="O40" s="54">
        <v>255660</v>
      </c>
      <c r="P40" s="52">
        <f t="shared" si="3"/>
        <v>12563377</v>
      </c>
      <c r="Q40" s="30" t="e">
        <f>MATCH(LEFT(A40,4)*1,'Appendix 1'!E$5:E$8,0)</f>
        <v>#N/A</v>
      </c>
      <c r="R40" s="41">
        <f t="shared" si="4"/>
        <v>-0.1</v>
      </c>
      <c r="S40" s="41">
        <f t="shared" si="5"/>
        <v>-0.1</v>
      </c>
      <c r="T40" s="41">
        <f t="shared" si="6"/>
        <v>-0.1</v>
      </c>
      <c r="U40" s="41">
        <f t="shared" si="7"/>
        <v>-0.1</v>
      </c>
    </row>
    <row r="41" spans="1:21" hidden="1">
      <c r="A41" s="38" t="s">
        <v>4570</v>
      </c>
      <c r="B41" s="39">
        <v>3585929</v>
      </c>
      <c r="C41" s="39">
        <v>4214</v>
      </c>
      <c r="D41" s="40"/>
      <c r="E41" s="39">
        <v>6249</v>
      </c>
      <c r="F41" s="52">
        <f t="shared" si="1"/>
        <v>3575466</v>
      </c>
      <c r="G41" s="39">
        <v>509418328</v>
      </c>
      <c r="H41" s="39">
        <v>1281302</v>
      </c>
      <c r="I41" s="40"/>
      <c r="J41" s="39">
        <v>1050075</v>
      </c>
      <c r="K41" s="52">
        <f t="shared" si="2"/>
        <v>507086951</v>
      </c>
      <c r="L41" s="54">
        <v>553935577</v>
      </c>
      <c r="M41" s="54">
        <v>17015748</v>
      </c>
      <c r="N41" s="55"/>
      <c r="O41" s="54">
        <v>24826727</v>
      </c>
      <c r="P41" s="52">
        <f t="shared" si="3"/>
        <v>512093102</v>
      </c>
      <c r="Q41" s="30" t="e">
        <f>MATCH(LEFT(A41,4)*1,'Appendix 1'!E$5:E$8,0)</f>
        <v>#N/A</v>
      </c>
      <c r="R41" s="41">
        <f t="shared" si="4"/>
        <v>-0.1</v>
      </c>
      <c r="S41" s="41">
        <f t="shared" si="5"/>
        <v>-0.1</v>
      </c>
      <c r="T41" s="41">
        <f t="shared" si="6"/>
        <v>-0.1</v>
      </c>
      <c r="U41" s="41">
        <f t="shared" si="7"/>
        <v>-0.1</v>
      </c>
    </row>
    <row r="42" spans="1:21" hidden="1">
      <c r="A42" s="38" t="s">
        <v>4571</v>
      </c>
      <c r="B42" s="39">
        <v>407072</v>
      </c>
      <c r="C42" s="39">
        <v>140</v>
      </c>
      <c r="D42" s="39">
        <v>314395</v>
      </c>
      <c r="E42" s="30">
        <v>0</v>
      </c>
      <c r="F42" s="52">
        <f t="shared" si="1"/>
        <v>92537</v>
      </c>
      <c r="G42" s="39">
        <v>9628801</v>
      </c>
      <c r="H42" s="39">
        <v>12714</v>
      </c>
      <c r="I42" s="39">
        <v>1204579</v>
      </c>
      <c r="J42" s="30">
        <v>0</v>
      </c>
      <c r="K42" s="52">
        <f t="shared" si="2"/>
        <v>8411508</v>
      </c>
      <c r="L42" s="54">
        <v>23487026</v>
      </c>
      <c r="M42" s="54">
        <v>60315</v>
      </c>
      <c r="N42" s="54">
        <v>1204579</v>
      </c>
      <c r="O42" s="54">
        <v>88685</v>
      </c>
      <c r="P42" s="52">
        <f t="shared" si="3"/>
        <v>22133447</v>
      </c>
      <c r="Q42" s="30" t="e">
        <f>MATCH(LEFT(A42,4)*1,'Appendix 1'!E$5:E$8,0)</f>
        <v>#N/A</v>
      </c>
      <c r="R42" s="41">
        <f t="shared" si="4"/>
        <v>-0.1</v>
      </c>
      <c r="S42" s="41">
        <f t="shared" si="5"/>
        <v>-0.1</v>
      </c>
      <c r="T42" s="41">
        <f t="shared" si="6"/>
        <v>-0.1</v>
      </c>
      <c r="U42" s="41">
        <f t="shared" si="7"/>
        <v>-0.1</v>
      </c>
    </row>
    <row r="43" spans="1:21" hidden="1">
      <c r="A43" s="38" t="s">
        <v>4572</v>
      </c>
      <c r="B43" s="39">
        <v>4684</v>
      </c>
      <c r="C43" s="40"/>
      <c r="D43" s="39">
        <v>2046</v>
      </c>
      <c r="E43" s="40"/>
      <c r="F43" s="52">
        <f t="shared" si="1"/>
        <v>2638</v>
      </c>
      <c r="G43" s="39">
        <v>158375</v>
      </c>
      <c r="H43" s="40"/>
      <c r="I43" s="39">
        <v>22988</v>
      </c>
      <c r="J43" s="40"/>
      <c r="K43" s="52">
        <f t="shared" si="2"/>
        <v>135387</v>
      </c>
      <c r="L43" s="54">
        <v>158375</v>
      </c>
      <c r="M43" s="55"/>
      <c r="N43" s="54">
        <v>22988</v>
      </c>
      <c r="O43" s="55"/>
      <c r="P43" s="52">
        <f t="shared" si="3"/>
        <v>135387</v>
      </c>
      <c r="Q43" s="30" t="e">
        <f>MATCH(LEFT(A43,4)*1,'Appendix 1'!E$5:E$8,0)</f>
        <v>#N/A</v>
      </c>
      <c r="R43" s="41">
        <f t="shared" si="4"/>
        <v>-0.1</v>
      </c>
      <c r="S43" s="41">
        <f t="shared" si="5"/>
        <v>-0.1</v>
      </c>
      <c r="T43" s="41">
        <f t="shared" si="6"/>
        <v>-0.1</v>
      </c>
      <c r="U43" s="41">
        <f t="shared" si="7"/>
        <v>-0.1</v>
      </c>
    </row>
    <row r="44" spans="1:21" hidden="1">
      <c r="A44" s="38" t="s">
        <v>4573</v>
      </c>
      <c r="B44" s="39">
        <v>13194</v>
      </c>
      <c r="C44" s="40"/>
      <c r="D44" s="39">
        <v>13191</v>
      </c>
      <c r="E44" s="40"/>
      <c r="F44" s="52">
        <f t="shared" si="1"/>
        <v>3</v>
      </c>
      <c r="G44" s="39">
        <v>1505793</v>
      </c>
      <c r="H44" s="40"/>
      <c r="I44" s="39">
        <v>1487018</v>
      </c>
      <c r="J44" s="40"/>
      <c r="K44" s="52">
        <f t="shared" si="2"/>
        <v>18775</v>
      </c>
      <c r="L44" s="54">
        <v>1518726</v>
      </c>
      <c r="M44" s="55"/>
      <c r="N44" s="54">
        <v>1487018</v>
      </c>
      <c r="O44" s="55"/>
      <c r="P44" s="52">
        <f t="shared" si="3"/>
        <v>31708</v>
      </c>
      <c r="Q44" s="30" t="e">
        <f>MATCH(LEFT(A44,4)*1,'Appendix 1'!E$5:E$8,0)</f>
        <v>#N/A</v>
      </c>
      <c r="R44" s="41">
        <f t="shared" si="4"/>
        <v>-0.1</v>
      </c>
      <c r="S44" s="41">
        <f t="shared" si="5"/>
        <v>-0.1</v>
      </c>
      <c r="T44" s="41">
        <f t="shared" si="6"/>
        <v>-0.1</v>
      </c>
      <c r="U44" s="41">
        <f t="shared" si="7"/>
        <v>-0.1</v>
      </c>
    </row>
    <row r="45" spans="1:21" hidden="1">
      <c r="A45" s="38" t="s">
        <v>4574</v>
      </c>
      <c r="B45" s="40"/>
      <c r="C45" s="40"/>
      <c r="D45" s="40"/>
      <c r="E45" s="40"/>
      <c r="F45" s="52">
        <f t="shared" si="1"/>
        <v>0</v>
      </c>
      <c r="G45" s="40"/>
      <c r="H45" s="40"/>
      <c r="I45" s="40"/>
      <c r="J45" s="40"/>
      <c r="K45" s="52">
        <f t="shared" si="2"/>
        <v>0</v>
      </c>
      <c r="L45" s="55"/>
      <c r="M45" s="55"/>
      <c r="N45" s="55"/>
      <c r="O45" s="55"/>
      <c r="P45" s="52">
        <f t="shared" si="3"/>
        <v>0</v>
      </c>
      <c r="Q45" s="30" t="e">
        <f>MATCH(LEFT(A45,4)*1,'Appendix 1'!E$5:E$8,0)</f>
        <v>#N/A</v>
      </c>
      <c r="R45" s="41">
        <f t="shared" si="4"/>
        <v>-0.1</v>
      </c>
      <c r="S45" s="41">
        <f t="shared" si="5"/>
        <v>-0.1</v>
      </c>
      <c r="T45" s="41">
        <f t="shared" si="6"/>
        <v>-0.1</v>
      </c>
      <c r="U45" s="41">
        <f t="shared" si="7"/>
        <v>-0.1</v>
      </c>
    </row>
    <row r="46" spans="1:21" hidden="1">
      <c r="A46" s="38" t="s">
        <v>4575</v>
      </c>
      <c r="B46" s="39">
        <v>55874</v>
      </c>
      <c r="C46" s="30">
        <v>0</v>
      </c>
      <c r="D46" s="39">
        <v>55874</v>
      </c>
      <c r="E46" s="30">
        <v>0</v>
      </c>
      <c r="F46" s="52">
        <f t="shared" si="1"/>
        <v>0</v>
      </c>
      <c r="G46" s="39">
        <v>778596</v>
      </c>
      <c r="H46" s="30">
        <v>0</v>
      </c>
      <c r="I46" s="39">
        <v>778596</v>
      </c>
      <c r="J46" s="30">
        <v>0</v>
      </c>
      <c r="K46" s="52">
        <f t="shared" si="2"/>
        <v>0</v>
      </c>
      <c r="L46" s="54">
        <v>101469983</v>
      </c>
      <c r="M46" s="54">
        <v>30118212</v>
      </c>
      <c r="N46" s="54">
        <v>778596</v>
      </c>
      <c r="O46" s="54">
        <v>5439900</v>
      </c>
      <c r="P46" s="52">
        <f t="shared" si="3"/>
        <v>65133275</v>
      </c>
      <c r="Q46" s="30" t="e">
        <f>MATCH(LEFT(A46,4)*1,'Appendix 1'!E$5:E$8,0)</f>
        <v>#N/A</v>
      </c>
      <c r="R46" s="41">
        <f t="shared" si="4"/>
        <v>-0.1</v>
      </c>
      <c r="S46" s="41">
        <f t="shared" si="5"/>
        <v>-0.1</v>
      </c>
      <c r="T46" s="41">
        <f t="shared" si="6"/>
        <v>-0.1</v>
      </c>
      <c r="U46" s="41">
        <f t="shared" si="7"/>
        <v>-0.1</v>
      </c>
    </row>
    <row r="47" spans="1:21" hidden="1">
      <c r="A47" s="38" t="s">
        <v>4576</v>
      </c>
      <c r="B47" s="39">
        <v>130081</v>
      </c>
      <c r="C47" s="39">
        <v>3510</v>
      </c>
      <c r="D47" s="39">
        <v>126168</v>
      </c>
      <c r="E47" s="40"/>
      <c r="F47" s="52">
        <f t="shared" si="1"/>
        <v>403</v>
      </c>
      <c r="G47" s="39">
        <v>1713070</v>
      </c>
      <c r="H47" s="39">
        <v>152604</v>
      </c>
      <c r="I47" s="39">
        <v>1542954</v>
      </c>
      <c r="J47" s="40"/>
      <c r="K47" s="52">
        <f t="shared" si="2"/>
        <v>17512</v>
      </c>
      <c r="L47" s="54">
        <v>83036757</v>
      </c>
      <c r="M47" s="54">
        <v>971595</v>
      </c>
      <c r="N47" s="54">
        <v>48361692</v>
      </c>
      <c r="O47" s="55"/>
      <c r="P47" s="52">
        <f t="shared" si="3"/>
        <v>33703470</v>
      </c>
      <c r="Q47" s="30" t="e">
        <f>MATCH(LEFT(A47,4)*1,'Appendix 1'!E$5:E$8,0)</f>
        <v>#N/A</v>
      </c>
      <c r="R47" s="41">
        <f t="shared" si="4"/>
        <v>-0.1</v>
      </c>
      <c r="S47" s="41">
        <f t="shared" si="5"/>
        <v>-0.1</v>
      </c>
      <c r="T47" s="41">
        <f t="shared" si="6"/>
        <v>-0.1</v>
      </c>
      <c r="U47" s="41">
        <f t="shared" si="7"/>
        <v>-0.1</v>
      </c>
    </row>
    <row r="48" spans="1:21" hidden="1">
      <c r="A48" s="38" t="s">
        <v>4577</v>
      </c>
      <c r="B48" s="30">
        <v>0</v>
      </c>
      <c r="C48" s="30">
        <v>0</v>
      </c>
      <c r="D48" s="30">
        <v>0</v>
      </c>
      <c r="E48" s="30">
        <v>0</v>
      </c>
      <c r="F48" s="52">
        <f t="shared" si="1"/>
        <v>0</v>
      </c>
      <c r="G48" s="39">
        <v>175000</v>
      </c>
      <c r="H48" s="30">
        <v>0</v>
      </c>
      <c r="I48" s="39">
        <v>175000</v>
      </c>
      <c r="J48" s="30">
        <v>0</v>
      </c>
      <c r="K48" s="52">
        <f t="shared" si="2"/>
        <v>0</v>
      </c>
      <c r="L48" s="54">
        <v>28795072</v>
      </c>
      <c r="M48" s="54">
        <v>2122645</v>
      </c>
      <c r="N48" s="54">
        <v>175000</v>
      </c>
      <c r="O48" s="54">
        <v>452765</v>
      </c>
      <c r="P48" s="52">
        <f t="shared" si="3"/>
        <v>26044662</v>
      </c>
      <c r="Q48" s="30" t="e">
        <f>MATCH(LEFT(A48,4)*1,'Appendix 1'!E$5:E$8,0)</f>
        <v>#N/A</v>
      </c>
      <c r="R48" s="41">
        <f t="shared" si="4"/>
        <v>-0.1</v>
      </c>
      <c r="S48" s="41">
        <f t="shared" si="5"/>
        <v>-0.1</v>
      </c>
      <c r="T48" s="41">
        <f t="shared" si="6"/>
        <v>-0.1</v>
      </c>
      <c r="U48" s="41">
        <f t="shared" si="7"/>
        <v>-0.1</v>
      </c>
    </row>
    <row r="49" spans="1:21" hidden="1">
      <c r="A49" s="38" t="s">
        <v>4578</v>
      </c>
      <c r="B49" s="30">
        <v>0</v>
      </c>
      <c r="C49" s="30">
        <v>0</v>
      </c>
      <c r="D49" s="40"/>
      <c r="E49" s="30">
        <v>0</v>
      </c>
      <c r="F49" s="52">
        <f t="shared" si="1"/>
        <v>0</v>
      </c>
      <c r="G49" s="30">
        <v>0</v>
      </c>
      <c r="H49" s="30">
        <v>0</v>
      </c>
      <c r="I49" s="40"/>
      <c r="J49" s="30">
        <v>0</v>
      </c>
      <c r="K49" s="52">
        <f t="shared" si="2"/>
        <v>0</v>
      </c>
      <c r="L49" s="54">
        <v>6394039</v>
      </c>
      <c r="M49" s="54">
        <v>1072028</v>
      </c>
      <c r="N49" s="55"/>
      <c r="O49" s="54">
        <v>28672</v>
      </c>
      <c r="P49" s="52">
        <f t="shared" si="3"/>
        <v>5293339</v>
      </c>
      <c r="Q49" s="30" t="e">
        <f>MATCH(LEFT(A49,4)*1,'Appendix 1'!E$5:E$8,0)</f>
        <v>#N/A</v>
      </c>
      <c r="R49" s="41">
        <f t="shared" si="4"/>
        <v>-0.1</v>
      </c>
      <c r="S49" s="41">
        <f t="shared" si="5"/>
        <v>-0.1</v>
      </c>
      <c r="T49" s="41">
        <f t="shared" si="6"/>
        <v>-0.1</v>
      </c>
      <c r="U49" s="41">
        <f t="shared" si="7"/>
        <v>-0.1</v>
      </c>
    </row>
    <row r="50" spans="1:21" hidden="1">
      <c r="A50" s="38" t="s">
        <v>4579</v>
      </c>
      <c r="B50" s="39">
        <v>513120</v>
      </c>
      <c r="C50" s="30">
        <v>0</v>
      </c>
      <c r="D50" s="39">
        <v>513120</v>
      </c>
      <c r="E50" s="30">
        <v>0</v>
      </c>
      <c r="F50" s="52">
        <f t="shared" si="1"/>
        <v>0</v>
      </c>
      <c r="G50" s="39">
        <v>2052381</v>
      </c>
      <c r="H50" s="30">
        <v>0</v>
      </c>
      <c r="I50" s="39">
        <v>2052381</v>
      </c>
      <c r="J50" s="30">
        <v>0</v>
      </c>
      <c r="K50" s="52">
        <f t="shared" si="2"/>
        <v>0</v>
      </c>
      <c r="L50" s="54">
        <v>14511191</v>
      </c>
      <c r="M50" s="54">
        <v>8925</v>
      </c>
      <c r="N50" s="54">
        <v>2052381</v>
      </c>
      <c r="O50" s="54">
        <v>889035</v>
      </c>
      <c r="P50" s="52">
        <f t="shared" si="3"/>
        <v>11560850</v>
      </c>
      <c r="Q50" s="30" t="e">
        <f>MATCH(LEFT(A50,4)*1,'Appendix 1'!E$5:E$8,0)</f>
        <v>#N/A</v>
      </c>
      <c r="R50" s="41">
        <f t="shared" si="4"/>
        <v>-0.1</v>
      </c>
      <c r="S50" s="41">
        <f t="shared" si="5"/>
        <v>-0.1</v>
      </c>
      <c r="T50" s="41">
        <f t="shared" si="6"/>
        <v>-0.1</v>
      </c>
      <c r="U50" s="41">
        <f t="shared" si="7"/>
        <v>-0.1</v>
      </c>
    </row>
    <row r="51" spans="1:21" hidden="1">
      <c r="A51" s="38" t="s">
        <v>4580</v>
      </c>
      <c r="B51" s="40"/>
      <c r="C51" s="40"/>
      <c r="D51" s="40"/>
      <c r="E51" s="40"/>
      <c r="F51" s="52">
        <f t="shared" si="1"/>
        <v>0</v>
      </c>
      <c r="G51" s="40"/>
      <c r="H51" s="40"/>
      <c r="I51" s="40"/>
      <c r="J51" s="40"/>
      <c r="K51" s="52">
        <f t="shared" si="2"/>
        <v>0</v>
      </c>
      <c r="L51" s="55"/>
      <c r="M51" s="55"/>
      <c r="N51" s="55"/>
      <c r="O51" s="55"/>
      <c r="P51" s="52">
        <f t="shared" si="3"/>
        <v>0</v>
      </c>
      <c r="Q51" s="30" t="e">
        <f>MATCH(LEFT(A51,4)*1,'Appendix 1'!E$5:E$8,0)</f>
        <v>#N/A</v>
      </c>
      <c r="R51" s="41">
        <f t="shared" si="4"/>
        <v>-0.1</v>
      </c>
      <c r="S51" s="41">
        <f t="shared" si="5"/>
        <v>-0.1</v>
      </c>
      <c r="T51" s="41">
        <f t="shared" si="6"/>
        <v>-0.1</v>
      </c>
      <c r="U51" s="41">
        <f t="shared" si="7"/>
        <v>-0.1</v>
      </c>
    </row>
    <row r="52" spans="1:21" hidden="1">
      <c r="A52" s="38" t="s">
        <v>4581</v>
      </c>
      <c r="B52" s="39">
        <v>528</v>
      </c>
      <c r="C52" s="30">
        <v>0</v>
      </c>
      <c r="D52" s="40"/>
      <c r="E52" s="30">
        <v>0</v>
      </c>
      <c r="F52" s="52">
        <f t="shared" si="1"/>
        <v>528</v>
      </c>
      <c r="G52" s="39">
        <v>10341</v>
      </c>
      <c r="H52" s="30">
        <v>0</v>
      </c>
      <c r="I52" s="40"/>
      <c r="J52" s="30">
        <v>0</v>
      </c>
      <c r="K52" s="52">
        <f t="shared" si="2"/>
        <v>10341</v>
      </c>
      <c r="L52" s="54">
        <v>23448977</v>
      </c>
      <c r="M52" s="54">
        <v>6472158</v>
      </c>
      <c r="N52" s="55"/>
      <c r="O52" s="54">
        <v>76500</v>
      </c>
      <c r="P52" s="52">
        <f t="shared" si="3"/>
        <v>16900319</v>
      </c>
      <c r="Q52" s="30" t="e">
        <f>MATCH(LEFT(A52,4)*1,'Appendix 1'!E$5:E$8,0)</f>
        <v>#N/A</v>
      </c>
      <c r="R52" s="41">
        <f t="shared" si="4"/>
        <v>-0.1</v>
      </c>
      <c r="S52" s="41">
        <f t="shared" si="5"/>
        <v>-0.1</v>
      </c>
      <c r="T52" s="41">
        <f t="shared" si="6"/>
        <v>-0.1</v>
      </c>
      <c r="U52" s="41">
        <f t="shared" si="7"/>
        <v>-0.1</v>
      </c>
    </row>
    <row r="53" spans="1:21" hidden="1">
      <c r="A53" s="38" t="s">
        <v>4582</v>
      </c>
      <c r="B53" s="39">
        <v>23220571</v>
      </c>
      <c r="C53" s="39">
        <v>63346</v>
      </c>
      <c r="D53" s="39">
        <v>22846784</v>
      </c>
      <c r="E53" s="30">
        <v>0</v>
      </c>
      <c r="F53" s="52">
        <f t="shared" si="1"/>
        <v>310441</v>
      </c>
      <c r="G53" s="39">
        <v>125069224</v>
      </c>
      <c r="H53" s="39">
        <v>5759180</v>
      </c>
      <c r="I53" s="39">
        <v>91826198</v>
      </c>
      <c r="J53" s="30">
        <v>0</v>
      </c>
      <c r="K53" s="52">
        <f t="shared" si="2"/>
        <v>27483846</v>
      </c>
      <c r="L53" s="54">
        <v>922146320</v>
      </c>
      <c r="M53" s="54">
        <v>108355649</v>
      </c>
      <c r="N53" s="54">
        <v>92911367</v>
      </c>
      <c r="O53" s="54">
        <v>72976416</v>
      </c>
      <c r="P53" s="52">
        <f t="shared" si="3"/>
        <v>647902888</v>
      </c>
      <c r="Q53" s="30" t="e">
        <f>MATCH(LEFT(A53,4)*1,'Appendix 1'!E$5:E$8,0)</f>
        <v>#N/A</v>
      </c>
      <c r="R53" s="41">
        <f t="shared" si="4"/>
        <v>-0.1</v>
      </c>
      <c r="S53" s="41">
        <f t="shared" si="5"/>
        <v>-0.1</v>
      </c>
      <c r="T53" s="41">
        <f t="shared" si="6"/>
        <v>-0.1</v>
      </c>
      <c r="U53" s="41">
        <f t="shared" si="7"/>
        <v>-0.1</v>
      </c>
    </row>
    <row r="54" spans="1:21" hidden="1">
      <c r="A54" s="38" t="s">
        <v>4583</v>
      </c>
      <c r="B54" s="39">
        <v>2659604</v>
      </c>
      <c r="C54" s="39">
        <v>295</v>
      </c>
      <c r="D54" s="39">
        <v>4511</v>
      </c>
      <c r="E54" s="39">
        <v>389</v>
      </c>
      <c r="F54" s="52">
        <f t="shared" si="1"/>
        <v>2654409</v>
      </c>
      <c r="G54" s="39">
        <v>148438212</v>
      </c>
      <c r="H54" s="39">
        <v>21120</v>
      </c>
      <c r="I54" s="39">
        <v>64246</v>
      </c>
      <c r="J54" s="39">
        <v>27798</v>
      </c>
      <c r="K54" s="52">
        <f t="shared" si="2"/>
        <v>148325048</v>
      </c>
      <c r="L54" s="54">
        <v>195788204</v>
      </c>
      <c r="M54" s="54">
        <v>31226626</v>
      </c>
      <c r="N54" s="54">
        <v>64246</v>
      </c>
      <c r="O54" s="54">
        <v>250768</v>
      </c>
      <c r="P54" s="52">
        <f t="shared" si="3"/>
        <v>164246564</v>
      </c>
      <c r="Q54" s="30" t="e">
        <f>MATCH(LEFT(A54,4)*1,'Appendix 1'!E$5:E$8,0)</f>
        <v>#N/A</v>
      </c>
      <c r="R54" s="41">
        <f t="shared" si="4"/>
        <v>-0.1</v>
      </c>
      <c r="S54" s="41">
        <f t="shared" si="5"/>
        <v>-0.1</v>
      </c>
      <c r="T54" s="41">
        <f t="shared" si="6"/>
        <v>-0.1</v>
      </c>
      <c r="U54" s="41">
        <f t="shared" si="7"/>
        <v>-0.1</v>
      </c>
    </row>
    <row r="55" spans="1:21" hidden="1">
      <c r="A55" s="38" t="s">
        <v>4584</v>
      </c>
      <c r="B55" s="39">
        <v>5702719</v>
      </c>
      <c r="C55" s="39">
        <v>20751</v>
      </c>
      <c r="D55" s="39">
        <v>3845062</v>
      </c>
      <c r="E55" s="39">
        <v>9546</v>
      </c>
      <c r="F55" s="52">
        <f t="shared" si="1"/>
        <v>1827360</v>
      </c>
      <c r="G55" s="39">
        <v>106784052</v>
      </c>
      <c r="H55" s="39">
        <v>1108905</v>
      </c>
      <c r="I55" s="39">
        <v>64694348</v>
      </c>
      <c r="J55" s="39">
        <v>199690</v>
      </c>
      <c r="K55" s="52">
        <f t="shared" si="2"/>
        <v>40781109</v>
      </c>
      <c r="L55" s="54">
        <v>898486734</v>
      </c>
      <c r="M55" s="54">
        <v>550678206</v>
      </c>
      <c r="N55" s="54">
        <v>64694348</v>
      </c>
      <c r="O55" s="54">
        <v>21520758</v>
      </c>
      <c r="P55" s="52">
        <f t="shared" si="3"/>
        <v>261593422</v>
      </c>
      <c r="Q55" s="30" t="e">
        <f>MATCH(LEFT(A55,4)*1,'Appendix 1'!E$5:E$8,0)</f>
        <v>#N/A</v>
      </c>
      <c r="R55" s="41">
        <f t="shared" si="4"/>
        <v>-0.1</v>
      </c>
      <c r="S55" s="41">
        <f t="shared" si="5"/>
        <v>-0.1</v>
      </c>
      <c r="T55" s="41">
        <f t="shared" si="6"/>
        <v>-0.1</v>
      </c>
      <c r="U55" s="41">
        <f t="shared" si="7"/>
        <v>-0.1</v>
      </c>
    </row>
    <row r="56" spans="1:21" hidden="1">
      <c r="A56" s="38" t="s">
        <v>4585</v>
      </c>
      <c r="B56" s="39">
        <v>7812763</v>
      </c>
      <c r="C56" s="30">
        <v>0</v>
      </c>
      <c r="D56" s="39">
        <v>230108</v>
      </c>
      <c r="E56" s="39">
        <v>37088</v>
      </c>
      <c r="F56" s="52">
        <f t="shared" si="1"/>
        <v>7545567</v>
      </c>
      <c r="G56" s="39">
        <v>123299638</v>
      </c>
      <c r="H56" s="30">
        <v>0</v>
      </c>
      <c r="I56" s="39">
        <v>2841959</v>
      </c>
      <c r="J56" s="39">
        <v>558488</v>
      </c>
      <c r="K56" s="52">
        <f t="shared" si="2"/>
        <v>119899191</v>
      </c>
      <c r="L56" s="54">
        <v>2069746386</v>
      </c>
      <c r="M56" s="54">
        <v>108045024</v>
      </c>
      <c r="N56" s="54">
        <v>2841959</v>
      </c>
      <c r="O56" s="54">
        <v>55916868</v>
      </c>
      <c r="P56" s="52">
        <f t="shared" si="3"/>
        <v>1902942535</v>
      </c>
      <c r="Q56" s="30" t="e">
        <f>MATCH(LEFT(A56,4)*1,'Appendix 1'!E$5:E$8,0)</f>
        <v>#N/A</v>
      </c>
      <c r="R56" s="41">
        <f t="shared" si="4"/>
        <v>-0.1</v>
      </c>
      <c r="S56" s="41">
        <f t="shared" si="5"/>
        <v>-0.1</v>
      </c>
      <c r="T56" s="41">
        <f t="shared" si="6"/>
        <v>-0.1</v>
      </c>
      <c r="U56" s="41">
        <f t="shared" si="7"/>
        <v>-0.1</v>
      </c>
    </row>
    <row r="57" spans="1:21" hidden="1">
      <c r="A57" s="38" t="s">
        <v>4586</v>
      </c>
      <c r="B57" s="39">
        <v>1938424</v>
      </c>
      <c r="C57" s="39">
        <v>10608</v>
      </c>
      <c r="D57" s="39">
        <v>1318655</v>
      </c>
      <c r="E57" s="39">
        <v>329</v>
      </c>
      <c r="F57" s="52">
        <f t="shared" si="1"/>
        <v>608832</v>
      </c>
      <c r="G57" s="39">
        <v>25366438</v>
      </c>
      <c r="H57" s="39">
        <v>151640</v>
      </c>
      <c r="I57" s="39">
        <v>16512414</v>
      </c>
      <c r="J57" s="39">
        <v>4703</v>
      </c>
      <c r="K57" s="52">
        <f t="shared" si="2"/>
        <v>8697681</v>
      </c>
      <c r="L57" s="54">
        <v>247524300</v>
      </c>
      <c r="M57" s="54">
        <v>88485638</v>
      </c>
      <c r="N57" s="54">
        <v>16512414</v>
      </c>
      <c r="O57" s="54">
        <v>20840361</v>
      </c>
      <c r="P57" s="52">
        <f t="shared" si="3"/>
        <v>121685887</v>
      </c>
      <c r="Q57" s="30" t="e">
        <f>MATCH(LEFT(A57,4)*1,'Appendix 1'!E$5:E$8,0)</f>
        <v>#N/A</v>
      </c>
      <c r="R57" s="41">
        <f t="shared" si="4"/>
        <v>-0.1</v>
      </c>
      <c r="S57" s="41">
        <f t="shared" si="5"/>
        <v>-0.1</v>
      </c>
      <c r="T57" s="41">
        <f t="shared" si="6"/>
        <v>-0.1</v>
      </c>
      <c r="U57" s="41">
        <f t="shared" si="7"/>
        <v>-0.1</v>
      </c>
    </row>
    <row r="58" spans="1:21" hidden="1">
      <c r="A58" s="38" t="s">
        <v>4587</v>
      </c>
      <c r="B58" s="39">
        <v>4476</v>
      </c>
      <c r="C58" s="39">
        <v>3715</v>
      </c>
      <c r="D58" s="40"/>
      <c r="E58" s="30">
        <v>0</v>
      </c>
      <c r="F58" s="52">
        <f t="shared" si="1"/>
        <v>761</v>
      </c>
      <c r="G58" s="39">
        <v>892516</v>
      </c>
      <c r="H58" s="39">
        <v>777013</v>
      </c>
      <c r="I58" s="40"/>
      <c r="J58" s="30">
        <v>0</v>
      </c>
      <c r="K58" s="52">
        <f t="shared" si="2"/>
        <v>115503</v>
      </c>
      <c r="L58" s="54">
        <v>430752336</v>
      </c>
      <c r="M58" s="54">
        <v>430601635</v>
      </c>
      <c r="N58" s="55"/>
      <c r="O58" s="54">
        <v>35198</v>
      </c>
      <c r="P58" s="52">
        <f t="shared" si="3"/>
        <v>115503</v>
      </c>
      <c r="Q58" s="30" t="e">
        <f>MATCH(LEFT(A58,4)*1,'Appendix 1'!E$5:E$8,0)</f>
        <v>#N/A</v>
      </c>
      <c r="R58" s="41">
        <f t="shared" si="4"/>
        <v>-0.1</v>
      </c>
      <c r="S58" s="41">
        <f t="shared" si="5"/>
        <v>-0.1</v>
      </c>
      <c r="T58" s="41">
        <f t="shared" si="6"/>
        <v>-0.1</v>
      </c>
      <c r="U58" s="41">
        <f t="shared" si="7"/>
        <v>-0.1</v>
      </c>
    </row>
    <row r="59" spans="1:21" hidden="1">
      <c r="A59" s="38" t="s">
        <v>4588</v>
      </c>
      <c r="B59" s="39">
        <v>9900</v>
      </c>
      <c r="C59" s="39">
        <v>1872</v>
      </c>
      <c r="D59" s="40"/>
      <c r="E59" s="39">
        <v>7075</v>
      </c>
      <c r="F59" s="52">
        <f t="shared" si="1"/>
        <v>953</v>
      </c>
      <c r="G59" s="39">
        <v>514539</v>
      </c>
      <c r="H59" s="39">
        <v>121190</v>
      </c>
      <c r="I59" s="40"/>
      <c r="J59" s="39">
        <v>285243</v>
      </c>
      <c r="K59" s="52">
        <f t="shared" si="2"/>
        <v>108106</v>
      </c>
      <c r="L59" s="54">
        <v>3159118467</v>
      </c>
      <c r="M59" s="54">
        <v>404654439</v>
      </c>
      <c r="N59" s="55"/>
      <c r="O59" s="54">
        <v>2713399988</v>
      </c>
      <c r="P59" s="52">
        <f t="shared" si="3"/>
        <v>41064040</v>
      </c>
      <c r="Q59" s="30" t="e">
        <f>MATCH(LEFT(A59,4)*1,'Appendix 1'!E$5:E$8,0)</f>
        <v>#N/A</v>
      </c>
      <c r="R59" s="41">
        <f t="shared" si="4"/>
        <v>-0.1</v>
      </c>
      <c r="S59" s="41">
        <f t="shared" si="5"/>
        <v>-0.1</v>
      </c>
      <c r="T59" s="41">
        <f t="shared" si="6"/>
        <v>-0.1</v>
      </c>
      <c r="U59" s="41">
        <f t="shared" si="7"/>
        <v>-0.1</v>
      </c>
    </row>
    <row r="60" spans="1:21" hidden="1">
      <c r="A60" s="38" t="s">
        <v>4589</v>
      </c>
      <c r="B60" s="39">
        <v>27095281</v>
      </c>
      <c r="C60" s="30">
        <v>0</v>
      </c>
      <c r="D60" s="39">
        <v>26508365</v>
      </c>
      <c r="E60" s="39">
        <v>114555</v>
      </c>
      <c r="F60" s="52">
        <f t="shared" si="1"/>
        <v>472361</v>
      </c>
      <c r="G60" s="39">
        <v>217825494</v>
      </c>
      <c r="H60" s="30">
        <v>0</v>
      </c>
      <c r="I60" s="39">
        <v>104727661</v>
      </c>
      <c r="J60" s="39">
        <v>1492104</v>
      </c>
      <c r="K60" s="52">
        <f t="shared" si="2"/>
        <v>111605729</v>
      </c>
      <c r="L60" s="54">
        <v>804217786</v>
      </c>
      <c r="M60" s="54">
        <v>68036858</v>
      </c>
      <c r="N60" s="54">
        <v>104727661</v>
      </c>
      <c r="O60" s="54">
        <v>443986190</v>
      </c>
      <c r="P60" s="52">
        <f t="shared" si="3"/>
        <v>187467077</v>
      </c>
      <c r="Q60" s="30" t="e">
        <f>MATCH(LEFT(A60,4)*1,'Appendix 1'!E$5:E$8,0)</f>
        <v>#N/A</v>
      </c>
      <c r="R60" s="41">
        <f t="shared" si="4"/>
        <v>-0.1</v>
      </c>
      <c r="S60" s="41">
        <f t="shared" si="5"/>
        <v>-0.1</v>
      </c>
      <c r="T60" s="41">
        <f t="shared" si="6"/>
        <v>-0.1</v>
      </c>
      <c r="U60" s="41">
        <f t="shared" si="7"/>
        <v>-0.1</v>
      </c>
    </row>
    <row r="61" spans="1:21" hidden="1">
      <c r="A61" s="38" t="s">
        <v>4590</v>
      </c>
      <c r="B61" s="39">
        <v>357272</v>
      </c>
      <c r="C61" s="39">
        <v>1418</v>
      </c>
      <c r="D61" s="39">
        <v>289040</v>
      </c>
      <c r="E61" s="39">
        <v>9071</v>
      </c>
      <c r="F61" s="52">
        <f t="shared" si="1"/>
        <v>57743</v>
      </c>
      <c r="G61" s="39">
        <v>2285570</v>
      </c>
      <c r="H61" s="39">
        <v>72177</v>
      </c>
      <c r="I61" s="39">
        <v>1590595</v>
      </c>
      <c r="J61" s="39">
        <v>85446</v>
      </c>
      <c r="K61" s="52">
        <f t="shared" si="2"/>
        <v>537352</v>
      </c>
      <c r="L61" s="54">
        <v>846710559</v>
      </c>
      <c r="M61" s="54">
        <v>92467202</v>
      </c>
      <c r="N61" s="54">
        <v>1590595</v>
      </c>
      <c r="O61" s="54">
        <v>718084665</v>
      </c>
      <c r="P61" s="52">
        <f t="shared" si="3"/>
        <v>34568097</v>
      </c>
      <c r="Q61" s="30" t="e">
        <f>MATCH(LEFT(A61,4)*1,'Appendix 1'!E$5:E$8,0)</f>
        <v>#N/A</v>
      </c>
      <c r="R61" s="41">
        <f t="shared" si="4"/>
        <v>-0.1</v>
      </c>
      <c r="S61" s="41">
        <f t="shared" si="5"/>
        <v>-0.1</v>
      </c>
      <c r="T61" s="41">
        <f t="shared" si="6"/>
        <v>-0.1</v>
      </c>
      <c r="U61" s="41">
        <f t="shared" si="7"/>
        <v>-0.1</v>
      </c>
    </row>
    <row r="62" spans="1:21" hidden="1">
      <c r="A62" s="38" t="s">
        <v>4591</v>
      </c>
      <c r="B62" s="39">
        <v>4851</v>
      </c>
      <c r="C62" s="39">
        <v>168</v>
      </c>
      <c r="D62" s="40"/>
      <c r="E62" s="39">
        <v>2220</v>
      </c>
      <c r="F62" s="52">
        <f t="shared" si="1"/>
        <v>2463</v>
      </c>
      <c r="G62" s="39">
        <v>6113745</v>
      </c>
      <c r="H62" s="39">
        <v>46997</v>
      </c>
      <c r="I62" s="40"/>
      <c r="J62" s="39">
        <v>127867</v>
      </c>
      <c r="K62" s="52">
        <f t="shared" si="2"/>
        <v>5938881</v>
      </c>
      <c r="L62" s="54">
        <v>583050479</v>
      </c>
      <c r="M62" s="54">
        <v>66687170</v>
      </c>
      <c r="N62" s="55"/>
      <c r="O62" s="54">
        <v>507929969</v>
      </c>
      <c r="P62" s="52">
        <f t="shared" si="3"/>
        <v>8433340</v>
      </c>
      <c r="Q62" s="30" t="e">
        <f>MATCH(LEFT(A62,4)*1,'Appendix 1'!E$5:E$8,0)</f>
        <v>#N/A</v>
      </c>
      <c r="R62" s="41">
        <f t="shared" si="4"/>
        <v>-0.1</v>
      </c>
      <c r="S62" s="41">
        <f t="shared" si="5"/>
        <v>-0.1</v>
      </c>
      <c r="T62" s="41">
        <f t="shared" si="6"/>
        <v>-0.1</v>
      </c>
      <c r="U62" s="41">
        <f t="shared" si="7"/>
        <v>-0.1</v>
      </c>
    </row>
    <row r="63" spans="1:21" hidden="1">
      <c r="A63" s="38" t="s">
        <v>4592</v>
      </c>
      <c r="B63" s="39">
        <v>202941</v>
      </c>
      <c r="C63" s="39">
        <v>1732</v>
      </c>
      <c r="D63" s="39">
        <v>42659</v>
      </c>
      <c r="E63" s="39">
        <v>659</v>
      </c>
      <c r="F63" s="52">
        <f t="shared" si="1"/>
        <v>157891</v>
      </c>
      <c r="G63" s="39">
        <v>2475652</v>
      </c>
      <c r="H63" s="39">
        <v>31183</v>
      </c>
      <c r="I63" s="39">
        <v>132589</v>
      </c>
      <c r="J63" s="39">
        <v>44197</v>
      </c>
      <c r="K63" s="52">
        <f t="shared" si="2"/>
        <v>2267683</v>
      </c>
      <c r="L63" s="54">
        <v>270208030</v>
      </c>
      <c r="M63" s="54">
        <v>111791968</v>
      </c>
      <c r="N63" s="54">
        <v>132589</v>
      </c>
      <c r="O63" s="54">
        <v>130140605</v>
      </c>
      <c r="P63" s="52">
        <f t="shared" si="3"/>
        <v>28142868</v>
      </c>
      <c r="Q63" s="30" t="e">
        <f>MATCH(LEFT(A63,4)*1,'Appendix 1'!E$5:E$8,0)</f>
        <v>#N/A</v>
      </c>
      <c r="R63" s="41">
        <f t="shared" si="4"/>
        <v>-0.1</v>
      </c>
      <c r="S63" s="41">
        <f t="shared" si="5"/>
        <v>-0.1</v>
      </c>
      <c r="T63" s="41">
        <f t="shared" si="6"/>
        <v>-0.1</v>
      </c>
      <c r="U63" s="41">
        <f t="shared" si="7"/>
        <v>-0.1</v>
      </c>
    </row>
    <row r="64" spans="1:21" hidden="1">
      <c r="A64" s="38" t="s">
        <v>4593</v>
      </c>
      <c r="B64" s="39">
        <v>165183</v>
      </c>
      <c r="C64" s="39">
        <v>839</v>
      </c>
      <c r="D64" s="40"/>
      <c r="E64" s="39">
        <v>5573</v>
      </c>
      <c r="F64" s="52">
        <f t="shared" si="1"/>
        <v>158771</v>
      </c>
      <c r="G64" s="39">
        <v>6961647</v>
      </c>
      <c r="H64" s="39">
        <v>25856</v>
      </c>
      <c r="I64" s="40"/>
      <c r="J64" s="39">
        <v>114580</v>
      </c>
      <c r="K64" s="52">
        <f t="shared" si="2"/>
        <v>6821211</v>
      </c>
      <c r="L64" s="54">
        <v>1319303887</v>
      </c>
      <c r="M64" s="54">
        <v>495896306</v>
      </c>
      <c r="N64" s="55"/>
      <c r="O64" s="54">
        <v>805070359</v>
      </c>
      <c r="P64" s="52">
        <f t="shared" si="3"/>
        <v>18337222</v>
      </c>
      <c r="Q64" s="30" t="e">
        <f>MATCH(LEFT(A64,4)*1,'Appendix 1'!E$5:E$8,0)</f>
        <v>#N/A</v>
      </c>
      <c r="R64" s="41">
        <f t="shared" si="4"/>
        <v>-0.1</v>
      </c>
      <c r="S64" s="41">
        <f t="shared" si="5"/>
        <v>-0.1</v>
      </c>
      <c r="T64" s="41">
        <f t="shared" si="6"/>
        <v>-0.1</v>
      </c>
      <c r="U64" s="41">
        <f t="shared" si="7"/>
        <v>-0.1</v>
      </c>
    </row>
    <row r="65" spans="1:21" hidden="1">
      <c r="A65" s="38" t="s">
        <v>4594</v>
      </c>
      <c r="B65" s="39">
        <v>21326</v>
      </c>
      <c r="C65" s="39">
        <v>112</v>
      </c>
      <c r="D65" s="39">
        <v>1593</v>
      </c>
      <c r="E65" s="39">
        <v>1042</v>
      </c>
      <c r="F65" s="52">
        <f t="shared" si="1"/>
        <v>18579</v>
      </c>
      <c r="G65" s="39">
        <v>1275686</v>
      </c>
      <c r="H65" s="39">
        <v>56549</v>
      </c>
      <c r="I65" s="39">
        <v>5390</v>
      </c>
      <c r="J65" s="39">
        <v>77845</v>
      </c>
      <c r="K65" s="52">
        <f t="shared" si="2"/>
        <v>1135902</v>
      </c>
      <c r="L65" s="54">
        <v>341098808</v>
      </c>
      <c r="M65" s="54">
        <v>3632463</v>
      </c>
      <c r="N65" s="54">
        <v>5390</v>
      </c>
      <c r="O65" s="54">
        <v>181236367</v>
      </c>
      <c r="P65" s="52">
        <f t="shared" si="3"/>
        <v>156224588</v>
      </c>
      <c r="Q65" s="30" t="e">
        <f>MATCH(LEFT(A65,4)*1,'Appendix 1'!E$5:E$8,0)</f>
        <v>#N/A</v>
      </c>
      <c r="R65" s="41">
        <f t="shared" si="4"/>
        <v>-0.1</v>
      </c>
      <c r="S65" s="41">
        <f t="shared" si="5"/>
        <v>-0.1</v>
      </c>
      <c r="T65" s="41">
        <f t="shared" si="6"/>
        <v>-0.1</v>
      </c>
      <c r="U65" s="41">
        <f t="shared" si="7"/>
        <v>-0.1</v>
      </c>
    </row>
    <row r="66" spans="1:21" hidden="1">
      <c r="A66" s="38" t="s">
        <v>4595</v>
      </c>
      <c r="B66" s="39">
        <v>6642679</v>
      </c>
      <c r="C66" s="39">
        <v>32547</v>
      </c>
      <c r="D66" s="39">
        <v>5586569</v>
      </c>
      <c r="E66" s="39">
        <v>56510</v>
      </c>
      <c r="F66" s="52">
        <f t="shared" si="1"/>
        <v>967053</v>
      </c>
      <c r="G66" s="39">
        <v>28714065</v>
      </c>
      <c r="H66" s="39">
        <v>324910</v>
      </c>
      <c r="I66" s="39">
        <v>11114110</v>
      </c>
      <c r="J66" s="39">
        <v>474064</v>
      </c>
      <c r="K66" s="52">
        <f t="shared" si="2"/>
        <v>16800981</v>
      </c>
      <c r="L66" s="54">
        <v>4251270200</v>
      </c>
      <c r="M66" s="54">
        <v>800202814</v>
      </c>
      <c r="N66" s="54">
        <v>11114110</v>
      </c>
      <c r="O66" s="54">
        <v>2963157566</v>
      </c>
      <c r="P66" s="52">
        <f t="shared" si="3"/>
        <v>476795710</v>
      </c>
      <c r="Q66" s="30" t="e">
        <f>MATCH(LEFT(A66,4)*1,'Appendix 1'!E$5:E$8,0)</f>
        <v>#N/A</v>
      </c>
      <c r="R66" s="41">
        <f t="shared" si="4"/>
        <v>-0.1</v>
      </c>
      <c r="S66" s="41">
        <f t="shared" si="5"/>
        <v>-0.1</v>
      </c>
      <c r="T66" s="41">
        <f t="shared" si="6"/>
        <v>-0.1</v>
      </c>
      <c r="U66" s="41">
        <f t="shared" si="7"/>
        <v>-0.1</v>
      </c>
    </row>
    <row r="67" spans="1:21" hidden="1">
      <c r="A67" s="38" t="s">
        <v>4596</v>
      </c>
      <c r="B67" s="39">
        <v>54631234</v>
      </c>
      <c r="C67" s="39">
        <v>80044</v>
      </c>
      <c r="D67" s="39">
        <v>24849241</v>
      </c>
      <c r="E67" s="39">
        <v>36119</v>
      </c>
      <c r="F67" s="52">
        <f t="shared" si="1"/>
        <v>29665830</v>
      </c>
      <c r="G67" s="39">
        <v>344020074</v>
      </c>
      <c r="H67" s="39">
        <v>702269</v>
      </c>
      <c r="I67" s="39">
        <v>70949057</v>
      </c>
      <c r="J67" s="39">
        <v>257177</v>
      </c>
      <c r="K67" s="52">
        <f t="shared" si="2"/>
        <v>272111571</v>
      </c>
      <c r="L67" s="54">
        <v>1343842861</v>
      </c>
      <c r="M67" s="54">
        <v>159454529</v>
      </c>
      <c r="N67" s="54">
        <v>70949057</v>
      </c>
      <c r="O67" s="54">
        <v>655357945</v>
      </c>
      <c r="P67" s="52">
        <f t="shared" si="3"/>
        <v>458081330</v>
      </c>
      <c r="Q67" s="30" t="e">
        <f>MATCH(LEFT(A67,4)*1,'Appendix 1'!E$5:E$8,0)</f>
        <v>#N/A</v>
      </c>
      <c r="R67" s="41">
        <f t="shared" si="4"/>
        <v>-0.1</v>
      </c>
      <c r="S67" s="41">
        <f t="shared" si="5"/>
        <v>-0.1</v>
      </c>
      <c r="T67" s="41">
        <f t="shared" si="6"/>
        <v>-0.1</v>
      </c>
      <c r="U67" s="41">
        <f t="shared" si="7"/>
        <v>-0.1</v>
      </c>
    </row>
    <row r="68" spans="1:21" hidden="1">
      <c r="A68" s="38" t="s">
        <v>4597</v>
      </c>
      <c r="B68" s="39">
        <v>1957979</v>
      </c>
      <c r="C68" s="39">
        <v>240</v>
      </c>
      <c r="D68" s="39">
        <v>40947</v>
      </c>
      <c r="E68" s="30">
        <v>0</v>
      </c>
      <c r="F68" s="52">
        <f t="shared" si="1"/>
        <v>1916792</v>
      </c>
      <c r="G68" s="39">
        <v>35530726</v>
      </c>
      <c r="H68" s="39">
        <v>3112</v>
      </c>
      <c r="I68" s="39">
        <v>131154</v>
      </c>
      <c r="J68" s="30">
        <v>0</v>
      </c>
      <c r="K68" s="52">
        <f t="shared" si="2"/>
        <v>35396460</v>
      </c>
      <c r="L68" s="54">
        <v>49458588</v>
      </c>
      <c r="M68" s="54">
        <v>65726</v>
      </c>
      <c r="N68" s="54">
        <v>131154</v>
      </c>
      <c r="O68" s="54">
        <v>11497421</v>
      </c>
      <c r="P68" s="52">
        <f t="shared" si="3"/>
        <v>37764287</v>
      </c>
      <c r="Q68" s="30" t="e">
        <f>MATCH(LEFT(A68,4)*1,'Appendix 1'!E$5:E$8,0)</f>
        <v>#N/A</v>
      </c>
      <c r="R68" s="41">
        <f t="shared" si="4"/>
        <v>-0.1</v>
      </c>
      <c r="S68" s="41">
        <f t="shared" si="5"/>
        <v>-0.1</v>
      </c>
      <c r="T68" s="41">
        <f t="shared" si="6"/>
        <v>-0.1</v>
      </c>
      <c r="U68" s="41">
        <f t="shared" si="7"/>
        <v>-0.1</v>
      </c>
    </row>
    <row r="69" spans="1:21" hidden="1">
      <c r="A69" s="38" t="s">
        <v>4598</v>
      </c>
      <c r="B69" s="39">
        <v>38500987</v>
      </c>
      <c r="C69" s="39">
        <v>3109</v>
      </c>
      <c r="D69" s="39">
        <v>31612249</v>
      </c>
      <c r="E69" s="30">
        <v>0</v>
      </c>
      <c r="F69" s="52">
        <f t="shared" si="1"/>
        <v>6885629</v>
      </c>
      <c r="G69" s="39">
        <v>184723484</v>
      </c>
      <c r="H69" s="39">
        <v>39409</v>
      </c>
      <c r="I69" s="39">
        <v>92631950</v>
      </c>
      <c r="J69" s="30">
        <v>0</v>
      </c>
      <c r="K69" s="52">
        <f t="shared" si="2"/>
        <v>92052125</v>
      </c>
      <c r="L69" s="54">
        <v>255550564</v>
      </c>
      <c r="M69" s="54">
        <v>2551351</v>
      </c>
      <c r="N69" s="54">
        <v>92631950</v>
      </c>
      <c r="O69" s="54">
        <v>9978395</v>
      </c>
      <c r="P69" s="52">
        <f t="shared" si="3"/>
        <v>150388868</v>
      </c>
      <c r="Q69" s="30" t="e">
        <f>MATCH(LEFT(A69,4)*1,'Appendix 1'!E$5:E$8,0)</f>
        <v>#N/A</v>
      </c>
      <c r="R69" s="41">
        <f t="shared" si="4"/>
        <v>-0.1</v>
      </c>
      <c r="S69" s="41">
        <f t="shared" si="5"/>
        <v>-0.1</v>
      </c>
      <c r="T69" s="41">
        <f t="shared" si="6"/>
        <v>-0.1</v>
      </c>
      <c r="U69" s="41">
        <f t="shared" si="7"/>
        <v>-0.1</v>
      </c>
    </row>
    <row r="70" spans="1:21" hidden="1">
      <c r="A70" s="38" t="s">
        <v>4599</v>
      </c>
      <c r="B70" s="39">
        <v>4965769</v>
      </c>
      <c r="C70" s="39">
        <v>68011</v>
      </c>
      <c r="D70" s="39">
        <v>4382199</v>
      </c>
      <c r="E70" s="39">
        <v>840</v>
      </c>
      <c r="F70" s="52">
        <f t="shared" si="1"/>
        <v>514719</v>
      </c>
      <c r="G70" s="39">
        <v>122778309</v>
      </c>
      <c r="H70" s="39">
        <v>8631492</v>
      </c>
      <c r="I70" s="39">
        <v>17540274</v>
      </c>
      <c r="J70" s="39">
        <v>93427</v>
      </c>
      <c r="K70" s="52">
        <f t="shared" si="2"/>
        <v>96513116</v>
      </c>
      <c r="L70" s="54">
        <v>631700760</v>
      </c>
      <c r="M70" s="54">
        <v>355480565</v>
      </c>
      <c r="N70" s="54">
        <v>17540274</v>
      </c>
      <c r="O70" s="54">
        <v>40345927</v>
      </c>
      <c r="P70" s="52">
        <f t="shared" si="3"/>
        <v>218333994</v>
      </c>
      <c r="Q70" s="30" t="e">
        <f>MATCH(LEFT(A70,4)*1,'Appendix 1'!E$5:E$8,0)</f>
        <v>#N/A</v>
      </c>
      <c r="R70" s="41">
        <f t="shared" si="4"/>
        <v>-0.1</v>
      </c>
      <c r="S70" s="41">
        <f t="shared" si="5"/>
        <v>-0.1</v>
      </c>
      <c r="T70" s="41">
        <f t="shared" si="6"/>
        <v>-0.1</v>
      </c>
      <c r="U70" s="41">
        <f t="shared" si="7"/>
        <v>-0.1</v>
      </c>
    </row>
    <row r="71" spans="1:21" hidden="1">
      <c r="A71" s="38" t="s">
        <v>4600</v>
      </c>
      <c r="B71" s="39">
        <v>6591839</v>
      </c>
      <c r="C71" s="30">
        <v>0</v>
      </c>
      <c r="D71" s="39">
        <v>4249843</v>
      </c>
      <c r="E71" s="30">
        <v>0</v>
      </c>
      <c r="F71" s="52">
        <f t="shared" si="1"/>
        <v>2341996</v>
      </c>
      <c r="G71" s="39">
        <v>93165894</v>
      </c>
      <c r="H71" s="30">
        <v>0</v>
      </c>
      <c r="I71" s="39">
        <v>25439382</v>
      </c>
      <c r="J71" s="30">
        <v>0</v>
      </c>
      <c r="K71" s="52">
        <f t="shared" si="2"/>
        <v>67726512</v>
      </c>
      <c r="L71" s="54">
        <v>387234944</v>
      </c>
      <c r="M71" s="54">
        <v>2762269</v>
      </c>
      <c r="N71" s="54">
        <v>25439382</v>
      </c>
      <c r="O71" s="54">
        <v>28068092</v>
      </c>
      <c r="P71" s="52">
        <f t="shared" si="3"/>
        <v>330965201</v>
      </c>
      <c r="Q71" s="30" t="e">
        <f>MATCH(LEFT(A71,4)*1,'Appendix 1'!E$5:E$8,0)</f>
        <v>#N/A</v>
      </c>
      <c r="R71" s="41">
        <f t="shared" si="4"/>
        <v>-0.1</v>
      </c>
      <c r="S71" s="41">
        <f t="shared" si="5"/>
        <v>-0.1</v>
      </c>
      <c r="T71" s="41">
        <f t="shared" si="6"/>
        <v>-0.1</v>
      </c>
      <c r="U71" s="41">
        <f t="shared" si="7"/>
        <v>-0.1</v>
      </c>
    </row>
    <row r="72" spans="1:21" hidden="1">
      <c r="A72" s="38" t="s">
        <v>4601</v>
      </c>
      <c r="B72" s="39">
        <v>3266</v>
      </c>
      <c r="C72" s="30">
        <v>0</v>
      </c>
      <c r="D72" s="39">
        <v>3266</v>
      </c>
      <c r="E72" s="30">
        <v>0</v>
      </c>
      <c r="F72" s="52">
        <f t="shared" si="1"/>
        <v>0</v>
      </c>
      <c r="G72" s="39">
        <v>13061</v>
      </c>
      <c r="H72" s="30">
        <v>0</v>
      </c>
      <c r="I72" s="39">
        <v>13061</v>
      </c>
      <c r="J72" s="30">
        <v>0</v>
      </c>
      <c r="K72" s="52">
        <f t="shared" si="2"/>
        <v>0</v>
      </c>
      <c r="L72" s="54">
        <v>982159889</v>
      </c>
      <c r="M72" s="54">
        <v>50821</v>
      </c>
      <c r="N72" s="54">
        <v>13061</v>
      </c>
      <c r="O72" s="54">
        <v>26883426</v>
      </c>
      <c r="P72" s="52">
        <f t="shared" si="3"/>
        <v>955212581</v>
      </c>
      <c r="Q72" s="30" t="e">
        <f>MATCH(LEFT(A72,4)*1,'Appendix 1'!E$5:E$8,0)</f>
        <v>#N/A</v>
      </c>
      <c r="R72" s="41">
        <f t="shared" si="4"/>
        <v>-0.1</v>
      </c>
      <c r="S72" s="41">
        <f t="shared" si="5"/>
        <v>-0.1</v>
      </c>
      <c r="T72" s="41">
        <f t="shared" si="6"/>
        <v>-0.1</v>
      </c>
      <c r="U72" s="41">
        <f t="shared" si="7"/>
        <v>-0.1</v>
      </c>
    </row>
    <row r="73" spans="1:21" hidden="1">
      <c r="A73" s="38" t="s">
        <v>4602</v>
      </c>
      <c r="B73" s="39">
        <v>3274613</v>
      </c>
      <c r="C73" s="39">
        <v>672</v>
      </c>
      <c r="D73" s="39">
        <v>2593487</v>
      </c>
      <c r="E73" s="39">
        <v>287</v>
      </c>
      <c r="F73" s="52">
        <f t="shared" ref="F73:F136" si="8">B73-SUM(C73:E73)</f>
        <v>680167</v>
      </c>
      <c r="G73" s="39">
        <v>115199804</v>
      </c>
      <c r="H73" s="39">
        <v>29869</v>
      </c>
      <c r="I73" s="39">
        <v>49604561</v>
      </c>
      <c r="J73" s="39">
        <v>18885</v>
      </c>
      <c r="K73" s="52">
        <f t="shared" ref="K73:K136" si="9">G73-SUM(H73:J73)</f>
        <v>65546489</v>
      </c>
      <c r="L73" s="54">
        <v>752947459</v>
      </c>
      <c r="M73" s="54">
        <v>1216538</v>
      </c>
      <c r="N73" s="54">
        <v>49604561</v>
      </c>
      <c r="O73" s="54">
        <v>545145754</v>
      </c>
      <c r="P73" s="52">
        <f t="shared" ref="P73:P136" si="10">L73-SUM(M73:O73)</f>
        <v>156980606</v>
      </c>
      <c r="Q73" s="30" t="e">
        <f>MATCH(LEFT(A73,4)*1,'Appendix 1'!E$5:E$8,0)</f>
        <v>#N/A</v>
      </c>
      <c r="R73" s="41">
        <f t="shared" ref="R73:R136" si="11">IF(ISNA($Q73),-10%,B73/G73)</f>
        <v>-0.1</v>
      </c>
      <c r="S73" s="41">
        <f t="shared" ref="S73:S136" si="12">IF(ISNA($Q73),-10%,C73/H73)</f>
        <v>-0.1</v>
      </c>
      <c r="T73" s="41">
        <f t="shared" ref="T73:T136" si="13">IF(ISNA($Q73),-10%,D73/I73)</f>
        <v>-0.1</v>
      </c>
      <c r="U73" s="41">
        <f t="shared" ref="U73:U136" si="14">IF(ISNA($Q73),-10%,E73/J73)</f>
        <v>-0.1</v>
      </c>
    </row>
    <row r="74" spans="1:21" hidden="1">
      <c r="A74" s="38" t="s">
        <v>4603</v>
      </c>
      <c r="B74" s="39">
        <v>138256</v>
      </c>
      <c r="C74" s="40"/>
      <c r="D74" s="39">
        <v>126906</v>
      </c>
      <c r="E74" s="30">
        <v>0</v>
      </c>
      <c r="F74" s="52">
        <f t="shared" si="8"/>
        <v>11350</v>
      </c>
      <c r="G74" s="39">
        <v>1318283</v>
      </c>
      <c r="H74" s="40"/>
      <c r="I74" s="39">
        <v>507610</v>
      </c>
      <c r="J74" s="30">
        <v>0</v>
      </c>
      <c r="K74" s="52">
        <f t="shared" si="9"/>
        <v>810673</v>
      </c>
      <c r="L74" s="54">
        <v>2724220326</v>
      </c>
      <c r="M74" s="55"/>
      <c r="N74" s="54">
        <v>507610</v>
      </c>
      <c r="O74" s="54">
        <v>200403332</v>
      </c>
      <c r="P74" s="52">
        <f t="shared" si="10"/>
        <v>2523309384</v>
      </c>
      <c r="Q74" s="30" t="e">
        <f>MATCH(LEFT(A74,4)*1,'Appendix 1'!E$5:E$8,0)</f>
        <v>#N/A</v>
      </c>
      <c r="R74" s="41">
        <f t="shared" si="11"/>
        <v>-0.1</v>
      </c>
      <c r="S74" s="41">
        <f t="shared" si="12"/>
        <v>-0.1</v>
      </c>
      <c r="T74" s="41">
        <f t="shared" si="13"/>
        <v>-0.1</v>
      </c>
      <c r="U74" s="41">
        <f t="shared" si="14"/>
        <v>-0.1</v>
      </c>
    </row>
    <row r="75" spans="1:21" hidden="1">
      <c r="A75" s="38" t="s">
        <v>4604</v>
      </c>
      <c r="B75" s="39">
        <v>3076173</v>
      </c>
      <c r="C75" s="30">
        <v>0</v>
      </c>
      <c r="D75" s="39">
        <v>472529</v>
      </c>
      <c r="E75" s="39">
        <v>64685</v>
      </c>
      <c r="F75" s="52">
        <f t="shared" si="8"/>
        <v>2538959</v>
      </c>
      <c r="G75" s="39">
        <v>161255054</v>
      </c>
      <c r="H75" s="30">
        <v>0</v>
      </c>
      <c r="I75" s="39">
        <v>3253688</v>
      </c>
      <c r="J75" s="39">
        <v>1613996</v>
      </c>
      <c r="K75" s="52">
        <f t="shared" si="9"/>
        <v>156387370</v>
      </c>
      <c r="L75" s="54">
        <v>4726446548</v>
      </c>
      <c r="M75" s="54">
        <v>838447</v>
      </c>
      <c r="N75" s="54">
        <v>3253688</v>
      </c>
      <c r="O75" s="54">
        <v>3295571414</v>
      </c>
      <c r="P75" s="52">
        <f t="shared" si="10"/>
        <v>1426782999</v>
      </c>
      <c r="Q75" s="30" t="e">
        <f>MATCH(LEFT(A75,4)*1,'Appendix 1'!E$5:E$8,0)</f>
        <v>#N/A</v>
      </c>
      <c r="R75" s="41">
        <f t="shared" si="11"/>
        <v>-0.1</v>
      </c>
      <c r="S75" s="41">
        <f t="shared" si="12"/>
        <v>-0.1</v>
      </c>
      <c r="T75" s="41">
        <f t="shared" si="13"/>
        <v>-0.1</v>
      </c>
      <c r="U75" s="41">
        <f t="shared" si="14"/>
        <v>-0.1</v>
      </c>
    </row>
    <row r="76" spans="1:21" hidden="1">
      <c r="A76" s="38" t="s">
        <v>4605</v>
      </c>
      <c r="B76" s="39">
        <v>2640412</v>
      </c>
      <c r="C76" s="30">
        <v>0</v>
      </c>
      <c r="D76" s="39">
        <v>220882</v>
      </c>
      <c r="E76" s="39">
        <v>1463</v>
      </c>
      <c r="F76" s="52">
        <f t="shared" si="8"/>
        <v>2418067</v>
      </c>
      <c r="G76" s="39">
        <v>110333469</v>
      </c>
      <c r="H76" s="30">
        <v>0</v>
      </c>
      <c r="I76" s="39">
        <v>3413534</v>
      </c>
      <c r="J76" s="39">
        <v>162113</v>
      </c>
      <c r="K76" s="52">
        <f t="shared" si="9"/>
        <v>106757822</v>
      </c>
      <c r="L76" s="54">
        <v>1897261014</v>
      </c>
      <c r="M76" s="54">
        <v>43207</v>
      </c>
      <c r="N76" s="54">
        <v>3432652</v>
      </c>
      <c r="O76" s="54">
        <v>855767517</v>
      </c>
      <c r="P76" s="52">
        <f t="shared" si="10"/>
        <v>1038017638</v>
      </c>
      <c r="Q76" s="30" t="e">
        <f>MATCH(LEFT(A76,4)*1,'Appendix 1'!E$5:E$8,0)</f>
        <v>#N/A</v>
      </c>
      <c r="R76" s="41">
        <f t="shared" si="11"/>
        <v>-0.1</v>
      </c>
      <c r="S76" s="41">
        <f t="shared" si="12"/>
        <v>-0.1</v>
      </c>
      <c r="T76" s="41">
        <f t="shared" si="13"/>
        <v>-0.1</v>
      </c>
      <c r="U76" s="41">
        <f t="shared" si="14"/>
        <v>-0.1</v>
      </c>
    </row>
    <row r="77" spans="1:21" hidden="1">
      <c r="A77" s="38" t="s">
        <v>4606</v>
      </c>
      <c r="B77" s="39">
        <v>260423</v>
      </c>
      <c r="C77" s="30">
        <v>0</v>
      </c>
      <c r="D77" s="39">
        <v>35715</v>
      </c>
      <c r="E77" s="30">
        <v>0</v>
      </c>
      <c r="F77" s="52">
        <f t="shared" si="8"/>
        <v>224708</v>
      </c>
      <c r="G77" s="39">
        <v>76595599</v>
      </c>
      <c r="H77" s="30">
        <v>0</v>
      </c>
      <c r="I77" s="39">
        <v>137102</v>
      </c>
      <c r="J77" s="30">
        <v>0</v>
      </c>
      <c r="K77" s="52">
        <f t="shared" si="9"/>
        <v>76458497</v>
      </c>
      <c r="L77" s="54">
        <v>2541407092</v>
      </c>
      <c r="M77" s="54">
        <v>113349</v>
      </c>
      <c r="N77" s="54">
        <v>137102</v>
      </c>
      <c r="O77" s="54">
        <v>835306158</v>
      </c>
      <c r="P77" s="52">
        <f t="shared" si="10"/>
        <v>1705850483</v>
      </c>
      <c r="Q77" s="30" t="e">
        <f>MATCH(LEFT(A77,4)*1,'Appendix 1'!E$5:E$8,0)</f>
        <v>#N/A</v>
      </c>
      <c r="R77" s="41">
        <f t="shared" si="11"/>
        <v>-0.1</v>
      </c>
      <c r="S77" s="41">
        <f t="shared" si="12"/>
        <v>-0.1</v>
      </c>
      <c r="T77" s="41">
        <f t="shared" si="13"/>
        <v>-0.1</v>
      </c>
      <c r="U77" s="41">
        <f t="shared" si="14"/>
        <v>-0.1</v>
      </c>
    </row>
    <row r="78" spans="1:21" hidden="1">
      <c r="A78" s="38" t="s">
        <v>4607</v>
      </c>
      <c r="B78" s="39">
        <v>581409</v>
      </c>
      <c r="C78" s="39">
        <v>302</v>
      </c>
      <c r="D78" s="40"/>
      <c r="E78" s="39">
        <v>34896</v>
      </c>
      <c r="F78" s="52">
        <f t="shared" si="8"/>
        <v>546211</v>
      </c>
      <c r="G78" s="39">
        <v>2625976</v>
      </c>
      <c r="H78" s="39">
        <v>5600</v>
      </c>
      <c r="I78" s="40"/>
      <c r="J78" s="39">
        <v>132194</v>
      </c>
      <c r="K78" s="52">
        <f t="shared" si="9"/>
        <v>2488182</v>
      </c>
      <c r="L78" s="54">
        <v>1014007990</v>
      </c>
      <c r="M78" s="54">
        <v>1385761</v>
      </c>
      <c r="N78" s="55"/>
      <c r="O78" s="54">
        <v>568875826</v>
      </c>
      <c r="P78" s="52">
        <f t="shared" si="10"/>
        <v>443746403</v>
      </c>
      <c r="Q78" s="30" t="e">
        <f>MATCH(LEFT(A78,4)*1,'Appendix 1'!E$5:E$8,0)</f>
        <v>#N/A</v>
      </c>
      <c r="R78" s="41">
        <f t="shared" si="11"/>
        <v>-0.1</v>
      </c>
      <c r="S78" s="41">
        <f t="shared" si="12"/>
        <v>-0.1</v>
      </c>
      <c r="T78" s="41">
        <f t="shared" si="13"/>
        <v>-0.1</v>
      </c>
      <c r="U78" s="41">
        <f t="shared" si="14"/>
        <v>-0.1</v>
      </c>
    </row>
    <row r="79" spans="1:21" hidden="1">
      <c r="A79" s="38" t="s">
        <v>4608</v>
      </c>
      <c r="B79" s="39">
        <v>3012704</v>
      </c>
      <c r="C79" s="30">
        <v>0</v>
      </c>
      <c r="D79" s="39">
        <v>2962294</v>
      </c>
      <c r="E79" s="30">
        <v>0</v>
      </c>
      <c r="F79" s="52">
        <f t="shared" si="8"/>
        <v>50410</v>
      </c>
      <c r="G79" s="39">
        <v>36203387</v>
      </c>
      <c r="H79" s="30">
        <v>0</v>
      </c>
      <c r="I79" s="39">
        <v>12137619</v>
      </c>
      <c r="J79" s="30">
        <v>0</v>
      </c>
      <c r="K79" s="52">
        <f t="shared" si="9"/>
        <v>24065768</v>
      </c>
      <c r="L79" s="54">
        <v>319343881</v>
      </c>
      <c r="M79" s="54">
        <v>37794157</v>
      </c>
      <c r="N79" s="54">
        <v>12137619</v>
      </c>
      <c r="O79" s="54">
        <v>21204</v>
      </c>
      <c r="P79" s="52">
        <f t="shared" si="10"/>
        <v>269390901</v>
      </c>
      <c r="Q79" s="30" t="e">
        <f>MATCH(LEFT(A79,4)*1,'Appendix 1'!E$5:E$8,0)</f>
        <v>#N/A</v>
      </c>
      <c r="R79" s="41">
        <f t="shared" si="11"/>
        <v>-0.1</v>
      </c>
      <c r="S79" s="41">
        <f t="shared" si="12"/>
        <v>-0.1</v>
      </c>
      <c r="T79" s="41">
        <f t="shared" si="13"/>
        <v>-0.1</v>
      </c>
      <c r="U79" s="41">
        <f t="shared" si="14"/>
        <v>-0.1</v>
      </c>
    </row>
    <row r="80" spans="1:21" hidden="1">
      <c r="A80" s="38" t="s">
        <v>4609</v>
      </c>
      <c r="B80" s="39">
        <v>11695</v>
      </c>
      <c r="C80" s="30">
        <v>0</v>
      </c>
      <c r="D80" s="39">
        <v>11577</v>
      </c>
      <c r="E80" s="30">
        <v>0</v>
      </c>
      <c r="F80" s="52">
        <f t="shared" si="8"/>
        <v>118</v>
      </c>
      <c r="G80" s="39">
        <v>191129</v>
      </c>
      <c r="H80" s="30">
        <v>0</v>
      </c>
      <c r="I80" s="39">
        <v>46142</v>
      </c>
      <c r="J80" s="30">
        <v>0</v>
      </c>
      <c r="K80" s="52">
        <f t="shared" si="9"/>
        <v>144987</v>
      </c>
      <c r="L80" s="54">
        <v>230281257</v>
      </c>
      <c r="M80" s="54">
        <v>26766127</v>
      </c>
      <c r="N80" s="54">
        <v>46142</v>
      </c>
      <c r="O80" s="54">
        <v>2105080</v>
      </c>
      <c r="P80" s="52">
        <f t="shared" si="10"/>
        <v>201363908</v>
      </c>
      <c r="Q80" s="30" t="e">
        <f>MATCH(LEFT(A80,4)*1,'Appendix 1'!E$5:E$8,0)</f>
        <v>#N/A</v>
      </c>
      <c r="R80" s="41">
        <f t="shared" si="11"/>
        <v>-0.1</v>
      </c>
      <c r="S80" s="41">
        <f t="shared" si="12"/>
        <v>-0.1</v>
      </c>
      <c r="T80" s="41">
        <f t="shared" si="13"/>
        <v>-0.1</v>
      </c>
      <c r="U80" s="41">
        <f t="shared" si="14"/>
        <v>-0.1</v>
      </c>
    </row>
    <row r="81" spans="1:21" hidden="1">
      <c r="A81" s="38" t="s">
        <v>4610</v>
      </c>
      <c r="B81" s="39">
        <v>1420991</v>
      </c>
      <c r="C81" s="39">
        <v>15</v>
      </c>
      <c r="D81" s="39">
        <v>882954</v>
      </c>
      <c r="E81" s="39">
        <v>560</v>
      </c>
      <c r="F81" s="52">
        <f t="shared" si="8"/>
        <v>537462</v>
      </c>
      <c r="G81" s="39">
        <v>28564028</v>
      </c>
      <c r="H81" s="39">
        <v>19125</v>
      </c>
      <c r="I81" s="39">
        <v>3246182</v>
      </c>
      <c r="J81" s="39">
        <v>190924</v>
      </c>
      <c r="K81" s="52">
        <f t="shared" si="9"/>
        <v>25107797</v>
      </c>
      <c r="L81" s="54">
        <v>5529229018</v>
      </c>
      <c r="M81" s="54">
        <v>216818874</v>
      </c>
      <c r="N81" s="54">
        <v>3246182</v>
      </c>
      <c r="O81" s="54">
        <v>3860759856</v>
      </c>
      <c r="P81" s="52">
        <f t="shared" si="10"/>
        <v>1448404106</v>
      </c>
      <c r="Q81" s="30" t="e">
        <f>MATCH(LEFT(A81,4)*1,'Appendix 1'!E$5:E$8,0)</f>
        <v>#N/A</v>
      </c>
      <c r="R81" s="41">
        <f t="shared" si="11"/>
        <v>-0.1</v>
      </c>
      <c r="S81" s="41">
        <f t="shared" si="12"/>
        <v>-0.1</v>
      </c>
      <c r="T81" s="41">
        <f t="shared" si="13"/>
        <v>-0.1</v>
      </c>
      <c r="U81" s="41">
        <f t="shared" si="14"/>
        <v>-0.1</v>
      </c>
    </row>
    <row r="82" spans="1:21" hidden="1">
      <c r="A82" s="38" t="s">
        <v>4611</v>
      </c>
      <c r="B82" s="39">
        <v>16771423</v>
      </c>
      <c r="C82" s="39">
        <v>231379</v>
      </c>
      <c r="D82" s="39">
        <v>1842570</v>
      </c>
      <c r="E82" s="39">
        <v>612798</v>
      </c>
      <c r="F82" s="52">
        <f t="shared" si="8"/>
        <v>14084676</v>
      </c>
      <c r="G82" s="39">
        <v>128885327</v>
      </c>
      <c r="H82" s="39">
        <v>2138421</v>
      </c>
      <c r="I82" s="39">
        <v>4764349</v>
      </c>
      <c r="J82" s="39">
        <v>4930454</v>
      </c>
      <c r="K82" s="52">
        <f t="shared" si="9"/>
        <v>117052103</v>
      </c>
      <c r="L82" s="54">
        <v>1279306017</v>
      </c>
      <c r="M82" s="54">
        <v>297628893</v>
      </c>
      <c r="N82" s="54">
        <v>4764349</v>
      </c>
      <c r="O82" s="54">
        <v>328314372</v>
      </c>
      <c r="P82" s="52">
        <f t="shared" si="10"/>
        <v>648598403</v>
      </c>
      <c r="Q82" s="30" t="e">
        <f>MATCH(LEFT(A82,4)*1,'Appendix 1'!E$5:E$8,0)</f>
        <v>#N/A</v>
      </c>
      <c r="R82" s="41">
        <f t="shared" si="11"/>
        <v>-0.1</v>
      </c>
      <c r="S82" s="41">
        <f t="shared" si="12"/>
        <v>-0.1</v>
      </c>
      <c r="T82" s="41">
        <f t="shared" si="13"/>
        <v>-0.1</v>
      </c>
      <c r="U82" s="41">
        <f t="shared" si="14"/>
        <v>-0.1</v>
      </c>
    </row>
    <row r="83" spans="1:21" hidden="1">
      <c r="A83" s="38" t="s">
        <v>4612</v>
      </c>
      <c r="B83" s="39">
        <v>931734</v>
      </c>
      <c r="C83" s="30">
        <v>0</v>
      </c>
      <c r="D83" s="39">
        <v>318430</v>
      </c>
      <c r="E83" s="30">
        <v>0</v>
      </c>
      <c r="F83" s="52">
        <f t="shared" si="8"/>
        <v>613304</v>
      </c>
      <c r="G83" s="39">
        <v>12374193</v>
      </c>
      <c r="H83" s="39">
        <v>7650</v>
      </c>
      <c r="I83" s="39">
        <v>886815</v>
      </c>
      <c r="J83" s="30">
        <v>0</v>
      </c>
      <c r="K83" s="52">
        <f t="shared" si="9"/>
        <v>11479728</v>
      </c>
      <c r="L83" s="54">
        <v>14617471</v>
      </c>
      <c r="M83" s="54">
        <v>7650</v>
      </c>
      <c r="N83" s="54">
        <v>886815</v>
      </c>
      <c r="O83" s="54">
        <v>750810</v>
      </c>
      <c r="P83" s="52">
        <f t="shared" si="10"/>
        <v>12972196</v>
      </c>
      <c r="Q83" s="30" t="e">
        <f>MATCH(LEFT(A83,4)*1,'Appendix 1'!E$5:E$8,0)</f>
        <v>#N/A</v>
      </c>
      <c r="R83" s="41">
        <f t="shared" si="11"/>
        <v>-0.1</v>
      </c>
      <c r="S83" s="41">
        <f t="shared" si="12"/>
        <v>-0.1</v>
      </c>
      <c r="T83" s="41">
        <f t="shared" si="13"/>
        <v>-0.1</v>
      </c>
      <c r="U83" s="41">
        <f t="shared" si="14"/>
        <v>-0.1</v>
      </c>
    </row>
    <row r="84" spans="1:21" hidden="1">
      <c r="A84" s="38" t="s">
        <v>4613</v>
      </c>
      <c r="B84" s="39">
        <v>12868936</v>
      </c>
      <c r="C84" s="39">
        <v>774</v>
      </c>
      <c r="D84" s="39">
        <v>10927341</v>
      </c>
      <c r="E84" s="30">
        <v>0</v>
      </c>
      <c r="F84" s="52">
        <f t="shared" si="8"/>
        <v>1940821</v>
      </c>
      <c r="G84" s="39">
        <v>266715747</v>
      </c>
      <c r="H84" s="39">
        <v>39683</v>
      </c>
      <c r="I84" s="39">
        <v>42008669</v>
      </c>
      <c r="J84" s="30">
        <v>0</v>
      </c>
      <c r="K84" s="52">
        <f t="shared" si="9"/>
        <v>224667395</v>
      </c>
      <c r="L84" s="54">
        <v>345890345</v>
      </c>
      <c r="M84" s="54">
        <v>2429669</v>
      </c>
      <c r="N84" s="54">
        <v>42008669</v>
      </c>
      <c r="O84" s="54">
        <v>6136940</v>
      </c>
      <c r="P84" s="52">
        <f t="shared" si="10"/>
        <v>295315067</v>
      </c>
      <c r="Q84" s="30" t="e">
        <f>MATCH(LEFT(A84,4)*1,'Appendix 1'!E$5:E$8,0)</f>
        <v>#N/A</v>
      </c>
      <c r="R84" s="41">
        <f t="shared" si="11"/>
        <v>-0.1</v>
      </c>
      <c r="S84" s="41">
        <f t="shared" si="12"/>
        <v>-0.1</v>
      </c>
      <c r="T84" s="41">
        <f t="shared" si="13"/>
        <v>-0.1</v>
      </c>
      <c r="U84" s="41">
        <f t="shared" si="14"/>
        <v>-0.1</v>
      </c>
    </row>
    <row r="85" spans="1:21" hidden="1">
      <c r="A85" s="38" t="s">
        <v>4614</v>
      </c>
      <c r="B85" s="39">
        <v>118793</v>
      </c>
      <c r="C85" s="40"/>
      <c r="D85" s="39">
        <v>107282</v>
      </c>
      <c r="E85" s="30">
        <v>0</v>
      </c>
      <c r="F85" s="52">
        <f t="shared" si="8"/>
        <v>11511</v>
      </c>
      <c r="G85" s="39">
        <v>2946367</v>
      </c>
      <c r="H85" s="40"/>
      <c r="I85" s="39">
        <v>423582</v>
      </c>
      <c r="J85" s="30">
        <v>0</v>
      </c>
      <c r="K85" s="52">
        <f t="shared" si="9"/>
        <v>2522785</v>
      </c>
      <c r="L85" s="54">
        <v>7090708</v>
      </c>
      <c r="M85" s="55"/>
      <c r="N85" s="54">
        <v>423582</v>
      </c>
      <c r="O85" s="54">
        <v>1560181</v>
      </c>
      <c r="P85" s="52">
        <f t="shared" si="10"/>
        <v>5106945</v>
      </c>
      <c r="Q85" s="30" t="e">
        <f>MATCH(LEFT(A85,4)*1,'Appendix 1'!E$5:E$8,0)</f>
        <v>#N/A</v>
      </c>
      <c r="R85" s="41">
        <f t="shared" si="11"/>
        <v>-0.1</v>
      </c>
      <c r="S85" s="41">
        <f t="shared" si="12"/>
        <v>-0.1</v>
      </c>
      <c r="T85" s="41">
        <f t="shared" si="13"/>
        <v>-0.1</v>
      </c>
      <c r="U85" s="41">
        <f t="shared" si="14"/>
        <v>-0.1</v>
      </c>
    </row>
    <row r="86" spans="1:21" hidden="1">
      <c r="A86" s="38" t="s">
        <v>4615</v>
      </c>
      <c r="B86" s="39">
        <v>355474</v>
      </c>
      <c r="C86" s="30">
        <v>0</v>
      </c>
      <c r="D86" s="39">
        <v>352699</v>
      </c>
      <c r="E86" s="30">
        <v>0</v>
      </c>
      <c r="F86" s="52">
        <f t="shared" si="8"/>
        <v>2775</v>
      </c>
      <c r="G86" s="39">
        <v>5936510</v>
      </c>
      <c r="H86" s="30">
        <v>0</v>
      </c>
      <c r="I86" s="39">
        <v>4734039</v>
      </c>
      <c r="J86" s="39">
        <v>4500</v>
      </c>
      <c r="K86" s="52">
        <f t="shared" si="9"/>
        <v>1197971</v>
      </c>
      <c r="L86" s="54">
        <v>7996336973</v>
      </c>
      <c r="M86" s="54">
        <v>567306678</v>
      </c>
      <c r="N86" s="54">
        <v>4734039</v>
      </c>
      <c r="O86" s="54">
        <v>363768033</v>
      </c>
      <c r="P86" s="52">
        <f t="shared" si="10"/>
        <v>7060528223</v>
      </c>
      <c r="Q86" s="30" t="e">
        <f>MATCH(LEFT(A86,4)*1,'Appendix 1'!E$5:E$8,0)</f>
        <v>#N/A</v>
      </c>
      <c r="R86" s="41">
        <f t="shared" si="11"/>
        <v>-0.1</v>
      </c>
      <c r="S86" s="41">
        <f t="shared" si="12"/>
        <v>-0.1</v>
      </c>
      <c r="T86" s="41">
        <f t="shared" si="13"/>
        <v>-0.1</v>
      </c>
      <c r="U86" s="41">
        <f t="shared" si="14"/>
        <v>-0.1</v>
      </c>
    </row>
    <row r="87" spans="1:21" hidden="1">
      <c r="A87" s="38" t="s">
        <v>4616</v>
      </c>
      <c r="B87" s="39">
        <v>4449881</v>
      </c>
      <c r="C87" s="39">
        <v>57806</v>
      </c>
      <c r="D87" s="39">
        <v>3669688</v>
      </c>
      <c r="E87" s="30">
        <v>0</v>
      </c>
      <c r="F87" s="52">
        <f t="shared" si="8"/>
        <v>722387</v>
      </c>
      <c r="G87" s="39">
        <v>59646916</v>
      </c>
      <c r="H87" s="39">
        <v>903015</v>
      </c>
      <c r="I87" s="39">
        <v>47484958</v>
      </c>
      <c r="J87" s="30">
        <v>0</v>
      </c>
      <c r="K87" s="52">
        <f t="shared" si="9"/>
        <v>11258943</v>
      </c>
      <c r="L87" s="54">
        <v>491857583</v>
      </c>
      <c r="M87" s="54">
        <v>21823953</v>
      </c>
      <c r="N87" s="54">
        <v>47812834</v>
      </c>
      <c r="O87" s="54">
        <v>2611241</v>
      </c>
      <c r="P87" s="52">
        <f t="shared" si="10"/>
        <v>419609555</v>
      </c>
      <c r="Q87" s="30" t="e">
        <f>MATCH(LEFT(A87,4)*1,'Appendix 1'!E$5:E$8,0)</f>
        <v>#N/A</v>
      </c>
      <c r="R87" s="41">
        <f t="shared" si="11"/>
        <v>-0.1</v>
      </c>
      <c r="S87" s="41">
        <f t="shared" si="12"/>
        <v>-0.1</v>
      </c>
      <c r="T87" s="41">
        <f t="shared" si="13"/>
        <v>-0.1</v>
      </c>
      <c r="U87" s="41">
        <f t="shared" si="14"/>
        <v>-0.1</v>
      </c>
    </row>
    <row r="88" spans="1:21" hidden="1">
      <c r="A88" s="38" t="s">
        <v>4617</v>
      </c>
      <c r="B88" s="30">
        <v>0</v>
      </c>
      <c r="C88" s="40"/>
      <c r="D88" s="30">
        <v>0</v>
      </c>
      <c r="E88" s="40"/>
      <c r="F88" s="52">
        <f t="shared" si="8"/>
        <v>0</v>
      </c>
      <c r="G88" s="39">
        <v>4790</v>
      </c>
      <c r="H88" s="40"/>
      <c r="I88" s="39">
        <v>4790</v>
      </c>
      <c r="J88" s="40"/>
      <c r="K88" s="52">
        <f t="shared" si="9"/>
        <v>0</v>
      </c>
      <c r="L88" s="54">
        <v>4358821</v>
      </c>
      <c r="M88" s="55"/>
      <c r="N88" s="54">
        <v>4790</v>
      </c>
      <c r="O88" s="55"/>
      <c r="P88" s="52">
        <f t="shared" si="10"/>
        <v>4354031</v>
      </c>
      <c r="Q88" s="30" t="e">
        <f>MATCH(LEFT(A88,4)*1,'Appendix 1'!E$5:E$8,0)</f>
        <v>#N/A</v>
      </c>
      <c r="R88" s="41">
        <f t="shared" si="11"/>
        <v>-0.1</v>
      </c>
      <c r="S88" s="41">
        <f t="shared" si="12"/>
        <v>-0.1</v>
      </c>
      <c r="T88" s="41">
        <f t="shared" si="13"/>
        <v>-0.1</v>
      </c>
      <c r="U88" s="41">
        <f t="shared" si="14"/>
        <v>-0.1</v>
      </c>
    </row>
    <row r="89" spans="1:21" hidden="1">
      <c r="A89" s="38" t="s">
        <v>4618</v>
      </c>
      <c r="B89" s="39">
        <v>10635005</v>
      </c>
      <c r="C89" s="39">
        <v>332</v>
      </c>
      <c r="D89" s="39">
        <v>8593011</v>
      </c>
      <c r="E89" s="39">
        <v>502</v>
      </c>
      <c r="F89" s="52">
        <f t="shared" si="8"/>
        <v>2041160</v>
      </c>
      <c r="G89" s="39">
        <v>320102876</v>
      </c>
      <c r="H89" s="39">
        <v>75694</v>
      </c>
      <c r="I89" s="39">
        <v>102288303</v>
      </c>
      <c r="J89" s="39">
        <v>84160</v>
      </c>
      <c r="K89" s="52">
        <f t="shared" si="9"/>
        <v>217654719</v>
      </c>
      <c r="L89" s="54">
        <v>866789590</v>
      </c>
      <c r="M89" s="54">
        <v>600284</v>
      </c>
      <c r="N89" s="54">
        <v>102398138</v>
      </c>
      <c r="O89" s="54">
        <v>126001303</v>
      </c>
      <c r="P89" s="52">
        <f t="shared" si="10"/>
        <v>637789865</v>
      </c>
      <c r="Q89" s="30" t="e">
        <f>MATCH(LEFT(A89,4)*1,'Appendix 1'!E$5:E$8,0)</f>
        <v>#N/A</v>
      </c>
      <c r="R89" s="41">
        <f t="shared" si="11"/>
        <v>-0.1</v>
      </c>
      <c r="S89" s="41">
        <f t="shared" si="12"/>
        <v>-0.1</v>
      </c>
      <c r="T89" s="41">
        <f t="shared" si="13"/>
        <v>-0.1</v>
      </c>
      <c r="U89" s="41">
        <f t="shared" si="14"/>
        <v>-0.1</v>
      </c>
    </row>
    <row r="90" spans="1:21" hidden="1">
      <c r="A90" s="38" t="s">
        <v>4619</v>
      </c>
      <c r="B90" s="30">
        <v>0</v>
      </c>
      <c r="C90" s="40"/>
      <c r="D90" s="30">
        <v>0</v>
      </c>
      <c r="E90" s="30">
        <v>0</v>
      </c>
      <c r="F90" s="52">
        <f t="shared" si="8"/>
        <v>0</v>
      </c>
      <c r="G90" s="39">
        <v>6149</v>
      </c>
      <c r="H90" s="40"/>
      <c r="I90" s="39">
        <v>6149</v>
      </c>
      <c r="J90" s="30">
        <v>0</v>
      </c>
      <c r="K90" s="52">
        <f t="shared" si="9"/>
        <v>0</v>
      </c>
      <c r="L90" s="54">
        <v>189816662</v>
      </c>
      <c r="M90" s="55"/>
      <c r="N90" s="54">
        <v>61653</v>
      </c>
      <c r="O90" s="54">
        <v>434641</v>
      </c>
      <c r="P90" s="52">
        <f t="shared" si="10"/>
        <v>189320368</v>
      </c>
      <c r="Q90" s="30" t="e">
        <f>MATCH(LEFT(A90,4)*1,'Appendix 1'!E$5:E$8,0)</f>
        <v>#N/A</v>
      </c>
      <c r="R90" s="41">
        <f t="shared" si="11"/>
        <v>-0.1</v>
      </c>
      <c r="S90" s="41">
        <f t="shared" si="12"/>
        <v>-0.1</v>
      </c>
      <c r="T90" s="41">
        <f t="shared" si="13"/>
        <v>-0.1</v>
      </c>
      <c r="U90" s="41">
        <f t="shared" si="14"/>
        <v>-0.1</v>
      </c>
    </row>
    <row r="91" spans="1:21" hidden="1">
      <c r="A91" s="38" t="s">
        <v>4620</v>
      </c>
      <c r="B91" s="39">
        <v>86171</v>
      </c>
      <c r="C91" s="30">
        <v>0</v>
      </c>
      <c r="D91" s="39">
        <v>86171</v>
      </c>
      <c r="E91" s="30">
        <v>0</v>
      </c>
      <c r="F91" s="52">
        <f t="shared" si="8"/>
        <v>0</v>
      </c>
      <c r="G91" s="39">
        <v>1181462</v>
      </c>
      <c r="H91" s="30">
        <v>0</v>
      </c>
      <c r="I91" s="39">
        <v>1181462</v>
      </c>
      <c r="J91" s="30">
        <v>0</v>
      </c>
      <c r="K91" s="52">
        <f t="shared" si="9"/>
        <v>0</v>
      </c>
      <c r="L91" s="54">
        <v>145975186</v>
      </c>
      <c r="M91" s="54">
        <v>228284</v>
      </c>
      <c r="N91" s="54">
        <v>1181462</v>
      </c>
      <c r="O91" s="54">
        <v>12328</v>
      </c>
      <c r="P91" s="52">
        <f t="shared" si="10"/>
        <v>144553112</v>
      </c>
      <c r="Q91" s="30" t="e">
        <f>MATCH(LEFT(A91,4)*1,'Appendix 1'!E$5:E$8,0)</f>
        <v>#N/A</v>
      </c>
      <c r="R91" s="41">
        <f t="shared" si="11"/>
        <v>-0.1</v>
      </c>
      <c r="S91" s="41">
        <f t="shared" si="12"/>
        <v>-0.1</v>
      </c>
      <c r="T91" s="41">
        <f t="shared" si="13"/>
        <v>-0.1</v>
      </c>
      <c r="U91" s="41">
        <f t="shared" si="14"/>
        <v>-0.1</v>
      </c>
    </row>
    <row r="92" spans="1:21" hidden="1">
      <c r="A92" s="38" t="s">
        <v>4621</v>
      </c>
      <c r="B92" s="39">
        <v>24590</v>
      </c>
      <c r="C92" s="40"/>
      <c r="D92" s="39">
        <v>24590</v>
      </c>
      <c r="E92" s="30">
        <v>0</v>
      </c>
      <c r="F92" s="52">
        <f t="shared" si="8"/>
        <v>0</v>
      </c>
      <c r="G92" s="39">
        <v>341845</v>
      </c>
      <c r="H92" s="40"/>
      <c r="I92" s="39">
        <v>341845</v>
      </c>
      <c r="J92" s="30">
        <v>0</v>
      </c>
      <c r="K92" s="52">
        <f t="shared" si="9"/>
        <v>0</v>
      </c>
      <c r="L92" s="54">
        <v>19052611</v>
      </c>
      <c r="M92" s="55"/>
      <c r="N92" s="54">
        <v>341845</v>
      </c>
      <c r="O92" s="54">
        <v>9226</v>
      </c>
      <c r="P92" s="52">
        <f t="shared" si="10"/>
        <v>18701540</v>
      </c>
      <c r="Q92" s="30" t="e">
        <f>MATCH(LEFT(A92,4)*1,'Appendix 1'!E$5:E$8,0)</f>
        <v>#N/A</v>
      </c>
      <c r="R92" s="41">
        <f t="shared" si="11"/>
        <v>-0.1</v>
      </c>
      <c r="S92" s="41">
        <f t="shared" si="12"/>
        <v>-0.1</v>
      </c>
      <c r="T92" s="41">
        <f t="shared" si="13"/>
        <v>-0.1</v>
      </c>
      <c r="U92" s="41">
        <f t="shared" si="14"/>
        <v>-0.1</v>
      </c>
    </row>
    <row r="93" spans="1:21" hidden="1">
      <c r="A93" s="38" t="s">
        <v>4622</v>
      </c>
      <c r="B93" s="39">
        <v>25292</v>
      </c>
      <c r="C93" s="40"/>
      <c r="D93" s="39">
        <v>23311</v>
      </c>
      <c r="E93" s="40"/>
      <c r="F93" s="52">
        <f t="shared" si="8"/>
        <v>1981</v>
      </c>
      <c r="G93" s="39">
        <v>939835</v>
      </c>
      <c r="H93" s="40"/>
      <c r="I93" s="39">
        <v>310774</v>
      </c>
      <c r="J93" s="40"/>
      <c r="K93" s="52">
        <f t="shared" si="9"/>
        <v>629061</v>
      </c>
      <c r="L93" s="54">
        <v>35841085</v>
      </c>
      <c r="M93" s="55"/>
      <c r="N93" s="54">
        <v>310774</v>
      </c>
      <c r="O93" s="55"/>
      <c r="P93" s="52">
        <f t="shared" si="10"/>
        <v>35530311</v>
      </c>
      <c r="Q93" s="30" t="e">
        <f>MATCH(LEFT(A93,4)*1,'Appendix 1'!E$5:E$8,0)</f>
        <v>#N/A</v>
      </c>
      <c r="R93" s="41">
        <f t="shared" si="11"/>
        <v>-0.1</v>
      </c>
      <c r="S93" s="41">
        <f t="shared" si="12"/>
        <v>-0.1</v>
      </c>
      <c r="T93" s="41">
        <f t="shared" si="13"/>
        <v>-0.1</v>
      </c>
      <c r="U93" s="41">
        <f t="shared" si="14"/>
        <v>-0.1</v>
      </c>
    </row>
    <row r="94" spans="1:21" hidden="1">
      <c r="A94" s="38" t="s">
        <v>4623</v>
      </c>
      <c r="B94" s="39">
        <v>130495</v>
      </c>
      <c r="C94" s="30">
        <v>0</v>
      </c>
      <c r="D94" s="39">
        <v>130495</v>
      </c>
      <c r="E94" s="30">
        <v>0</v>
      </c>
      <c r="F94" s="52">
        <f t="shared" si="8"/>
        <v>0</v>
      </c>
      <c r="G94" s="39">
        <v>3170038</v>
      </c>
      <c r="H94" s="30">
        <v>0</v>
      </c>
      <c r="I94" s="39">
        <v>3170038</v>
      </c>
      <c r="J94" s="30">
        <v>0</v>
      </c>
      <c r="K94" s="52">
        <f t="shared" si="9"/>
        <v>0</v>
      </c>
      <c r="L94" s="54">
        <v>111466561</v>
      </c>
      <c r="M94" s="54">
        <v>7598527</v>
      </c>
      <c r="N94" s="54">
        <v>3170038</v>
      </c>
      <c r="O94" s="54">
        <v>554576</v>
      </c>
      <c r="P94" s="52">
        <f t="shared" si="10"/>
        <v>100143420</v>
      </c>
      <c r="Q94" s="30" t="e">
        <f>MATCH(LEFT(A94,4)*1,'Appendix 1'!E$5:E$8,0)</f>
        <v>#N/A</v>
      </c>
      <c r="R94" s="41">
        <f t="shared" si="11"/>
        <v>-0.1</v>
      </c>
      <c r="S94" s="41">
        <f t="shared" si="12"/>
        <v>-0.1</v>
      </c>
      <c r="T94" s="41">
        <f t="shared" si="13"/>
        <v>-0.1</v>
      </c>
      <c r="U94" s="41">
        <f t="shared" si="14"/>
        <v>-0.1</v>
      </c>
    </row>
    <row r="95" spans="1:21" hidden="1">
      <c r="A95" s="38" t="s">
        <v>4624</v>
      </c>
      <c r="B95" s="39">
        <v>6167347</v>
      </c>
      <c r="C95" s="39">
        <v>1765</v>
      </c>
      <c r="D95" s="39">
        <v>4282578</v>
      </c>
      <c r="E95" s="39">
        <v>4602</v>
      </c>
      <c r="F95" s="52">
        <f t="shared" si="8"/>
        <v>1878402</v>
      </c>
      <c r="G95" s="39">
        <v>157906114</v>
      </c>
      <c r="H95" s="39">
        <v>92873</v>
      </c>
      <c r="I95" s="39">
        <v>58214961</v>
      </c>
      <c r="J95" s="39">
        <v>135345</v>
      </c>
      <c r="K95" s="52">
        <f t="shared" si="9"/>
        <v>99462935</v>
      </c>
      <c r="L95" s="54">
        <v>391652881</v>
      </c>
      <c r="M95" s="54">
        <v>2653358</v>
      </c>
      <c r="N95" s="54">
        <v>58214961</v>
      </c>
      <c r="O95" s="54">
        <v>12338689</v>
      </c>
      <c r="P95" s="52">
        <f t="shared" si="10"/>
        <v>318445873</v>
      </c>
      <c r="Q95" s="30" t="e">
        <f>MATCH(LEFT(A95,4)*1,'Appendix 1'!E$5:E$8,0)</f>
        <v>#N/A</v>
      </c>
      <c r="R95" s="41">
        <f t="shared" si="11"/>
        <v>-0.1</v>
      </c>
      <c r="S95" s="41">
        <f t="shared" si="12"/>
        <v>-0.1</v>
      </c>
      <c r="T95" s="41">
        <f t="shared" si="13"/>
        <v>-0.1</v>
      </c>
      <c r="U95" s="41">
        <f t="shared" si="14"/>
        <v>-0.1</v>
      </c>
    </row>
    <row r="96" spans="1:21" hidden="1">
      <c r="A96" s="38" t="s">
        <v>4625</v>
      </c>
      <c r="B96" s="39">
        <v>2515473</v>
      </c>
      <c r="C96" s="39">
        <v>1127832</v>
      </c>
      <c r="D96" s="40"/>
      <c r="E96" s="30">
        <v>0</v>
      </c>
      <c r="F96" s="52">
        <f t="shared" si="8"/>
        <v>1387641</v>
      </c>
      <c r="G96" s="39">
        <v>227442832</v>
      </c>
      <c r="H96" s="39">
        <v>110569939</v>
      </c>
      <c r="I96" s="40"/>
      <c r="J96" s="30">
        <v>0</v>
      </c>
      <c r="K96" s="52">
        <f t="shared" si="9"/>
        <v>116872893</v>
      </c>
      <c r="L96" s="54">
        <v>874260066</v>
      </c>
      <c r="M96" s="54">
        <v>754441855</v>
      </c>
      <c r="N96" s="55"/>
      <c r="O96" s="54">
        <v>2796175</v>
      </c>
      <c r="P96" s="52">
        <f t="shared" si="10"/>
        <v>117022036</v>
      </c>
      <c r="Q96" s="30" t="e">
        <f>MATCH(LEFT(A96,4)*1,'Appendix 1'!E$5:E$8,0)</f>
        <v>#N/A</v>
      </c>
      <c r="R96" s="41">
        <f t="shared" si="11"/>
        <v>-0.1</v>
      </c>
      <c r="S96" s="41">
        <f t="shared" si="12"/>
        <v>-0.1</v>
      </c>
      <c r="T96" s="41">
        <f t="shared" si="13"/>
        <v>-0.1</v>
      </c>
      <c r="U96" s="41">
        <f t="shared" si="14"/>
        <v>-0.1</v>
      </c>
    </row>
    <row r="97" spans="1:21" hidden="1">
      <c r="A97" s="38" t="s">
        <v>4626</v>
      </c>
      <c r="B97" s="30">
        <v>0</v>
      </c>
      <c r="C97" s="30">
        <v>0</v>
      </c>
      <c r="D97" s="40"/>
      <c r="E97" s="40"/>
      <c r="F97" s="52">
        <f t="shared" si="8"/>
        <v>0</v>
      </c>
      <c r="G97" s="30">
        <v>0</v>
      </c>
      <c r="H97" s="30">
        <v>0</v>
      </c>
      <c r="I97" s="40"/>
      <c r="J97" s="40"/>
      <c r="K97" s="52">
        <f t="shared" si="9"/>
        <v>0</v>
      </c>
      <c r="L97" s="54">
        <v>120046740</v>
      </c>
      <c r="M97" s="54">
        <v>77966235</v>
      </c>
      <c r="N97" s="55"/>
      <c r="O97" s="55"/>
      <c r="P97" s="52">
        <f t="shared" si="10"/>
        <v>42080505</v>
      </c>
      <c r="Q97" s="30" t="e">
        <f>MATCH(LEFT(A97,4)*1,'Appendix 1'!E$5:E$8,0)</f>
        <v>#N/A</v>
      </c>
      <c r="R97" s="41">
        <f t="shared" si="11"/>
        <v>-0.1</v>
      </c>
      <c r="S97" s="41">
        <f t="shared" si="12"/>
        <v>-0.1</v>
      </c>
      <c r="T97" s="41">
        <f t="shared" si="13"/>
        <v>-0.1</v>
      </c>
      <c r="U97" s="41">
        <f t="shared" si="14"/>
        <v>-0.1</v>
      </c>
    </row>
    <row r="98" spans="1:21" hidden="1">
      <c r="A98" s="38" t="s">
        <v>4627</v>
      </c>
      <c r="B98" s="39">
        <v>26911</v>
      </c>
      <c r="C98" s="39">
        <v>12489</v>
      </c>
      <c r="D98" s="39">
        <v>12402</v>
      </c>
      <c r="E98" s="30">
        <v>0</v>
      </c>
      <c r="F98" s="52">
        <f t="shared" si="8"/>
        <v>2020</v>
      </c>
      <c r="G98" s="39">
        <v>5057775</v>
      </c>
      <c r="H98" s="39">
        <v>4139762</v>
      </c>
      <c r="I98" s="39">
        <v>49423</v>
      </c>
      <c r="J98" s="30">
        <v>0</v>
      </c>
      <c r="K98" s="52">
        <f t="shared" si="9"/>
        <v>868590</v>
      </c>
      <c r="L98" s="54">
        <v>156498742</v>
      </c>
      <c r="M98" s="54">
        <v>153600755</v>
      </c>
      <c r="N98" s="54">
        <v>49423</v>
      </c>
      <c r="O98" s="54">
        <v>1765350</v>
      </c>
      <c r="P98" s="52">
        <f t="shared" si="10"/>
        <v>1083214</v>
      </c>
      <c r="Q98" s="30" t="e">
        <f>MATCH(LEFT(A98,4)*1,'Appendix 1'!E$5:E$8,0)</f>
        <v>#N/A</v>
      </c>
      <c r="R98" s="41">
        <f t="shared" si="11"/>
        <v>-0.1</v>
      </c>
      <c r="S98" s="41">
        <f t="shared" si="12"/>
        <v>-0.1</v>
      </c>
      <c r="T98" s="41">
        <f t="shared" si="13"/>
        <v>-0.1</v>
      </c>
      <c r="U98" s="41">
        <f t="shared" si="14"/>
        <v>-0.1</v>
      </c>
    </row>
    <row r="99" spans="1:21" hidden="1">
      <c r="A99" s="38" t="s">
        <v>4628</v>
      </c>
      <c r="B99" s="39">
        <v>5700</v>
      </c>
      <c r="C99" s="30">
        <v>0</v>
      </c>
      <c r="D99" s="39">
        <v>5700</v>
      </c>
      <c r="E99" s="30">
        <v>0</v>
      </c>
      <c r="F99" s="52">
        <f t="shared" si="8"/>
        <v>0</v>
      </c>
      <c r="G99" s="39">
        <v>22797</v>
      </c>
      <c r="H99" s="30">
        <v>0</v>
      </c>
      <c r="I99" s="39">
        <v>22797</v>
      </c>
      <c r="J99" s="30">
        <v>0</v>
      </c>
      <c r="K99" s="52">
        <f t="shared" si="9"/>
        <v>0</v>
      </c>
      <c r="L99" s="54">
        <v>438256710</v>
      </c>
      <c r="M99" s="54">
        <v>431835200</v>
      </c>
      <c r="N99" s="54">
        <v>22797</v>
      </c>
      <c r="O99" s="54">
        <v>46860</v>
      </c>
      <c r="P99" s="52">
        <f t="shared" si="10"/>
        <v>6351853</v>
      </c>
      <c r="Q99" s="30" t="e">
        <f>MATCH(LEFT(A99,4)*1,'Appendix 1'!E$5:E$8,0)</f>
        <v>#N/A</v>
      </c>
      <c r="R99" s="41">
        <f t="shared" si="11"/>
        <v>-0.1</v>
      </c>
      <c r="S99" s="41">
        <f t="shared" si="12"/>
        <v>-0.1</v>
      </c>
      <c r="T99" s="41">
        <f t="shared" si="13"/>
        <v>-0.1</v>
      </c>
      <c r="U99" s="41">
        <f t="shared" si="14"/>
        <v>-0.1</v>
      </c>
    </row>
    <row r="100" spans="1:21" hidden="1">
      <c r="A100" s="38" t="s">
        <v>4629</v>
      </c>
      <c r="B100" s="39">
        <v>227778</v>
      </c>
      <c r="C100" s="39">
        <v>144274</v>
      </c>
      <c r="D100" s="39">
        <v>29897</v>
      </c>
      <c r="E100" s="39">
        <v>353</v>
      </c>
      <c r="F100" s="52">
        <f t="shared" si="8"/>
        <v>53254</v>
      </c>
      <c r="G100" s="39">
        <v>74262217</v>
      </c>
      <c r="H100" s="39">
        <v>43899870</v>
      </c>
      <c r="I100" s="39">
        <v>118807</v>
      </c>
      <c r="J100" s="39">
        <v>88890</v>
      </c>
      <c r="K100" s="52">
        <f t="shared" si="9"/>
        <v>30154650</v>
      </c>
      <c r="L100" s="54">
        <v>407610130</v>
      </c>
      <c r="M100" s="54">
        <v>234248710</v>
      </c>
      <c r="N100" s="54">
        <v>118807</v>
      </c>
      <c r="O100" s="54">
        <v>9941327</v>
      </c>
      <c r="P100" s="52">
        <f t="shared" si="10"/>
        <v>163301286</v>
      </c>
      <c r="Q100" s="30" t="e">
        <f>MATCH(LEFT(A100,4)*1,'Appendix 1'!E$5:E$8,0)</f>
        <v>#N/A</v>
      </c>
      <c r="R100" s="41">
        <f t="shared" si="11"/>
        <v>-0.1</v>
      </c>
      <c r="S100" s="41">
        <f t="shared" si="12"/>
        <v>-0.1</v>
      </c>
      <c r="T100" s="41">
        <f t="shared" si="13"/>
        <v>-0.1</v>
      </c>
      <c r="U100" s="41">
        <f t="shared" si="14"/>
        <v>-0.1</v>
      </c>
    </row>
    <row r="101" spans="1:21" hidden="1">
      <c r="A101" s="38" t="s">
        <v>4630</v>
      </c>
      <c r="B101" s="39">
        <v>20023845</v>
      </c>
      <c r="C101" s="39">
        <v>5615</v>
      </c>
      <c r="D101" s="39">
        <v>702466</v>
      </c>
      <c r="E101" s="39">
        <v>553</v>
      </c>
      <c r="F101" s="52">
        <f t="shared" si="8"/>
        <v>19315211</v>
      </c>
      <c r="G101" s="39">
        <v>1252733718</v>
      </c>
      <c r="H101" s="39">
        <v>90052</v>
      </c>
      <c r="I101" s="39">
        <v>44661025</v>
      </c>
      <c r="J101" s="39">
        <v>56842</v>
      </c>
      <c r="K101" s="52">
        <f t="shared" si="9"/>
        <v>1207925799</v>
      </c>
      <c r="L101" s="54">
        <v>1307120203</v>
      </c>
      <c r="M101" s="54">
        <v>20788566</v>
      </c>
      <c r="N101" s="54">
        <v>44661025</v>
      </c>
      <c r="O101" s="54">
        <v>1735235</v>
      </c>
      <c r="P101" s="52">
        <f t="shared" si="10"/>
        <v>1239935377</v>
      </c>
      <c r="Q101" s="30" t="e">
        <f>MATCH(LEFT(A101,4)*1,'Appendix 1'!E$5:E$8,0)</f>
        <v>#N/A</v>
      </c>
      <c r="R101" s="41">
        <f t="shared" si="11"/>
        <v>-0.1</v>
      </c>
      <c r="S101" s="41">
        <f t="shared" si="12"/>
        <v>-0.1</v>
      </c>
      <c r="T101" s="41">
        <f t="shared" si="13"/>
        <v>-0.1</v>
      </c>
      <c r="U101" s="41">
        <f t="shared" si="14"/>
        <v>-0.1</v>
      </c>
    </row>
    <row r="102" spans="1:21" hidden="1">
      <c r="A102" s="38" t="s">
        <v>4631</v>
      </c>
      <c r="B102" s="39">
        <v>5524</v>
      </c>
      <c r="C102" s="39">
        <v>1</v>
      </c>
      <c r="D102" s="39">
        <v>5231</v>
      </c>
      <c r="E102" s="40"/>
      <c r="F102" s="52">
        <f t="shared" si="8"/>
        <v>292</v>
      </c>
      <c r="G102" s="39">
        <v>233887</v>
      </c>
      <c r="H102" s="39">
        <v>3444</v>
      </c>
      <c r="I102" s="39">
        <v>20779</v>
      </c>
      <c r="J102" s="40"/>
      <c r="K102" s="52">
        <f t="shared" si="9"/>
        <v>209664</v>
      </c>
      <c r="L102" s="54">
        <v>258816</v>
      </c>
      <c r="M102" s="54">
        <v>14307</v>
      </c>
      <c r="N102" s="54">
        <v>20779</v>
      </c>
      <c r="O102" s="55"/>
      <c r="P102" s="52">
        <f t="shared" si="10"/>
        <v>223730</v>
      </c>
      <c r="Q102" s="30" t="e">
        <f>MATCH(LEFT(A102,4)*1,'Appendix 1'!E$5:E$8,0)</f>
        <v>#N/A</v>
      </c>
      <c r="R102" s="41">
        <f t="shared" si="11"/>
        <v>-0.1</v>
      </c>
      <c r="S102" s="41">
        <f t="shared" si="12"/>
        <v>-0.1</v>
      </c>
      <c r="T102" s="41">
        <f t="shared" si="13"/>
        <v>-0.1</v>
      </c>
      <c r="U102" s="41">
        <f t="shared" si="14"/>
        <v>-0.1</v>
      </c>
    </row>
    <row r="103" spans="1:21" hidden="1">
      <c r="A103" s="38" t="s">
        <v>4632</v>
      </c>
      <c r="B103" s="39">
        <v>635506</v>
      </c>
      <c r="C103" s="39">
        <v>1562</v>
      </c>
      <c r="D103" s="39">
        <v>254911</v>
      </c>
      <c r="E103" s="30">
        <v>0</v>
      </c>
      <c r="F103" s="52">
        <f t="shared" si="8"/>
        <v>379033</v>
      </c>
      <c r="G103" s="39">
        <v>37018501</v>
      </c>
      <c r="H103" s="39">
        <v>154766</v>
      </c>
      <c r="I103" s="39">
        <v>1006381</v>
      </c>
      <c r="J103" s="30">
        <v>0</v>
      </c>
      <c r="K103" s="52">
        <f t="shared" si="9"/>
        <v>35857354</v>
      </c>
      <c r="L103" s="54">
        <v>100060353</v>
      </c>
      <c r="M103" s="54">
        <v>19085599</v>
      </c>
      <c r="N103" s="54">
        <v>1006381</v>
      </c>
      <c r="O103" s="54">
        <v>214223</v>
      </c>
      <c r="P103" s="52">
        <f t="shared" si="10"/>
        <v>79754150</v>
      </c>
      <c r="Q103" s="30" t="e">
        <f>MATCH(LEFT(A103,4)*1,'Appendix 1'!E$5:E$8,0)</f>
        <v>#N/A</v>
      </c>
      <c r="R103" s="41">
        <f t="shared" si="11"/>
        <v>-0.1</v>
      </c>
      <c r="S103" s="41">
        <f t="shared" si="12"/>
        <v>-0.1</v>
      </c>
      <c r="T103" s="41">
        <f t="shared" si="13"/>
        <v>-0.1</v>
      </c>
      <c r="U103" s="41">
        <f t="shared" si="14"/>
        <v>-0.1</v>
      </c>
    </row>
    <row r="104" spans="1:21" hidden="1">
      <c r="A104" s="38" t="s">
        <v>4633</v>
      </c>
      <c r="B104" s="39">
        <v>806682</v>
      </c>
      <c r="C104" s="39">
        <v>4539</v>
      </c>
      <c r="D104" s="39">
        <v>112312</v>
      </c>
      <c r="E104" s="30">
        <v>0</v>
      </c>
      <c r="F104" s="52">
        <f t="shared" si="8"/>
        <v>689831</v>
      </c>
      <c r="G104" s="39">
        <v>91268106</v>
      </c>
      <c r="H104" s="39">
        <v>661741</v>
      </c>
      <c r="I104" s="39">
        <v>457539</v>
      </c>
      <c r="J104" s="30">
        <v>0</v>
      </c>
      <c r="K104" s="52">
        <f t="shared" si="9"/>
        <v>90148826</v>
      </c>
      <c r="L104" s="54">
        <v>286347144</v>
      </c>
      <c r="M104" s="54">
        <v>175136671</v>
      </c>
      <c r="N104" s="54">
        <v>457539</v>
      </c>
      <c r="O104" s="54">
        <v>11599981</v>
      </c>
      <c r="P104" s="52">
        <f t="shared" si="10"/>
        <v>99152953</v>
      </c>
      <c r="Q104" s="30" t="e">
        <f>MATCH(LEFT(A104,4)*1,'Appendix 1'!E$5:E$8,0)</f>
        <v>#N/A</v>
      </c>
      <c r="R104" s="41">
        <f t="shared" si="11"/>
        <v>-0.1</v>
      </c>
      <c r="S104" s="41">
        <f t="shared" si="12"/>
        <v>-0.1</v>
      </c>
      <c r="T104" s="41">
        <f t="shared" si="13"/>
        <v>-0.1</v>
      </c>
      <c r="U104" s="41">
        <f t="shared" si="14"/>
        <v>-0.1</v>
      </c>
    </row>
    <row r="105" spans="1:21" hidden="1">
      <c r="A105" s="38" t="s">
        <v>4634</v>
      </c>
      <c r="B105" s="39">
        <v>1537452</v>
      </c>
      <c r="C105" s="39">
        <v>6986</v>
      </c>
      <c r="D105" s="39">
        <v>115227</v>
      </c>
      <c r="E105" s="39">
        <v>58</v>
      </c>
      <c r="F105" s="52">
        <f t="shared" si="8"/>
        <v>1415181</v>
      </c>
      <c r="G105" s="39">
        <v>35558811</v>
      </c>
      <c r="H105" s="39">
        <v>132762</v>
      </c>
      <c r="I105" s="39">
        <v>448053</v>
      </c>
      <c r="J105" s="39">
        <v>21907</v>
      </c>
      <c r="K105" s="52">
        <f t="shared" si="9"/>
        <v>34956089</v>
      </c>
      <c r="L105" s="54">
        <v>281350894</v>
      </c>
      <c r="M105" s="54">
        <v>31392004</v>
      </c>
      <c r="N105" s="54">
        <v>448053</v>
      </c>
      <c r="O105" s="54">
        <v>183399080</v>
      </c>
      <c r="P105" s="52">
        <f t="shared" si="10"/>
        <v>66111757</v>
      </c>
      <c r="Q105" s="30" t="e">
        <f>MATCH(LEFT(A105,4)*1,'Appendix 1'!E$5:E$8,0)</f>
        <v>#N/A</v>
      </c>
      <c r="R105" s="41">
        <f t="shared" si="11"/>
        <v>-0.1</v>
      </c>
      <c r="S105" s="41">
        <f t="shared" si="12"/>
        <v>-0.1</v>
      </c>
      <c r="T105" s="41">
        <f t="shared" si="13"/>
        <v>-0.1</v>
      </c>
      <c r="U105" s="41">
        <f t="shared" si="14"/>
        <v>-0.1</v>
      </c>
    </row>
    <row r="106" spans="1:21" hidden="1">
      <c r="A106" s="38" t="s">
        <v>4635</v>
      </c>
      <c r="B106" s="39">
        <v>77387</v>
      </c>
      <c r="C106" s="39">
        <v>3955</v>
      </c>
      <c r="D106" s="39">
        <v>4629</v>
      </c>
      <c r="E106" s="39">
        <v>459</v>
      </c>
      <c r="F106" s="52">
        <f t="shared" si="8"/>
        <v>68344</v>
      </c>
      <c r="G106" s="39">
        <v>6170932</v>
      </c>
      <c r="H106" s="39">
        <v>222953</v>
      </c>
      <c r="I106" s="39">
        <v>18457</v>
      </c>
      <c r="J106" s="39">
        <v>52951</v>
      </c>
      <c r="K106" s="52">
        <f t="shared" si="9"/>
        <v>5876571</v>
      </c>
      <c r="L106" s="54">
        <v>205448997</v>
      </c>
      <c r="M106" s="54">
        <v>171089697</v>
      </c>
      <c r="N106" s="54">
        <v>18457</v>
      </c>
      <c r="O106" s="54">
        <v>22318078</v>
      </c>
      <c r="P106" s="52">
        <f t="shared" si="10"/>
        <v>12022765</v>
      </c>
      <c r="Q106" s="30" t="e">
        <f>MATCH(LEFT(A106,4)*1,'Appendix 1'!E$5:E$8,0)</f>
        <v>#N/A</v>
      </c>
      <c r="R106" s="41">
        <f t="shared" si="11"/>
        <v>-0.1</v>
      </c>
      <c r="S106" s="41">
        <f t="shared" si="12"/>
        <v>-0.1</v>
      </c>
      <c r="T106" s="41">
        <f t="shared" si="13"/>
        <v>-0.1</v>
      </c>
      <c r="U106" s="41">
        <f t="shared" si="14"/>
        <v>-0.1</v>
      </c>
    </row>
    <row r="107" spans="1:21" hidden="1">
      <c r="A107" s="38" t="s">
        <v>4636</v>
      </c>
      <c r="B107" s="39">
        <v>1708934</v>
      </c>
      <c r="C107" s="39">
        <v>8618</v>
      </c>
      <c r="D107" s="39">
        <v>283055</v>
      </c>
      <c r="E107" s="30">
        <v>0</v>
      </c>
      <c r="F107" s="52">
        <f t="shared" si="8"/>
        <v>1417261</v>
      </c>
      <c r="G107" s="39">
        <v>99865517</v>
      </c>
      <c r="H107" s="39">
        <v>1004876</v>
      </c>
      <c r="I107" s="39">
        <v>1081175</v>
      </c>
      <c r="J107" s="30">
        <v>0</v>
      </c>
      <c r="K107" s="52">
        <f t="shared" si="9"/>
        <v>97779466</v>
      </c>
      <c r="L107" s="54">
        <v>492841173</v>
      </c>
      <c r="M107" s="54">
        <v>376036314</v>
      </c>
      <c r="N107" s="54">
        <v>1081175</v>
      </c>
      <c r="O107" s="54">
        <v>4383294</v>
      </c>
      <c r="P107" s="52">
        <f t="shared" si="10"/>
        <v>111340390</v>
      </c>
      <c r="Q107" s="30" t="e">
        <f>MATCH(LEFT(A107,4)*1,'Appendix 1'!E$5:E$8,0)</f>
        <v>#N/A</v>
      </c>
      <c r="R107" s="41">
        <f t="shared" si="11"/>
        <v>-0.1</v>
      </c>
      <c r="S107" s="41">
        <f t="shared" si="12"/>
        <v>-0.1</v>
      </c>
      <c r="T107" s="41">
        <f t="shared" si="13"/>
        <v>-0.1</v>
      </c>
      <c r="U107" s="41">
        <f t="shared" si="14"/>
        <v>-0.1</v>
      </c>
    </row>
    <row r="108" spans="1:21" hidden="1">
      <c r="A108" s="38" t="s">
        <v>4637</v>
      </c>
      <c r="B108" s="39">
        <v>830847</v>
      </c>
      <c r="C108" s="39">
        <v>995</v>
      </c>
      <c r="D108" s="39">
        <v>7338</v>
      </c>
      <c r="E108" s="30">
        <v>0</v>
      </c>
      <c r="F108" s="52">
        <f t="shared" si="8"/>
        <v>822514</v>
      </c>
      <c r="G108" s="39">
        <v>86719657</v>
      </c>
      <c r="H108" s="39">
        <v>45838</v>
      </c>
      <c r="I108" s="39">
        <v>28662</v>
      </c>
      <c r="J108" s="30">
        <v>0</v>
      </c>
      <c r="K108" s="52">
        <f t="shared" si="9"/>
        <v>86645157</v>
      </c>
      <c r="L108" s="54">
        <v>108697092</v>
      </c>
      <c r="M108" s="54">
        <v>21093861</v>
      </c>
      <c r="N108" s="54">
        <v>28662</v>
      </c>
      <c r="O108" s="54">
        <v>273386</v>
      </c>
      <c r="P108" s="52">
        <f t="shared" si="10"/>
        <v>87301183</v>
      </c>
      <c r="Q108" s="30" t="e">
        <f>MATCH(LEFT(A108,4)*1,'Appendix 1'!E$5:E$8,0)</f>
        <v>#N/A</v>
      </c>
      <c r="R108" s="41">
        <f t="shared" si="11"/>
        <v>-0.1</v>
      </c>
      <c r="S108" s="41">
        <f t="shared" si="12"/>
        <v>-0.1</v>
      </c>
      <c r="T108" s="41">
        <f t="shared" si="13"/>
        <v>-0.1</v>
      </c>
      <c r="U108" s="41">
        <f t="shared" si="14"/>
        <v>-0.1</v>
      </c>
    </row>
    <row r="109" spans="1:21" hidden="1">
      <c r="A109" s="38" t="s">
        <v>4638</v>
      </c>
      <c r="B109" s="39">
        <v>1820977</v>
      </c>
      <c r="C109" s="39">
        <v>3978</v>
      </c>
      <c r="D109" s="39">
        <v>503115</v>
      </c>
      <c r="E109" s="30">
        <v>0</v>
      </c>
      <c r="F109" s="52">
        <f t="shared" si="8"/>
        <v>1313884</v>
      </c>
      <c r="G109" s="39">
        <v>17119317</v>
      </c>
      <c r="H109" s="39">
        <v>44128</v>
      </c>
      <c r="I109" s="39">
        <v>1781981</v>
      </c>
      <c r="J109" s="30">
        <v>0</v>
      </c>
      <c r="K109" s="52">
        <f t="shared" si="9"/>
        <v>15293208</v>
      </c>
      <c r="L109" s="54">
        <v>78275330</v>
      </c>
      <c r="M109" s="54">
        <v>24836688</v>
      </c>
      <c r="N109" s="54">
        <v>1781981</v>
      </c>
      <c r="O109" s="54">
        <v>2804100</v>
      </c>
      <c r="P109" s="52">
        <f t="shared" si="10"/>
        <v>48852561</v>
      </c>
      <c r="Q109" s="30" t="e">
        <f>MATCH(LEFT(A109,4)*1,'Appendix 1'!E$5:E$8,0)</f>
        <v>#N/A</v>
      </c>
      <c r="R109" s="41">
        <f t="shared" si="11"/>
        <v>-0.1</v>
      </c>
      <c r="S109" s="41">
        <f t="shared" si="12"/>
        <v>-0.1</v>
      </c>
      <c r="T109" s="41">
        <f t="shared" si="13"/>
        <v>-0.1</v>
      </c>
      <c r="U109" s="41">
        <f t="shared" si="14"/>
        <v>-0.1</v>
      </c>
    </row>
    <row r="110" spans="1:21" hidden="1">
      <c r="A110" s="38" t="s">
        <v>4639</v>
      </c>
      <c r="B110" s="39">
        <v>234208</v>
      </c>
      <c r="C110" s="39">
        <v>982</v>
      </c>
      <c r="D110" s="39">
        <v>3525</v>
      </c>
      <c r="E110" s="40"/>
      <c r="F110" s="52">
        <f t="shared" si="8"/>
        <v>229701</v>
      </c>
      <c r="G110" s="39">
        <v>68129743</v>
      </c>
      <c r="H110" s="39">
        <v>336976</v>
      </c>
      <c r="I110" s="39">
        <v>14019</v>
      </c>
      <c r="J110" s="40"/>
      <c r="K110" s="52">
        <f t="shared" si="9"/>
        <v>67778748</v>
      </c>
      <c r="L110" s="54">
        <v>293554293</v>
      </c>
      <c r="M110" s="54">
        <v>225693817</v>
      </c>
      <c r="N110" s="54">
        <v>14019</v>
      </c>
      <c r="O110" s="55"/>
      <c r="P110" s="52">
        <f t="shared" si="10"/>
        <v>67846457</v>
      </c>
      <c r="Q110" s="30" t="e">
        <f>MATCH(LEFT(A110,4)*1,'Appendix 1'!E$5:E$8,0)</f>
        <v>#N/A</v>
      </c>
      <c r="R110" s="41">
        <f t="shared" si="11"/>
        <v>-0.1</v>
      </c>
      <c r="S110" s="41">
        <f t="shared" si="12"/>
        <v>-0.1</v>
      </c>
      <c r="T110" s="41">
        <f t="shared" si="13"/>
        <v>-0.1</v>
      </c>
      <c r="U110" s="41">
        <f t="shared" si="14"/>
        <v>-0.1</v>
      </c>
    </row>
    <row r="111" spans="1:21" hidden="1">
      <c r="A111" s="38" t="s">
        <v>4640</v>
      </c>
      <c r="B111" s="39">
        <v>3869303</v>
      </c>
      <c r="C111" s="39">
        <v>314</v>
      </c>
      <c r="D111" s="39">
        <v>2244584</v>
      </c>
      <c r="E111" s="30">
        <v>0</v>
      </c>
      <c r="F111" s="52">
        <f t="shared" si="8"/>
        <v>1624405</v>
      </c>
      <c r="G111" s="39">
        <v>205524207</v>
      </c>
      <c r="H111" s="39">
        <v>61589</v>
      </c>
      <c r="I111" s="39">
        <v>8409438</v>
      </c>
      <c r="J111" s="39">
        <v>7000</v>
      </c>
      <c r="K111" s="52">
        <f t="shared" si="9"/>
        <v>197046180</v>
      </c>
      <c r="L111" s="54">
        <v>391925063</v>
      </c>
      <c r="M111" s="54">
        <v>56371005</v>
      </c>
      <c r="N111" s="54">
        <v>8546362</v>
      </c>
      <c r="O111" s="54">
        <v>13790414</v>
      </c>
      <c r="P111" s="52">
        <f t="shared" si="10"/>
        <v>313217282</v>
      </c>
      <c r="Q111" s="30" t="e">
        <f>MATCH(LEFT(A111,4)*1,'Appendix 1'!E$5:E$8,0)</f>
        <v>#N/A</v>
      </c>
      <c r="R111" s="41">
        <f t="shared" si="11"/>
        <v>-0.1</v>
      </c>
      <c r="S111" s="41">
        <f t="shared" si="12"/>
        <v>-0.1</v>
      </c>
      <c r="T111" s="41">
        <f t="shared" si="13"/>
        <v>-0.1</v>
      </c>
      <c r="U111" s="41">
        <f t="shared" si="14"/>
        <v>-0.1</v>
      </c>
    </row>
    <row r="112" spans="1:21" hidden="1">
      <c r="A112" s="38" t="s">
        <v>4641</v>
      </c>
      <c r="B112" s="39">
        <v>11741910</v>
      </c>
      <c r="C112" s="39">
        <v>15361</v>
      </c>
      <c r="D112" s="39">
        <v>2189923</v>
      </c>
      <c r="E112" s="30">
        <v>0</v>
      </c>
      <c r="F112" s="52">
        <f t="shared" si="8"/>
        <v>9536626</v>
      </c>
      <c r="G112" s="39">
        <v>188505073</v>
      </c>
      <c r="H112" s="39">
        <v>225915</v>
      </c>
      <c r="I112" s="39">
        <v>6977739</v>
      </c>
      <c r="J112" s="30">
        <v>0</v>
      </c>
      <c r="K112" s="52">
        <f t="shared" si="9"/>
        <v>181301419</v>
      </c>
      <c r="L112" s="54">
        <v>519300651</v>
      </c>
      <c r="M112" s="54">
        <v>33503904</v>
      </c>
      <c r="N112" s="54">
        <v>6977739</v>
      </c>
      <c r="O112" s="54">
        <v>87620</v>
      </c>
      <c r="P112" s="52">
        <f t="shared" si="10"/>
        <v>478731388</v>
      </c>
      <c r="Q112" s="30" t="e">
        <f>MATCH(LEFT(A112,4)*1,'Appendix 1'!E$5:E$8,0)</f>
        <v>#N/A</v>
      </c>
      <c r="R112" s="41">
        <f t="shared" si="11"/>
        <v>-0.1</v>
      </c>
      <c r="S112" s="41">
        <f t="shared" si="12"/>
        <v>-0.1</v>
      </c>
      <c r="T112" s="41">
        <f t="shared" si="13"/>
        <v>-0.1</v>
      </c>
      <c r="U112" s="41">
        <f t="shared" si="14"/>
        <v>-0.1</v>
      </c>
    </row>
    <row r="113" spans="1:21" hidden="1">
      <c r="A113" s="38" t="s">
        <v>4642</v>
      </c>
      <c r="B113" s="39">
        <v>577837</v>
      </c>
      <c r="C113" s="30">
        <v>0</v>
      </c>
      <c r="D113" s="39">
        <v>577837</v>
      </c>
      <c r="E113" s="30">
        <v>0</v>
      </c>
      <c r="F113" s="52">
        <f t="shared" si="8"/>
        <v>0</v>
      </c>
      <c r="G113" s="39">
        <v>2311274</v>
      </c>
      <c r="H113" s="30">
        <v>0</v>
      </c>
      <c r="I113" s="39">
        <v>2311274</v>
      </c>
      <c r="J113" s="30">
        <v>0</v>
      </c>
      <c r="K113" s="52">
        <f t="shared" si="9"/>
        <v>0</v>
      </c>
      <c r="L113" s="54">
        <v>500843577</v>
      </c>
      <c r="M113" s="54">
        <v>76464667</v>
      </c>
      <c r="N113" s="54">
        <v>2311274</v>
      </c>
      <c r="O113" s="54">
        <v>2914808</v>
      </c>
      <c r="P113" s="52">
        <f t="shared" si="10"/>
        <v>419152828</v>
      </c>
      <c r="Q113" s="30" t="e">
        <f>MATCH(LEFT(A113,4)*1,'Appendix 1'!E$5:E$8,0)</f>
        <v>#N/A</v>
      </c>
      <c r="R113" s="41">
        <f t="shared" si="11"/>
        <v>-0.1</v>
      </c>
      <c r="S113" s="41">
        <f t="shared" si="12"/>
        <v>-0.1</v>
      </c>
      <c r="T113" s="41">
        <f t="shared" si="13"/>
        <v>-0.1</v>
      </c>
      <c r="U113" s="41">
        <f t="shared" si="14"/>
        <v>-0.1</v>
      </c>
    </row>
    <row r="114" spans="1:21" hidden="1">
      <c r="A114" s="38" t="s">
        <v>4643</v>
      </c>
      <c r="B114" s="39">
        <v>2333335</v>
      </c>
      <c r="C114" s="39">
        <v>22032</v>
      </c>
      <c r="D114" s="39">
        <v>90565</v>
      </c>
      <c r="E114" s="39">
        <v>2191896</v>
      </c>
      <c r="F114" s="52">
        <f t="shared" si="8"/>
        <v>28842</v>
      </c>
      <c r="G114" s="39">
        <v>2915309</v>
      </c>
      <c r="H114" s="39">
        <v>16076</v>
      </c>
      <c r="I114" s="39">
        <v>290909</v>
      </c>
      <c r="J114" s="39">
        <v>1663048</v>
      </c>
      <c r="K114" s="52">
        <f t="shared" si="9"/>
        <v>945276</v>
      </c>
      <c r="L114" s="54">
        <v>6993540</v>
      </c>
      <c r="M114" s="54">
        <v>16076</v>
      </c>
      <c r="N114" s="54">
        <v>290909</v>
      </c>
      <c r="O114" s="54">
        <v>1663048</v>
      </c>
      <c r="P114" s="52">
        <f t="shared" si="10"/>
        <v>5023507</v>
      </c>
      <c r="Q114" s="30" t="e">
        <f>MATCH(LEFT(A114,4)*1,'Appendix 1'!E$5:E$8,0)</f>
        <v>#N/A</v>
      </c>
      <c r="R114" s="41">
        <f t="shared" si="11"/>
        <v>-0.1</v>
      </c>
      <c r="S114" s="41">
        <f t="shared" si="12"/>
        <v>-0.1</v>
      </c>
      <c r="T114" s="41">
        <f t="shared" si="13"/>
        <v>-0.1</v>
      </c>
      <c r="U114" s="41">
        <f t="shared" si="14"/>
        <v>-0.1</v>
      </c>
    </row>
    <row r="115" spans="1:21" hidden="1">
      <c r="A115" s="38" t="s">
        <v>4644</v>
      </c>
      <c r="B115" s="30">
        <v>0</v>
      </c>
      <c r="C115" s="40"/>
      <c r="D115" s="40"/>
      <c r="E115" s="40"/>
      <c r="F115" s="52">
        <f t="shared" si="8"/>
        <v>0</v>
      </c>
      <c r="G115" s="30">
        <v>0</v>
      </c>
      <c r="H115" s="40"/>
      <c r="I115" s="40"/>
      <c r="J115" s="40"/>
      <c r="K115" s="52">
        <f t="shared" si="9"/>
        <v>0</v>
      </c>
      <c r="L115" s="54">
        <v>37184</v>
      </c>
      <c r="M115" s="55"/>
      <c r="N115" s="55"/>
      <c r="O115" s="55"/>
      <c r="P115" s="52">
        <f t="shared" si="10"/>
        <v>37184</v>
      </c>
      <c r="Q115" s="30" t="e">
        <f>MATCH(LEFT(A115,4)*1,'Appendix 1'!E$5:E$8,0)</f>
        <v>#N/A</v>
      </c>
      <c r="R115" s="41">
        <f t="shared" si="11"/>
        <v>-0.1</v>
      </c>
      <c r="S115" s="41">
        <f t="shared" si="12"/>
        <v>-0.1</v>
      </c>
      <c r="T115" s="41">
        <f t="shared" si="13"/>
        <v>-0.1</v>
      </c>
      <c r="U115" s="41">
        <f t="shared" si="14"/>
        <v>-0.1</v>
      </c>
    </row>
    <row r="116" spans="1:21" hidden="1">
      <c r="A116" s="38" t="s">
        <v>4645</v>
      </c>
      <c r="B116" s="39">
        <v>117826</v>
      </c>
      <c r="C116" s="39">
        <v>449</v>
      </c>
      <c r="D116" s="39">
        <v>70737</v>
      </c>
      <c r="E116" s="30">
        <v>0</v>
      </c>
      <c r="F116" s="52">
        <f t="shared" si="8"/>
        <v>46640</v>
      </c>
      <c r="G116" s="39">
        <v>18739468</v>
      </c>
      <c r="H116" s="39">
        <v>212648</v>
      </c>
      <c r="I116" s="39">
        <v>282250</v>
      </c>
      <c r="J116" s="30">
        <v>0</v>
      </c>
      <c r="K116" s="52">
        <f t="shared" si="9"/>
        <v>18244570</v>
      </c>
      <c r="L116" s="54">
        <v>121502708</v>
      </c>
      <c r="M116" s="54">
        <v>102853757</v>
      </c>
      <c r="N116" s="54">
        <v>282250</v>
      </c>
      <c r="O116" s="54">
        <v>21071</v>
      </c>
      <c r="P116" s="52">
        <f t="shared" si="10"/>
        <v>18345630</v>
      </c>
      <c r="Q116" s="30" t="e">
        <f>MATCH(LEFT(A116,4)*1,'Appendix 1'!E$5:E$8,0)</f>
        <v>#N/A</v>
      </c>
      <c r="R116" s="41">
        <f t="shared" si="11"/>
        <v>-0.1</v>
      </c>
      <c r="S116" s="41">
        <f t="shared" si="12"/>
        <v>-0.1</v>
      </c>
      <c r="T116" s="41">
        <f t="shared" si="13"/>
        <v>-0.1</v>
      </c>
      <c r="U116" s="41">
        <f t="shared" si="14"/>
        <v>-0.1</v>
      </c>
    </row>
    <row r="117" spans="1:21" hidden="1">
      <c r="A117" s="38" t="s">
        <v>4646</v>
      </c>
      <c r="B117" s="39">
        <v>243936</v>
      </c>
      <c r="C117" s="39">
        <v>9886</v>
      </c>
      <c r="D117" s="40"/>
      <c r="E117" s="40"/>
      <c r="F117" s="52">
        <f t="shared" si="8"/>
        <v>234050</v>
      </c>
      <c r="G117" s="39">
        <v>35026366</v>
      </c>
      <c r="H117" s="39">
        <v>2034004</v>
      </c>
      <c r="I117" s="40"/>
      <c r="J117" s="40"/>
      <c r="K117" s="52">
        <f t="shared" si="9"/>
        <v>32992362</v>
      </c>
      <c r="L117" s="54">
        <v>277326718</v>
      </c>
      <c r="M117" s="54">
        <v>199942594</v>
      </c>
      <c r="N117" s="55"/>
      <c r="O117" s="55"/>
      <c r="P117" s="52">
        <f t="shared" si="10"/>
        <v>77384124</v>
      </c>
      <c r="Q117" s="30" t="e">
        <f>MATCH(LEFT(A117,4)*1,'Appendix 1'!E$5:E$8,0)</f>
        <v>#N/A</v>
      </c>
      <c r="R117" s="41">
        <f t="shared" si="11"/>
        <v>-0.1</v>
      </c>
      <c r="S117" s="41">
        <f t="shared" si="12"/>
        <v>-0.1</v>
      </c>
      <c r="T117" s="41">
        <f t="shared" si="13"/>
        <v>-0.1</v>
      </c>
      <c r="U117" s="41">
        <f t="shared" si="14"/>
        <v>-0.1</v>
      </c>
    </row>
    <row r="118" spans="1:21" hidden="1">
      <c r="A118" s="38" t="s">
        <v>4647</v>
      </c>
      <c r="B118" s="39">
        <v>213388</v>
      </c>
      <c r="C118" s="30">
        <v>0</v>
      </c>
      <c r="D118" s="39">
        <v>213388</v>
      </c>
      <c r="E118" s="30">
        <v>0</v>
      </c>
      <c r="F118" s="52">
        <f t="shared" si="8"/>
        <v>0</v>
      </c>
      <c r="G118" s="39">
        <v>986981</v>
      </c>
      <c r="H118" s="30">
        <v>0</v>
      </c>
      <c r="I118" s="39">
        <v>986981</v>
      </c>
      <c r="J118" s="30">
        <v>0</v>
      </c>
      <c r="K118" s="52">
        <f t="shared" si="9"/>
        <v>0</v>
      </c>
      <c r="L118" s="54">
        <v>134626689</v>
      </c>
      <c r="M118" s="54">
        <v>19862749</v>
      </c>
      <c r="N118" s="54">
        <v>1032643</v>
      </c>
      <c r="O118" s="54">
        <v>155728</v>
      </c>
      <c r="P118" s="52">
        <f t="shared" si="10"/>
        <v>113575569</v>
      </c>
      <c r="Q118" s="30" t="e">
        <f>MATCH(LEFT(A118,4)*1,'Appendix 1'!E$5:E$8,0)</f>
        <v>#N/A</v>
      </c>
      <c r="R118" s="41">
        <f t="shared" si="11"/>
        <v>-0.1</v>
      </c>
      <c r="S118" s="41">
        <f t="shared" si="12"/>
        <v>-0.1</v>
      </c>
      <c r="T118" s="41">
        <f t="shared" si="13"/>
        <v>-0.1</v>
      </c>
      <c r="U118" s="41">
        <f t="shared" si="14"/>
        <v>-0.1</v>
      </c>
    </row>
    <row r="119" spans="1:21" hidden="1">
      <c r="A119" s="38" t="s">
        <v>4648</v>
      </c>
      <c r="B119" s="39">
        <v>3272679</v>
      </c>
      <c r="C119" s="39">
        <v>11</v>
      </c>
      <c r="D119" s="39">
        <v>3268678</v>
      </c>
      <c r="E119" s="30">
        <v>0</v>
      </c>
      <c r="F119" s="52">
        <f t="shared" si="8"/>
        <v>3990</v>
      </c>
      <c r="G119" s="39">
        <v>40868051</v>
      </c>
      <c r="H119" s="39">
        <v>8000</v>
      </c>
      <c r="I119" s="39">
        <v>13224910</v>
      </c>
      <c r="J119" s="39">
        <v>39654</v>
      </c>
      <c r="K119" s="52">
        <f t="shared" si="9"/>
        <v>27595487</v>
      </c>
      <c r="L119" s="54">
        <v>458112409</v>
      </c>
      <c r="M119" s="54">
        <v>156184997</v>
      </c>
      <c r="N119" s="54">
        <v>13224910</v>
      </c>
      <c r="O119" s="54">
        <v>23242691</v>
      </c>
      <c r="P119" s="52">
        <f t="shared" si="10"/>
        <v>265459811</v>
      </c>
      <c r="Q119" s="30" t="e">
        <f>MATCH(LEFT(A119,4)*1,'Appendix 1'!E$5:E$8,0)</f>
        <v>#N/A</v>
      </c>
      <c r="R119" s="41">
        <f t="shared" si="11"/>
        <v>-0.1</v>
      </c>
      <c r="S119" s="41">
        <f t="shared" si="12"/>
        <v>-0.1</v>
      </c>
      <c r="T119" s="41">
        <f t="shared" si="13"/>
        <v>-0.1</v>
      </c>
      <c r="U119" s="41">
        <f t="shared" si="14"/>
        <v>-0.1</v>
      </c>
    </row>
    <row r="120" spans="1:21" hidden="1">
      <c r="A120" s="38" t="s">
        <v>4649</v>
      </c>
      <c r="B120" s="39">
        <v>62155</v>
      </c>
      <c r="C120" s="39">
        <v>72</v>
      </c>
      <c r="D120" s="39">
        <v>23027</v>
      </c>
      <c r="E120" s="30">
        <v>0</v>
      </c>
      <c r="F120" s="52">
        <f t="shared" si="8"/>
        <v>39056</v>
      </c>
      <c r="G120" s="39">
        <v>2690945</v>
      </c>
      <c r="H120" s="39">
        <v>5156</v>
      </c>
      <c r="I120" s="39">
        <v>86066</v>
      </c>
      <c r="J120" s="30">
        <v>0</v>
      </c>
      <c r="K120" s="52">
        <f t="shared" si="9"/>
        <v>2599723</v>
      </c>
      <c r="L120" s="54">
        <v>12785757</v>
      </c>
      <c r="M120" s="54">
        <v>7306858</v>
      </c>
      <c r="N120" s="54">
        <v>86066</v>
      </c>
      <c r="O120" s="54">
        <v>1230372</v>
      </c>
      <c r="P120" s="52">
        <f t="shared" si="10"/>
        <v>4162461</v>
      </c>
      <c r="Q120" s="30" t="e">
        <f>MATCH(LEFT(A120,4)*1,'Appendix 1'!E$5:E$8,0)</f>
        <v>#N/A</v>
      </c>
      <c r="R120" s="41">
        <f t="shared" si="11"/>
        <v>-0.1</v>
      </c>
      <c r="S120" s="41">
        <f t="shared" si="12"/>
        <v>-0.1</v>
      </c>
      <c r="T120" s="41">
        <f t="shared" si="13"/>
        <v>-0.1</v>
      </c>
      <c r="U120" s="41">
        <f t="shared" si="14"/>
        <v>-0.1</v>
      </c>
    </row>
    <row r="121" spans="1:21" hidden="1">
      <c r="A121" s="38" t="s">
        <v>4650</v>
      </c>
      <c r="B121" s="39">
        <v>8959380</v>
      </c>
      <c r="C121" s="39">
        <v>50</v>
      </c>
      <c r="D121" s="39">
        <v>8733357</v>
      </c>
      <c r="E121" s="39">
        <v>24</v>
      </c>
      <c r="F121" s="52">
        <f t="shared" si="8"/>
        <v>225949</v>
      </c>
      <c r="G121" s="39">
        <v>338075683</v>
      </c>
      <c r="H121" s="39">
        <v>379162</v>
      </c>
      <c r="I121" s="39">
        <v>36846496</v>
      </c>
      <c r="J121" s="39">
        <v>489135</v>
      </c>
      <c r="K121" s="52">
        <f t="shared" si="9"/>
        <v>300360890</v>
      </c>
      <c r="L121" s="54">
        <v>608911423</v>
      </c>
      <c r="M121" s="54">
        <v>83575557</v>
      </c>
      <c r="N121" s="54">
        <v>36846496</v>
      </c>
      <c r="O121" s="54">
        <v>12008377</v>
      </c>
      <c r="P121" s="52">
        <f t="shared" si="10"/>
        <v>476480993</v>
      </c>
      <c r="Q121" s="30" t="e">
        <f>MATCH(LEFT(A121,4)*1,'Appendix 1'!E$5:E$8,0)</f>
        <v>#N/A</v>
      </c>
      <c r="R121" s="41">
        <f t="shared" si="11"/>
        <v>-0.1</v>
      </c>
      <c r="S121" s="41">
        <f t="shared" si="12"/>
        <v>-0.1</v>
      </c>
      <c r="T121" s="41">
        <f t="shared" si="13"/>
        <v>-0.1</v>
      </c>
      <c r="U121" s="41">
        <f t="shared" si="14"/>
        <v>-0.1</v>
      </c>
    </row>
    <row r="122" spans="1:21" hidden="1">
      <c r="A122" s="38" t="s">
        <v>4651</v>
      </c>
      <c r="B122" s="39">
        <v>382812</v>
      </c>
      <c r="C122" s="39">
        <v>660</v>
      </c>
      <c r="D122" s="40"/>
      <c r="E122" s="40"/>
      <c r="F122" s="52">
        <f t="shared" si="8"/>
        <v>382152</v>
      </c>
      <c r="G122" s="39">
        <v>46618811</v>
      </c>
      <c r="H122" s="39">
        <v>79240</v>
      </c>
      <c r="I122" s="40"/>
      <c r="J122" s="40"/>
      <c r="K122" s="52">
        <f t="shared" si="9"/>
        <v>46539571</v>
      </c>
      <c r="L122" s="54">
        <v>65274662</v>
      </c>
      <c r="M122" s="54">
        <v>906819</v>
      </c>
      <c r="N122" s="55"/>
      <c r="O122" s="55"/>
      <c r="P122" s="52">
        <f t="shared" si="10"/>
        <v>64367843</v>
      </c>
      <c r="Q122" s="30" t="e">
        <f>MATCH(LEFT(A122,4)*1,'Appendix 1'!E$5:E$8,0)</f>
        <v>#N/A</v>
      </c>
      <c r="R122" s="41">
        <f t="shared" si="11"/>
        <v>-0.1</v>
      </c>
      <c r="S122" s="41">
        <f t="shared" si="12"/>
        <v>-0.1</v>
      </c>
      <c r="T122" s="41">
        <f t="shared" si="13"/>
        <v>-0.1</v>
      </c>
      <c r="U122" s="41">
        <f t="shared" si="14"/>
        <v>-0.1</v>
      </c>
    </row>
    <row r="123" spans="1:21" hidden="1">
      <c r="A123" s="38" t="s">
        <v>4652</v>
      </c>
      <c r="B123" s="39">
        <v>7643027</v>
      </c>
      <c r="C123" s="39">
        <v>18526</v>
      </c>
      <c r="D123" s="39">
        <v>7268385</v>
      </c>
      <c r="E123" s="39">
        <v>130</v>
      </c>
      <c r="F123" s="52">
        <f t="shared" si="8"/>
        <v>355986</v>
      </c>
      <c r="G123" s="39">
        <v>36882099</v>
      </c>
      <c r="H123" s="39">
        <v>385945</v>
      </c>
      <c r="I123" s="39">
        <v>29139041</v>
      </c>
      <c r="J123" s="39">
        <v>2698</v>
      </c>
      <c r="K123" s="52">
        <f t="shared" si="9"/>
        <v>7354415</v>
      </c>
      <c r="L123" s="54">
        <v>486087302</v>
      </c>
      <c r="M123" s="54">
        <v>11537908</v>
      </c>
      <c r="N123" s="54">
        <v>29139041</v>
      </c>
      <c r="O123" s="54">
        <v>50547184</v>
      </c>
      <c r="P123" s="52">
        <f t="shared" si="10"/>
        <v>394863169</v>
      </c>
      <c r="Q123" s="30" t="e">
        <f>MATCH(LEFT(A123,4)*1,'Appendix 1'!E$5:E$8,0)</f>
        <v>#N/A</v>
      </c>
      <c r="R123" s="41">
        <f t="shared" si="11"/>
        <v>-0.1</v>
      </c>
      <c r="S123" s="41">
        <f t="shared" si="12"/>
        <v>-0.1</v>
      </c>
      <c r="T123" s="41">
        <f t="shared" si="13"/>
        <v>-0.1</v>
      </c>
      <c r="U123" s="41">
        <f t="shared" si="14"/>
        <v>-0.1</v>
      </c>
    </row>
    <row r="124" spans="1:21" hidden="1">
      <c r="A124" s="38" t="s">
        <v>4653</v>
      </c>
      <c r="B124" s="39">
        <v>20251300</v>
      </c>
      <c r="C124" s="30">
        <v>0</v>
      </c>
      <c r="D124" s="39">
        <v>20238555</v>
      </c>
      <c r="E124" s="30">
        <v>0</v>
      </c>
      <c r="F124" s="52">
        <f t="shared" si="8"/>
        <v>12745</v>
      </c>
      <c r="G124" s="39">
        <v>86191518</v>
      </c>
      <c r="H124" s="30">
        <v>0</v>
      </c>
      <c r="I124" s="39">
        <v>80937556</v>
      </c>
      <c r="J124" s="30">
        <v>0</v>
      </c>
      <c r="K124" s="52">
        <f t="shared" si="9"/>
        <v>5253962</v>
      </c>
      <c r="L124" s="54">
        <v>211399168</v>
      </c>
      <c r="M124" s="54">
        <v>14426126</v>
      </c>
      <c r="N124" s="54">
        <v>80937556</v>
      </c>
      <c r="O124" s="54">
        <v>3536176</v>
      </c>
      <c r="P124" s="52">
        <f t="shared" si="10"/>
        <v>112499310</v>
      </c>
      <c r="Q124" s="30" t="e">
        <f>MATCH(LEFT(A124,4)*1,'Appendix 1'!E$5:E$8,0)</f>
        <v>#N/A</v>
      </c>
      <c r="R124" s="41">
        <f t="shared" si="11"/>
        <v>-0.1</v>
      </c>
      <c r="S124" s="41">
        <f t="shared" si="12"/>
        <v>-0.1</v>
      </c>
      <c r="T124" s="41">
        <f t="shared" si="13"/>
        <v>-0.1</v>
      </c>
      <c r="U124" s="41">
        <f t="shared" si="14"/>
        <v>-0.1</v>
      </c>
    </row>
    <row r="125" spans="1:21" hidden="1">
      <c r="A125" s="38" t="s">
        <v>4654</v>
      </c>
      <c r="B125" s="30">
        <v>0</v>
      </c>
      <c r="C125" s="30">
        <v>0</v>
      </c>
      <c r="D125" s="40"/>
      <c r="E125" s="30">
        <v>0</v>
      </c>
      <c r="F125" s="52">
        <f t="shared" si="8"/>
        <v>0</v>
      </c>
      <c r="G125" s="30">
        <v>0</v>
      </c>
      <c r="H125" s="30">
        <v>0</v>
      </c>
      <c r="I125" s="40"/>
      <c r="J125" s="30">
        <v>0</v>
      </c>
      <c r="K125" s="52">
        <f t="shared" si="9"/>
        <v>0</v>
      </c>
      <c r="L125" s="54">
        <v>9298980</v>
      </c>
      <c r="M125" s="54">
        <v>8233360</v>
      </c>
      <c r="N125" s="55"/>
      <c r="O125" s="54">
        <v>135506</v>
      </c>
      <c r="P125" s="52">
        <f t="shared" si="10"/>
        <v>930114</v>
      </c>
      <c r="Q125" s="30" t="e">
        <f>MATCH(LEFT(A125,4)*1,'Appendix 1'!E$5:E$8,0)</f>
        <v>#N/A</v>
      </c>
      <c r="R125" s="41">
        <f t="shared" si="11"/>
        <v>-0.1</v>
      </c>
      <c r="S125" s="41">
        <f t="shared" si="12"/>
        <v>-0.1</v>
      </c>
      <c r="T125" s="41">
        <f t="shared" si="13"/>
        <v>-0.1</v>
      </c>
      <c r="U125" s="41">
        <f t="shared" si="14"/>
        <v>-0.1</v>
      </c>
    </row>
    <row r="126" spans="1:21" hidden="1">
      <c r="A126" s="38" t="s">
        <v>4655</v>
      </c>
      <c r="B126" s="39">
        <v>186587</v>
      </c>
      <c r="C126" s="30">
        <v>0</v>
      </c>
      <c r="D126" s="39">
        <v>135577</v>
      </c>
      <c r="E126" s="30">
        <v>0</v>
      </c>
      <c r="F126" s="52">
        <f t="shared" si="8"/>
        <v>51010</v>
      </c>
      <c r="G126" s="39">
        <v>4442491</v>
      </c>
      <c r="H126" s="30">
        <v>0</v>
      </c>
      <c r="I126" s="39">
        <v>798955</v>
      </c>
      <c r="J126" s="30">
        <v>0</v>
      </c>
      <c r="K126" s="52">
        <f t="shared" si="9"/>
        <v>3643536</v>
      </c>
      <c r="L126" s="54">
        <v>172223643</v>
      </c>
      <c r="M126" s="54">
        <v>136049696</v>
      </c>
      <c r="N126" s="54">
        <v>798955</v>
      </c>
      <c r="O126" s="54">
        <v>30694112</v>
      </c>
      <c r="P126" s="52">
        <f t="shared" si="10"/>
        <v>4680880</v>
      </c>
      <c r="Q126" s="30" t="e">
        <f>MATCH(LEFT(A126,4)*1,'Appendix 1'!E$5:E$8,0)</f>
        <v>#N/A</v>
      </c>
      <c r="R126" s="41">
        <f t="shared" si="11"/>
        <v>-0.1</v>
      </c>
      <c r="S126" s="41">
        <f t="shared" si="12"/>
        <v>-0.1</v>
      </c>
      <c r="T126" s="41">
        <f t="shared" si="13"/>
        <v>-0.1</v>
      </c>
      <c r="U126" s="41">
        <f t="shared" si="14"/>
        <v>-0.1</v>
      </c>
    </row>
    <row r="127" spans="1:21" hidden="1">
      <c r="A127" s="38" t="s">
        <v>4656</v>
      </c>
      <c r="B127" s="39">
        <v>225616</v>
      </c>
      <c r="C127" s="30">
        <v>0</v>
      </c>
      <c r="D127" s="39">
        <v>225554</v>
      </c>
      <c r="E127" s="30">
        <v>0</v>
      </c>
      <c r="F127" s="52">
        <f t="shared" si="8"/>
        <v>62</v>
      </c>
      <c r="G127" s="39">
        <v>3012169</v>
      </c>
      <c r="H127" s="30">
        <v>0</v>
      </c>
      <c r="I127" s="39">
        <v>3007391</v>
      </c>
      <c r="J127" s="30">
        <v>0</v>
      </c>
      <c r="K127" s="52">
        <f t="shared" si="9"/>
        <v>4778</v>
      </c>
      <c r="L127" s="54">
        <v>104616923</v>
      </c>
      <c r="M127" s="54">
        <v>2009482</v>
      </c>
      <c r="N127" s="54">
        <v>3007391</v>
      </c>
      <c r="O127" s="54">
        <v>12000</v>
      </c>
      <c r="P127" s="52">
        <f t="shared" si="10"/>
        <v>99588050</v>
      </c>
      <c r="Q127" s="30" t="e">
        <f>MATCH(LEFT(A127,4)*1,'Appendix 1'!E$5:E$8,0)</f>
        <v>#N/A</v>
      </c>
      <c r="R127" s="41">
        <f t="shared" si="11"/>
        <v>-0.1</v>
      </c>
      <c r="S127" s="41">
        <f t="shared" si="12"/>
        <v>-0.1</v>
      </c>
      <c r="T127" s="41">
        <f t="shared" si="13"/>
        <v>-0.1</v>
      </c>
      <c r="U127" s="41">
        <f t="shared" si="14"/>
        <v>-0.1</v>
      </c>
    </row>
    <row r="128" spans="1:21" hidden="1">
      <c r="A128" s="38" t="s">
        <v>4657</v>
      </c>
      <c r="B128" s="39">
        <v>26797338</v>
      </c>
      <c r="C128" s="39">
        <v>12275</v>
      </c>
      <c r="D128" s="39">
        <v>21260131</v>
      </c>
      <c r="E128" s="39">
        <v>443</v>
      </c>
      <c r="F128" s="52">
        <f t="shared" si="8"/>
        <v>5524489</v>
      </c>
      <c r="G128" s="39">
        <v>564450051</v>
      </c>
      <c r="H128" s="39">
        <v>527602</v>
      </c>
      <c r="I128" s="39">
        <v>274452784</v>
      </c>
      <c r="J128" s="39">
        <v>17502</v>
      </c>
      <c r="K128" s="52">
        <f t="shared" si="9"/>
        <v>289452163</v>
      </c>
      <c r="L128" s="54">
        <v>1467349004</v>
      </c>
      <c r="M128" s="54">
        <v>20623075</v>
      </c>
      <c r="N128" s="54">
        <v>274452784</v>
      </c>
      <c r="O128" s="54">
        <v>73925592</v>
      </c>
      <c r="P128" s="52">
        <f t="shared" si="10"/>
        <v>1098347553</v>
      </c>
      <c r="Q128" s="30" t="e">
        <f>MATCH(LEFT(A128,4)*1,'Appendix 1'!E$5:E$8,0)</f>
        <v>#N/A</v>
      </c>
      <c r="R128" s="41">
        <f t="shared" si="11"/>
        <v>-0.1</v>
      </c>
      <c r="S128" s="41">
        <f t="shared" si="12"/>
        <v>-0.1</v>
      </c>
      <c r="T128" s="41">
        <f t="shared" si="13"/>
        <v>-0.1</v>
      </c>
      <c r="U128" s="41">
        <f t="shared" si="14"/>
        <v>-0.1</v>
      </c>
    </row>
    <row r="129" spans="1:21" hidden="1">
      <c r="A129" s="38" t="s">
        <v>4658</v>
      </c>
      <c r="B129" s="39">
        <v>497264</v>
      </c>
      <c r="C129" s="30">
        <v>0</v>
      </c>
      <c r="D129" s="39">
        <v>474618</v>
      </c>
      <c r="E129" s="30">
        <v>0</v>
      </c>
      <c r="F129" s="52">
        <f t="shared" si="8"/>
        <v>22646</v>
      </c>
      <c r="G129" s="39">
        <v>8281037</v>
      </c>
      <c r="H129" s="30">
        <v>0</v>
      </c>
      <c r="I129" s="39">
        <v>7478580</v>
      </c>
      <c r="J129" s="30">
        <v>0</v>
      </c>
      <c r="K129" s="52">
        <f t="shared" si="9"/>
        <v>802457</v>
      </c>
      <c r="L129" s="54">
        <v>15266279</v>
      </c>
      <c r="M129" s="54">
        <v>28601</v>
      </c>
      <c r="N129" s="54">
        <v>7478580</v>
      </c>
      <c r="O129" s="54">
        <v>21348</v>
      </c>
      <c r="P129" s="52">
        <f t="shared" si="10"/>
        <v>7737750</v>
      </c>
      <c r="Q129" s="30" t="e">
        <f>MATCH(LEFT(A129,4)*1,'Appendix 1'!E$5:E$8,0)</f>
        <v>#N/A</v>
      </c>
      <c r="R129" s="41">
        <f t="shared" si="11"/>
        <v>-0.1</v>
      </c>
      <c r="S129" s="41">
        <f t="shared" si="12"/>
        <v>-0.1</v>
      </c>
      <c r="T129" s="41">
        <f t="shared" si="13"/>
        <v>-0.1</v>
      </c>
      <c r="U129" s="41">
        <f t="shared" si="14"/>
        <v>-0.1</v>
      </c>
    </row>
    <row r="130" spans="1:21" hidden="1">
      <c r="A130" s="38" t="s">
        <v>4659</v>
      </c>
      <c r="B130" s="40"/>
      <c r="C130" s="40"/>
      <c r="D130" s="40"/>
      <c r="E130" s="40"/>
      <c r="F130" s="52">
        <f t="shared" si="8"/>
        <v>0</v>
      </c>
      <c r="G130" s="40"/>
      <c r="H130" s="40"/>
      <c r="I130" s="40"/>
      <c r="J130" s="40"/>
      <c r="K130" s="52">
        <f t="shared" si="9"/>
        <v>0</v>
      </c>
      <c r="L130" s="55"/>
      <c r="M130" s="55"/>
      <c r="N130" s="55"/>
      <c r="O130" s="55"/>
      <c r="P130" s="52">
        <f t="shared" si="10"/>
        <v>0</v>
      </c>
      <c r="Q130" s="30" t="e">
        <f>MATCH(LEFT(A130,4)*1,'Appendix 1'!E$5:E$8,0)</f>
        <v>#N/A</v>
      </c>
      <c r="R130" s="41">
        <f t="shared" si="11"/>
        <v>-0.1</v>
      </c>
      <c r="S130" s="41">
        <f t="shared" si="12"/>
        <v>-0.1</v>
      </c>
      <c r="T130" s="41">
        <f t="shared" si="13"/>
        <v>-0.1</v>
      </c>
      <c r="U130" s="41">
        <f t="shared" si="14"/>
        <v>-0.1</v>
      </c>
    </row>
    <row r="131" spans="1:21" hidden="1">
      <c r="A131" s="38" t="s">
        <v>4660</v>
      </c>
      <c r="B131" s="40"/>
      <c r="C131" s="40"/>
      <c r="D131" s="40"/>
      <c r="E131" s="40"/>
      <c r="F131" s="52">
        <f t="shared" si="8"/>
        <v>0</v>
      </c>
      <c r="G131" s="40"/>
      <c r="H131" s="40"/>
      <c r="I131" s="40"/>
      <c r="J131" s="40"/>
      <c r="K131" s="52">
        <f t="shared" si="9"/>
        <v>0</v>
      </c>
      <c r="L131" s="55"/>
      <c r="M131" s="55"/>
      <c r="N131" s="55"/>
      <c r="O131" s="55"/>
      <c r="P131" s="52">
        <f t="shared" si="10"/>
        <v>0</v>
      </c>
      <c r="Q131" s="30" t="e">
        <f>MATCH(LEFT(A131,4)*1,'Appendix 1'!E$5:E$8,0)</f>
        <v>#N/A</v>
      </c>
      <c r="R131" s="41">
        <f t="shared" si="11"/>
        <v>-0.1</v>
      </c>
      <c r="S131" s="41">
        <f t="shared" si="12"/>
        <v>-0.1</v>
      </c>
      <c r="T131" s="41">
        <f t="shared" si="13"/>
        <v>-0.1</v>
      </c>
      <c r="U131" s="41">
        <f t="shared" si="14"/>
        <v>-0.1</v>
      </c>
    </row>
    <row r="132" spans="1:21" hidden="1">
      <c r="A132" s="38" t="s">
        <v>4661</v>
      </c>
      <c r="B132" s="39">
        <v>2242384</v>
      </c>
      <c r="C132" s="30">
        <v>0</v>
      </c>
      <c r="D132" s="39">
        <v>2239079</v>
      </c>
      <c r="E132" s="30">
        <v>0</v>
      </c>
      <c r="F132" s="52">
        <f t="shared" si="8"/>
        <v>3305</v>
      </c>
      <c r="G132" s="39">
        <v>9146338</v>
      </c>
      <c r="H132" s="30">
        <v>0</v>
      </c>
      <c r="I132" s="39">
        <v>8955693</v>
      </c>
      <c r="J132" s="30">
        <v>0</v>
      </c>
      <c r="K132" s="52">
        <f t="shared" si="9"/>
        <v>190645</v>
      </c>
      <c r="L132" s="54">
        <v>134915821</v>
      </c>
      <c r="M132" s="54">
        <v>4663599</v>
      </c>
      <c r="N132" s="54">
        <v>8955693</v>
      </c>
      <c r="O132" s="54">
        <v>63195232</v>
      </c>
      <c r="P132" s="52">
        <f t="shared" si="10"/>
        <v>58101297</v>
      </c>
      <c r="Q132" s="30" t="e">
        <f>MATCH(LEFT(A132,4)*1,'Appendix 1'!E$5:E$8,0)</f>
        <v>#N/A</v>
      </c>
      <c r="R132" s="41">
        <f t="shared" si="11"/>
        <v>-0.1</v>
      </c>
      <c r="S132" s="41">
        <f t="shared" si="12"/>
        <v>-0.1</v>
      </c>
      <c r="T132" s="41">
        <f t="shared" si="13"/>
        <v>-0.1</v>
      </c>
      <c r="U132" s="41">
        <f t="shared" si="14"/>
        <v>-0.1</v>
      </c>
    </row>
    <row r="133" spans="1:21" hidden="1">
      <c r="A133" s="38" t="s">
        <v>4662</v>
      </c>
      <c r="B133" s="39">
        <v>905225</v>
      </c>
      <c r="C133" s="39">
        <v>155632</v>
      </c>
      <c r="D133" s="40"/>
      <c r="E133" s="30">
        <v>0</v>
      </c>
      <c r="F133" s="52">
        <f t="shared" si="8"/>
        <v>749593</v>
      </c>
      <c r="G133" s="39">
        <v>36125471</v>
      </c>
      <c r="H133" s="39">
        <v>5548228</v>
      </c>
      <c r="I133" s="40"/>
      <c r="J133" s="30">
        <v>0</v>
      </c>
      <c r="K133" s="52">
        <f t="shared" si="9"/>
        <v>30577243</v>
      </c>
      <c r="L133" s="54">
        <v>97779104</v>
      </c>
      <c r="M133" s="54">
        <v>53385386</v>
      </c>
      <c r="N133" s="55"/>
      <c r="O133" s="54">
        <v>13816475</v>
      </c>
      <c r="P133" s="52">
        <f t="shared" si="10"/>
        <v>30577243</v>
      </c>
      <c r="Q133" s="30" t="e">
        <f>MATCH(LEFT(A133,4)*1,'Appendix 1'!E$5:E$8,0)</f>
        <v>#N/A</v>
      </c>
      <c r="R133" s="41">
        <f t="shared" si="11"/>
        <v>-0.1</v>
      </c>
      <c r="S133" s="41">
        <f t="shared" si="12"/>
        <v>-0.1</v>
      </c>
      <c r="T133" s="41">
        <f t="shared" si="13"/>
        <v>-0.1</v>
      </c>
      <c r="U133" s="41">
        <f t="shared" si="14"/>
        <v>-0.1</v>
      </c>
    </row>
    <row r="134" spans="1:21" hidden="1">
      <c r="A134" s="38" t="s">
        <v>4663</v>
      </c>
      <c r="B134" s="39">
        <v>1919357</v>
      </c>
      <c r="C134" s="39">
        <v>14365</v>
      </c>
      <c r="D134" s="40"/>
      <c r="E134" s="30">
        <v>0</v>
      </c>
      <c r="F134" s="52">
        <f t="shared" si="8"/>
        <v>1904992</v>
      </c>
      <c r="G134" s="39">
        <v>601877700</v>
      </c>
      <c r="H134" s="39">
        <v>4123316</v>
      </c>
      <c r="I134" s="40"/>
      <c r="J134" s="30">
        <v>0</v>
      </c>
      <c r="K134" s="52">
        <f t="shared" si="9"/>
        <v>597754384</v>
      </c>
      <c r="L134" s="54">
        <v>1133240082</v>
      </c>
      <c r="M134" s="54">
        <v>339483844</v>
      </c>
      <c r="N134" s="55"/>
      <c r="O134" s="54">
        <v>15790219</v>
      </c>
      <c r="P134" s="52">
        <f t="shared" si="10"/>
        <v>777966019</v>
      </c>
      <c r="Q134" s="30" t="e">
        <f>MATCH(LEFT(A134,4)*1,'Appendix 1'!E$5:E$8,0)</f>
        <v>#N/A</v>
      </c>
      <c r="R134" s="41">
        <f t="shared" si="11"/>
        <v>-0.1</v>
      </c>
      <c r="S134" s="41">
        <f t="shared" si="12"/>
        <v>-0.1</v>
      </c>
      <c r="T134" s="41">
        <f t="shared" si="13"/>
        <v>-0.1</v>
      </c>
      <c r="U134" s="41">
        <f t="shared" si="14"/>
        <v>-0.1</v>
      </c>
    </row>
    <row r="135" spans="1:21" hidden="1">
      <c r="A135" s="38" t="s">
        <v>4664</v>
      </c>
      <c r="B135" s="30">
        <v>0</v>
      </c>
      <c r="C135" s="30">
        <v>0</v>
      </c>
      <c r="D135" s="40"/>
      <c r="E135" s="40"/>
      <c r="F135" s="52">
        <f t="shared" si="8"/>
        <v>0</v>
      </c>
      <c r="G135" s="30">
        <v>0</v>
      </c>
      <c r="H135" s="30">
        <v>0</v>
      </c>
      <c r="I135" s="40"/>
      <c r="J135" s="40"/>
      <c r="K135" s="52">
        <f t="shared" si="9"/>
        <v>0</v>
      </c>
      <c r="L135" s="54">
        <v>7240</v>
      </c>
      <c r="M135" s="54">
        <v>7240</v>
      </c>
      <c r="N135" s="55"/>
      <c r="O135" s="55"/>
      <c r="P135" s="52">
        <f t="shared" si="10"/>
        <v>0</v>
      </c>
      <c r="Q135" s="30" t="e">
        <f>MATCH(LEFT(A135,4)*1,'Appendix 1'!E$5:E$8,0)</f>
        <v>#N/A</v>
      </c>
      <c r="R135" s="41">
        <f t="shared" si="11"/>
        <v>-0.1</v>
      </c>
      <c r="S135" s="41">
        <f t="shared" si="12"/>
        <v>-0.1</v>
      </c>
      <c r="T135" s="41">
        <f t="shared" si="13"/>
        <v>-0.1</v>
      </c>
      <c r="U135" s="41">
        <f t="shared" si="14"/>
        <v>-0.1</v>
      </c>
    </row>
    <row r="136" spans="1:21" hidden="1">
      <c r="A136" s="38" t="s">
        <v>4665</v>
      </c>
      <c r="B136" s="39">
        <v>10432195</v>
      </c>
      <c r="C136" s="39">
        <v>82584</v>
      </c>
      <c r="D136" s="39">
        <v>167794</v>
      </c>
      <c r="E136" s="30">
        <v>0</v>
      </c>
      <c r="F136" s="52">
        <f t="shared" si="8"/>
        <v>10181817</v>
      </c>
      <c r="G136" s="39">
        <v>179992447</v>
      </c>
      <c r="H136" s="39">
        <v>1592937</v>
      </c>
      <c r="I136" s="39">
        <v>653533</v>
      </c>
      <c r="J136" s="30">
        <v>0</v>
      </c>
      <c r="K136" s="52">
        <f t="shared" si="9"/>
        <v>177745977</v>
      </c>
      <c r="L136" s="54">
        <v>247129629</v>
      </c>
      <c r="M136" s="54">
        <v>15515301</v>
      </c>
      <c r="N136" s="54">
        <v>653533</v>
      </c>
      <c r="O136" s="54">
        <v>3330981</v>
      </c>
      <c r="P136" s="52">
        <f t="shared" si="10"/>
        <v>227629814</v>
      </c>
      <c r="Q136" s="30" t="e">
        <f>MATCH(LEFT(A136,4)*1,'Appendix 1'!E$5:E$8,0)</f>
        <v>#N/A</v>
      </c>
      <c r="R136" s="41">
        <f t="shared" si="11"/>
        <v>-0.1</v>
      </c>
      <c r="S136" s="41">
        <f t="shared" si="12"/>
        <v>-0.1</v>
      </c>
      <c r="T136" s="41">
        <f t="shared" si="13"/>
        <v>-0.1</v>
      </c>
      <c r="U136" s="41">
        <f t="shared" si="14"/>
        <v>-0.1</v>
      </c>
    </row>
    <row r="137" spans="1:21" hidden="1">
      <c r="A137" s="38" t="s">
        <v>4666</v>
      </c>
      <c r="B137" s="39">
        <v>1708997</v>
      </c>
      <c r="C137" s="40"/>
      <c r="D137" s="39">
        <v>1314693</v>
      </c>
      <c r="E137" s="30">
        <v>0</v>
      </c>
      <c r="F137" s="52">
        <f t="shared" ref="F137:F200" si="15">B137-SUM(C137:E137)</f>
        <v>394304</v>
      </c>
      <c r="G137" s="39">
        <v>21765450</v>
      </c>
      <c r="H137" s="40"/>
      <c r="I137" s="39">
        <v>5173610</v>
      </c>
      <c r="J137" s="30">
        <v>0</v>
      </c>
      <c r="K137" s="52">
        <f t="shared" ref="K137:K200" si="16">G137-SUM(H137:J137)</f>
        <v>16591840</v>
      </c>
      <c r="L137" s="54">
        <v>24068135</v>
      </c>
      <c r="M137" s="55"/>
      <c r="N137" s="54">
        <v>5173610</v>
      </c>
      <c r="O137" s="54">
        <v>238388</v>
      </c>
      <c r="P137" s="52">
        <f t="shared" ref="P137:P200" si="17">L137-SUM(M137:O137)</f>
        <v>18656137</v>
      </c>
      <c r="Q137" s="30" t="e">
        <f>MATCH(LEFT(A137,4)*1,'Appendix 1'!E$5:E$8,0)</f>
        <v>#N/A</v>
      </c>
      <c r="R137" s="41">
        <f t="shared" ref="R137:R200" si="18">IF(ISNA($Q137),-10%,B137/G137)</f>
        <v>-0.1</v>
      </c>
      <c r="S137" s="41">
        <f t="shared" ref="S137:S200" si="19">IF(ISNA($Q137),-10%,C137/H137)</f>
        <v>-0.1</v>
      </c>
      <c r="T137" s="41">
        <f t="shared" ref="T137:T200" si="20">IF(ISNA($Q137),-10%,D137/I137)</f>
        <v>-0.1</v>
      </c>
      <c r="U137" s="41">
        <f t="shared" ref="U137:U200" si="21">IF(ISNA($Q137),-10%,E137/J137)</f>
        <v>-0.1</v>
      </c>
    </row>
    <row r="138" spans="1:21" hidden="1">
      <c r="A138" s="38" t="s">
        <v>4667</v>
      </c>
      <c r="B138" s="39">
        <v>739365</v>
      </c>
      <c r="C138" s="30">
        <v>0</v>
      </c>
      <c r="D138" s="40"/>
      <c r="E138" s="40"/>
      <c r="F138" s="52">
        <f t="shared" si="15"/>
        <v>739365</v>
      </c>
      <c r="G138" s="39">
        <v>32146257</v>
      </c>
      <c r="H138" s="30">
        <v>0</v>
      </c>
      <c r="I138" s="40"/>
      <c r="J138" s="40"/>
      <c r="K138" s="52">
        <f t="shared" si="16"/>
        <v>32146257</v>
      </c>
      <c r="L138" s="54">
        <v>33380577</v>
      </c>
      <c r="M138" s="54">
        <v>74440</v>
      </c>
      <c r="N138" s="55"/>
      <c r="O138" s="55"/>
      <c r="P138" s="52">
        <f t="shared" si="17"/>
        <v>33306137</v>
      </c>
      <c r="Q138" s="30" t="e">
        <f>MATCH(LEFT(A138,4)*1,'Appendix 1'!E$5:E$8,0)</f>
        <v>#N/A</v>
      </c>
      <c r="R138" s="41">
        <f t="shared" si="18"/>
        <v>-0.1</v>
      </c>
      <c r="S138" s="41">
        <f t="shared" si="19"/>
        <v>-0.1</v>
      </c>
      <c r="T138" s="41">
        <f t="shared" si="20"/>
        <v>-0.1</v>
      </c>
      <c r="U138" s="41">
        <f t="shared" si="21"/>
        <v>-0.1</v>
      </c>
    </row>
    <row r="139" spans="1:21" hidden="1">
      <c r="A139" s="38" t="s">
        <v>4668</v>
      </c>
      <c r="B139" s="39">
        <v>6442278</v>
      </c>
      <c r="C139" s="30">
        <v>0</v>
      </c>
      <c r="D139" s="39">
        <v>2700</v>
      </c>
      <c r="E139" s="30">
        <v>0</v>
      </c>
      <c r="F139" s="52">
        <f t="shared" si="15"/>
        <v>6439578</v>
      </c>
      <c r="G139" s="39">
        <v>33725219</v>
      </c>
      <c r="H139" s="30">
        <v>0</v>
      </c>
      <c r="I139" s="39">
        <v>10150</v>
      </c>
      <c r="J139" s="30">
        <v>0</v>
      </c>
      <c r="K139" s="52">
        <f t="shared" si="16"/>
        <v>33715069</v>
      </c>
      <c r="L139" s="54">
        <v>233288721</v>
      </c>
      <c r="M139" s="54">
        <v>172950839</v>
      </c>
      <c r="N139" s="54">
        <v>10150</v>
      </c>
      <c r="O139" s="54">
        <v>24222885</v>
      </c>
      <c r="P139" s="52">
        <f t="shared" si="17"/>
        <v>36104847</v>
      </c>
      <c r="Q139" s="30" t="e">
        <f>MATCH(LEFT(A139,4)*1,'Appendix 1'!E$5:E$8,0)</f>
        <v>#N/A</v>
      </c>
      <c r="R139" s="41">
        <f t="shared" si="18"/>
        <v>-0.1</v>
      </c>
      <c r="S139" s="41">
        <f t="shared" si="19"/>
        <v>-0.1</v>
      </c>
      <c r="T139" s="41">
        <f t="shared" si="20"/>
        <v>-0.1</v>
      </c>
      <c r="U139" s="41">
        <f t="shared" si="21"/>
        <v>-0.1</v>
      </c>
    </row>
    <row r="140" spans="1:21" hidden="1">
      <c r="A140" s="38" t="s">
        <v>4669</v>
      </c>
      <c r="B140" s="39">
        <v>1324450</v>
      </c>
      <c r="C140" s="30">
        <v>0</v>
      </c>
      <c r="D140" s="39">
        <v>90194</v>
      </c>
      <c r="E140" s="30">
        <v>0</v>
      </c>
      <c r="F140" s="52">
        <f t="shared" si="15"/>
        <v>1234256</v>
      </c>
      <c r="G140" s="39">
        <v>34686455</v>
      </c>
      <c r="H140" s="30">
        <v>0</v>
      </c>
      <c r="I140" s="39">
        <v>1074891</v>
      </c>
      <c r="J140" s="30">
        <v>0</v>
      </c>
      <c r="K140" s="52">
        <f t="shared" si="16"/>
        <v>33611564</v>
      </c>
      <c r="L140" s="54">
        <v>39755864</v>
      </c>
      <c r="M140" s="54">
        <v>22087</v>
      </c>
      <c r="N140" s="54">
        <v>1074891</v>
      </c>
      <c r="O140" s="54">
        <v>359835</v>
      </c>
      <c r="P140" s="52">
        <f t="shared" si="17"/>
        <v>38299051</v>
      </c>
      <c r="Q140" s="30" t="e">
        <f>MATCH(LEFT(A140,4)*1,'Appendix 1'!E$5:E$8,0)</f>
        <v>#N/A</v>
      </c>
      <c r="R140" s="41">
        <f t="shared" si="18"/>
        <v>-0.1</v>
      </c>
      <c r="S140" s="41">
        <f t="shared" si="19"/>
        <v>-0.1</v>
      </c>
      <c r="T140" s="41">
        <f t="shared" si="20"/>
        <v>-0.1</v>
      </c>
      <c r="U140" s="41">
        <f t="shared" si="21"/>
        <v>-0.1</v>
      </c>
    </row>
    <row r="141" spans="1:21" hidden="1">
      <c r="A141" s="38" t="s">
        <v>4670</v>
      </c>
      <c r="B141" s="39">
        <v>13015492</v>
      </c>
      <c r="C141" s="39">
        <v>77</v>
      </c>
      <c r="D141" s="39">
        <v>17267</v>
      </c>
      <c r="E141" s="39">
        <v>2342</v>
      </c>
      <c r="F141" s="52">
        <f t="shared" si="15"/>
        <v>12995806</v>
      </c>
      <c r="G141" s="39">
        <v>1819385468</v>
      </c>
      <c r="H141" s="39">
        <v>40319</v>
      </c>
      <c r="I141" s="39">
        <v>220346</v>
      </c>
      <c r="J141" s="39">
        <v>393328</v>
      </c>
      <c r="K141" s="52">
        <f t="shared" si="16"/>
        <v>1818731475</v>
      </c>
      <c r="L141" s="54">
        <v>2126685634</v>
      </c>
      <c r="M141" s="54">
        <v>136604</v>
      </c>
      <c r="N141" s="54">
        <v>220346</v>
      </c>
      <c r="O141" s="54">
        <v>4018406</v>
      </c>
      <c r="P141" s="52">
        <f t="shared" si="17"/>
        <v>2122310278</v>
      </c>
      <c r="Q141" s="30" t="e">
        <f>MATCH(LEFT(A141,4)*1,'Appendix 1'!E$5:E$8,0)</f>
        <v>#N/A</v>
      </c>
      <c r="R141" s="41">
        <f t="shared" si="18"/>
        <v>-0.1</v>
      </c>
      <c r="S141" s="41">
        <f t="shared" si="19"/>
        <v>-0.1</v>
      </c>
      <c r="T141" s="41">
        <f t="shared" si="20"/>
        <v>-0.1</v>
      </c>
      <c r="U141" s="41">
        <f t="shared" si="21"/>
        <v>-0.1</v>
      </c>
    </row>
    <row r="142" spans="1:21" hidden="1">
      <c r="A142" s="38" t="s">
        <v>4671</v>
      </c>
      <c r="B142" s="39">
        <v>493221</v>
      </c>
      <c r="C142" s="30">
        <v>0</v>
      </c>
      <c r="D142" s="40"/>
      <c r="E142" s="40"/>
      <c r="F142" s="52">
        <f t="shared" si="15"/>
        <v>493221</v>
      </c>
      <c r="G142" s="39">
        <v>44025371</v>
      </c>
      <c r="H142" s="30">
        <v>0</v>
      </c>
      <c r="I142" s="40"/>
      <c r="J142" s="40"/>
      <c r="K142" s="52">
        <f t="shared" si="16"/>
        <v>44025371</v>
      </c>
      <c r="L142" s="54">
        <v>45296693</v>
      </c>
      <c r="M142" s="54">
        <v>248703</v>
      </c>
      <c r="N142" s="55"/>
      <c r="O142" s="55"/>
      <c r="P142" s="52">
        <f t="shared" si="17"/>
        <v>45047990</v>
      </c>
      <c r="Q142" s="30" t="e">
        <f>MATCH(LEFT(A142,4)*1,'Appendix 1'!E$5:E$8,0)</f>
        <v>#N/A</v>
      </c>
      <c r="R142" s="41">
        <f t="shared" si="18"/>
        <v>-0.1</v>
      </c>
      <c r="S142" s="41">
        <f t="shared" si="19"/>
        <v>-0.1</v>
      </c>
      <c r="T142" s="41">
        <f t="shared" si="20"/>
        <v>-0.1</v>
      </c>
      <c r="U142" s="41">
        <f t="shared" si="21"/>
        <v>-0.1</v>
      </c>
    </row>
    <row r="143" spans="1:21" hidden="1">
      <c r="A143" s="38" t="s">
        <v>4672</v>
      </c>
      <c r="B143" s="30">
        <v>0</v>
      </c>
      <c r="C143" s="30">
        <v>0</v>
      </c>
      <c r="D143" s="30">
        <v>0</v>
      </c>
      <c r="E143" s="30">
        <v>0</v>
      </c>
      <c r="F143" s="52">
        <f t="shared" si="15"/>
        <v>0</v>
      </c>
      <c r="G143" s="39">
        <v>13776</v>
      </c>
      <c r="H143" s="30">
        <v>0</v>
      </c>
      <c r="I143" s="39">
        <v>13776</v>
      </c>
      <c r="J143" s="30">
        <v>0</v>
      </c>
      <c r="K143" s="52">
        <f t="shared" si="16"/>
        <v>0</v>
      </c>
      <c r="L143" s="54">
        <v>1909839362</v>
      </c>
      <c r="M143" s="54">
        <v>63962</v>
      </c>
      <c r="N143" s="54">
        <v>13776</v>
      </c>
      <c r="O143" s="54">
        <v>17258301</v>
      </c>
      <c r="P143" s="52">
        <f t="shared" si="17"/>
        <v>1892503323</v>
      </c>
      <c r="Q143" s="30" t="e">
        <f>MATCH(LEFT(A143,4)*1,'Appendix 1'!E$5:E$8,0)</f>
        <v>#N/A</v>
      </c>
      <c r="R143" s="41">
        <f t="shared" si="18"/>
        <v>-0.1</v>
      </c>
      <c r="S143" s="41">
        <f t="shared" si="19"/>
        <v>-0.1</v>
      </c>
      <c r="T143" s="41">
        <f t="shared" si="20"/>
        <v>-0.1</v>
      </c>
      <c r="U143" s="41">
        <f t="shared" si="21"/>
        <v>-0.1</v>
      </c>
    </row>
    <row r="144" spans="1:21" hidden="1">
      <c r="A144" s="38" t="s">
        <v>4673</v>
      </c>
      <c r="B144" s="39">
        <v>11945847</v>
      </c>
      <c r="C144" s="39">
        <v>4714</v>
      </c>
      <c r="D144" s="39">
        <v>17547</v>
      </c>
      <c r="E144" s="30">
        <v>0</v>
      </c>
      <c r="F144" s="52">
        <f t="shared" si="15"/>
        <v>11923586</v>
      </c>
      <c r="G144" s="39">
        <v>275746481</v>
      </c>
      <c r="H144" s="39">
        <v>87987</v>
      </c>
      <c r="I144" s="39">
        <v>180962</v>
      </c>
      <c r="J144" s="30">
        <v>0</v>
      </c>
      <c r="K144" s="52">
        <f t="shared" si="16"/>
        <v>275477532</v>
      </c>
      <c r="L144" s="54">
        <v>326304722</v>
      </c>
      <c r="M144" s="54">
        <v>1658976</v>
      </c>
      <c r="N144" s="54">
        <v>180962</v>
      </c>
      <c r="O144" s="54">
        <v>48976724</v>
      </c>
      <c r="P144" s="52">
        <f t="shared" si="17"/>
        <v>275488060</v>
      </c>
      <c r="Q144" s="30" t="e">
        <f>MATCH(LEFT(A144,4)*1,'Appendix 1'!E$5:E$8,0)</f>
        <v>#N/A</v>
      </c>
      <c r="R144" s="41">
        <f t="shared" si="18"/>
        <v>-0.1</v>
      </c>
      <c r="S144" s="41">
        <f t="shared" si="19"/>
        <v>-0.1</v>
      </c>
      <c r="T144" s="41">
        <f t="shared" si="20"/>
        <v>-0.1</v>
      </c>
      <c r="U144" s="41">
        <f t="shared" si="21"/>
        <v>-0.1</v>
      </c>
    </row>
    <row r="145" spans="1:21" hidden="1">
      <c r="A145" s="38" t="s">
        <v>4674</v>
      </c>
      <c r="B145" s="39">
        <v>29862</v>
      </c>
      <c r="C145" s="30">
        <v>0</v>
      </c>
      <c r="D145" s="39">
        <v>29862</v>
      </c>
      <c r="E145" s="30">
        <v>0</v>
      </c>
      <c r="F145" s="52">
        <f t="shared" si="15"/>
        <v>0</v>
      </c>
      <c r="G145" s="39">
        <v>398148</v>
      </c>
      <c r="H145" s="30">
        <v>0</v>
      </c>
      <c r="I145" s="39">
        <v>398148</v>
      </c>
      <c r="J145" s="30">
        <v>0</v>
      </c>
      <c r="K145" s="52">
        <f t="shared" si="16"/>
        <v>0</v>
      </c>
      <c r="L145" s="54">
        <v>1012632133</v>
      </c>
      <c r="M145" s="54">
        <v>870317</v>
      </c>
      <c r="N145" s="54">
        <v>398148</v>
      </c>
      <c r="O145" s="54">
        <v>141865</v>
      </c>
      <c r="P145" s="52">
        <f t="shared" si="17"/>
        <v>1011221803</v>
      </c>
      <c r="Q145" s="30" t="e">
        <f>MATCH(LEFT(A145,4)*1,'Appendix 1'!E$5:E$8,0)</f>
        <v>#N/A</v>
      </c>
      <c r="R145" s="41">
        <f t="shared" si="18"/>
        <v>-0.1</v>
      </c>
      <c r="S145" s="41">
        <f t="shared" si="19"/>
        <v>-0.1</v>
      </c>
      <c r="T145" s="41">
        <f t="shared" si="20"/>
        <v>-0.1</v>
      </c>
      <c r="U145" s="41">
        <f t="shared" si="21"/>
        <v>-0.1</v>
      </c>
    </row>
    <row r="146" spans="1:21" hidden="1">
      <c r="A146" s="38" t="s">
        <v>4675</v>
      </c>
      <c r="B146" s="39">
        <v>32685641</v>
      </c>
      <c r="C146" s="39">
        <v>28494734</v>
      </c>
      <c r="D146" s="39">
        <v>34787</v>
      </c>
      <c r="E146" s="30">
        <v>0</v>
      </c>
      <c r="F146" s="52">
        <f t="shared" si="15"/>
        <v>4156120</v>
      </c>
      <c r="G146" s="39">
        <v>503455462</v>
      </c>
      <c r="H146" s="39">
        <v>445230211</v>
      </c>
      <c r="I146" s="39">
        <v>652038</v>
      </c>
      <c r="J146" s="30">
        <v>0</v>
      </c>
      <c r="K146" s="52">
        <f t="shared" si="16"/>
        <v>57573213</v>
      </c>
      <c r="L146" s="54">
        <v>4890155817</v>
      </c>
      <c r="M146" s="54">
        <v>4803009627</v>
      </c>
      <c r="N146" s="54">
        <v>656838</v>
      </c>
      <c r="O146" s="54">
        <v>7350454</v>
      </c>
      <c r="P146" s="52">
        <f t="shared" si="17"/>
        <v>79138898</v>
      </c>
      <c r="Q146" s="30" t="e">
        <f>MATCH(LEFT(A146,4)*1,'Appendix 1'!E$5:E$8,0)</f>
        <v>#N/A</v>
      </c>
      <c r="R146" s="41">
        <f t="shared" si="18"/>
        <v>-0.1</v>
      </c>
      <c r="S146" s="41">
        <f t="shared" si="19"/>
        <v>-0.1</v>
      </c>
      <c r="T146" s="41">
        <f t="shared" si="20"/>
        <v>-0.1</v>
      </c>
      <c r="U146" s="41">
        <f t="shared" si="21"/>
        <v>-0.1</v>
      </c>
    </row>
    <row r="147" spans="1:21" hidden="1">
      <c r="A147" s="38" t="s">
        <v>4676</v>
      </c>
      <c r="B147" s="39">
        <v>10536074</v>
      </c>
      <c r="C147" s="39">
        <v>48932</v>
      </c>
      <c r="D147" s="39">
        <v>1937295</v>
      </c>
      <c r="E147" s="39">
        <v>678084</v>
      </c>
      <c r="F147" s="52">
        <f t="shared" si="15"/>
        <v>7871763</v>
      </c>
      <c r="G147" s="39">
        <v>362048367</v>
      </c>
      <c r="H147" s="39">
        <v>2086970</v>
      </c>
      <c r="I147" s="39">
        <v>21512804</v>
      </c>
      <c r="J147" s="39">
        <v>22841570</v>
      </c>
      <c r="K147" s="52">
        <f t="shared" si="16"/>
        <v>315607023</v>
      </c>
      <c r="L147" s="54">
        <v>893347690</v>
      </c>
      <c r="M147" s="54">
        <v>90025279</v>
      </c>
      <c r="N147" s="54">
        <v>21512804</v>
      </c>
      <c r="O147" s="54">
        <v>284975002</v>
      </c>
      <c r="P147" s="52">
        <f t="shared" si="17"/>
        <v>496834605</v>
      </c>
      <c r="Q147" s="30" t="e">
        <f>MATCH(LEFT(A147,4)*1,'Appendix 1'!E$5:E$8,0)</f>
        <v>#N/A</v>
      </c>
      <c r="R147" s="41">
        <f t="shared" si="18"/>
        <v>-0.1</v>
      </c>
      <c r="S147" s="41">
        <f t="shared" si="19"/>
        <v>-0.1</v>
      </c>
      <c r="T147" s="41">
        <f t="shared" si="20"/>
        <v>-0.1</v>
      </c>
      <c r="U147" s="41">
        <f t="shared" si="21"/>
        <v>-0.1</v>
      </c>
    </row>
    <row r="148" spans="1:21" hidden="1">
      <c r="A148" s="38" t="s">
        <v>4677</v>
      </c>
      <c r="B148" s="39">
        <v>3284572</v>
      </c>
      <c r="C148" s="39">
        <v>4213</v>
      </c>
      <c r="D148" s="39">
        <v>1214734</v>
      </c>
      <c r="E148" s="39">
        <v>106</v>
      </c>
      <c r="F148" s="52">
        <f t="shared" si="15"/>
        <v>2065519</v>
      </c>
      <c r="G148" s="39">
        <v>164281675</v>
      </c>
      <c r="H148" s="39">
        <v>247416</v>
      </c>
      <c r="I148" s="39">
        <v>15868920</v>
      </c>
      <c r="J148" s="39">
        <v>4668</v>
      </c>
      <c r="K148" s="52">
        <f t="shared" si="16"/>
        <v>148160671</v>
      </c>
      <c r="L148" s="54">
        <v>178723218</v>
      </c>
      <c r="M148" s="54">
        <v>4569641</v>
      </c>
      <c r="N148" s="54">
        <v>15868920</v>
      </c>
      <c r="O148" s="54">
        <v>4878162</v>
      </c>
      <c r="P148" s="52">
        <f t="shared" si="17"/>
        <v>153406495</v>
      </c>
      <c r="Q148" s="30" t="e">
        <f>MATCH(LEFT(A148,4)*1,'Appendix 1'!E$5:E$8,0)</f>
        <v>#N/A</v>
      </c>
      <c r="R148" s="41">
        <f t="shared" si="18"/>
        <v>-0.1</v>
      </c>
      <c r="S148" s="41">
        <f t="shared" si="19"/>
        <v>-0.1</v>
      </c>
      <c r="T148" s="41">
        <f t="shared" si="20"/>
        <v>-0.1</v>
      </c>
      <c r="U148" s="41">
        <f t="shared" si="21"/>
        <v>-0.1</v>
      </c>
    </row>
    <row r="149" spans="1:21" hidden="1">
      <c r="A149" s="38" t="s">
        <v>4678</v>
      </c>
      <c r="B149" s="39">
        <v>4189892</v>
      </c>
      <c r="C149" s="39">
        <v>1333917</v>
      </c>
      <c r="D149" s="39">
        <v>78322</v>
      </c>
      <c r="E149" s="39">
        <v>94514</v>
      </c>
      <c r="F149" s="52">
        <f t="shared" si="15"/>
        <v>2683139</v>
      </c>
      <c r="G149" s="39">
        <v>74799728</v>
      </c>
      <c r="H149" s="39">
        <v>18713902</v>
      </c>
      <c r="I149" s="39">
        <v>501834</v>
      </c>
      <c r="J149" s="39">
        <v>1158018</v>
      </c>
      <c r="K149" s="52">
        <f t="shared" si="16"/>
        <v>54425974</v>
      </c>
      <c r="L149" s="54">
        <v>308264172</v>
      </c>
      <c r="M149" s="54">
        <v>154728588</v>
      </c>
      <c r="N149" s="54">
        <v>501834</v>
      </c>
      <c r="O149" s="54">
        <v>69455541</v>
      </c>
      <c r="P149" s="52">
        <f t="shared" si="17"/>
        <v>83578209</v>
      </c>
      <c r="Q149" s="30" t="e">
        <f>MATCH(LEFT(A149,4)*1,'Appendix 1'!E$5:E$8,0)</f>
        <v>#N/A</v>
      </c>
      <c r="R149" s="41">
        <f t="shared" si="18"/>
        <v>-0.1</v>
      </c>
      <c r="S149" s="41">
        <f t="shared" si="19"/>
        <v>-0.1</v>
      </c>
      <c r="T149" s="41">
        <f t="shared" si="20"/>
        <v>-0.1</v>
      </c>
      <c r="U149" s="41">
        <f t="shared" si="21"/>
        <v>-0.1</v>
      </c>
    </row>
    <row r="150" spans="1:21" hidden="1">
      <c r="A150" s="38" t="s">
        <v>4679</v>
      </c>
      <c r="B150" s="39">
        <v>28699781</v>
      </c>
      <c r="C150" s="39">
        <v>5615264</v>
      </c>
      <c r="D150" s="39">
        <v>1655448</v>
      </c>
      <c r="E150" s="30">
        <v>0</v>
      </c>
      <c r="F150" s="52">
        <f t="shared" si="15"/>
        <v>21429069</v>
      </c>
      <c r="G150" s="39">
        <v>1101709517</v>
      </c>
      <c r="H150" s="39">
        <v>70210871</v>
      </c>
      <c r="I150" s="39">
        <v>763280344</v>
      </c>
      <c r="J150" s="30">
        <v>0</v>
      </c>
      <c r="K150" s="52">
        <f t="shared" si="16"/>
        <v>268218302</v>
      </c>
      <c r="L150" s="54">
        <v>1629349673</v>
      </c>
      <c r="M150" s="54">
        <v>299438970</v>
      </c>
      <c r="N150" s="54">
        <v>763280344</v>
      </c>
      <c r="O150" s="54">
        <v>26745672</v>
      </c>
      <c r="P150" s="52">
        <f t="shared" si="17"/>
        <v>539884687</v>
      </c>
      <c r="Q150" s="30" t="e">
        <f>MATCH(LEFT(A150,4)*1,'Appendix 1'!E$5:E$8,0)</f>
        <v>#N/A</v>
      </c>
      <c r="R150" s="41">
        <f t="shared" si="18"/>
        <v>-0.1</v>
      </c>
      <c r="S150" s="41">
        <f t="shared" si="19"/>
        <v>-0.1</v>
      </c>
      <c r="T150" s="41">
        <f t="shared" si="20"/>
        <v>-0.1</v>
      </c>
      <c r="U150" s="41">
        <f t="shared" si="21"/>
        <v>-0.1</v>
      </c>
    </row>
    <row r="151" spans="1:21" hidden="1">
      <c r="A151" s="38" t="s">
        <v>4680</v>
      </c>
      <c r="B151" s="40"/>
      <c r="C151" s="40"/>
      <c r="D151" s="40"/>
      <c r="E151" s="40"/>
      <c r="F151" s="52">
        <f t="shared" si="15"/>
        <v>0</v>
      </c>
      <c r="G151" s="40"/>
      <c r="H151" s="40"/>
      <c r="I151" s="40"/>
      <c r="J151" s="40"/>
      <c r="K151" s="52">
        <f t="shared" si="16"/>
        <v>0</v>
      </c>
      <c r="L151" s="55"/>
      <c r="M151" s="55"/>
      <c r="N151" s="55"/>
      <c r="O151" s="55"/>
      <c r="P151" s="52">
        <f t="shared" si="17"/>
        <v>0</v>
      </c>
      <c r="Q151" s="30" t="e">
        <f>MATCH(LEFT(A151,4)*1,'Appendix 1'!E$5:E$8,0)</f>
        <v>#N/A</v>
      </c>
      <c r="R151" s="41">
        <f t="shared" si="18"/>
        <v>-0.1</v>
      </c>
      <c r="S151" s="41">
        <f t="shared" si="19"/>
        <v>-0.1</v>
      </c>
      <c r="T151" s="41">
        <f t="shared" si="20"/>
        <v>-0.1</v>
      </c>
      <c r="U151" s="41">
        <f t="shared" si="21"/>
        <v>-0.1</v>
      </c>
    </row>
    <row r="152" spans="1:21" hidden="1">
      <c r="A152" s="38" t="s">
        <v>4681</v>
      </c>
      <c r="B152" s="39">
        <v>5198</v>
      </c>
      <c r="C152" s="30">
        <v>0</v>
      </c>
      <c r="D152" s="39">
        <v>5198</v>
      </c>
      <c r="E152" s="30">
        <v>0</v>
      </c>
      <c r="F152" s="52">
        <f t="shared" si="15"/>
        <v>0</v>
      </c>
      <c r="G152" s="39">
        <v>69288</v>
      </c>
      <c r="H152" s="30">
        <v>0</v>
      </c>
      <c r="I152" s="39">
        <v>69288</v>
      </c>
      <c r="J152" s="30">
        <v>0</v>
      </c>
      <c r="K152" s="52">
        <f t="shared" si="16"/>
        <v>0</v>
      </c>
      <c r="L152" s="54">
        <v>15091528</v>
      </c>
      <c r="M152" s="54">
        <v>10177268</v>
      </c>
      <c r="N152" s="54">
        <v>69288</v>
      </c>
      <c r="O152" s="54">
        <v>282249</v>
      </c>
      <c r="P152" s="52">
        <f t="shared" si="17"/>
        <v>4562723</v>
      </c>
      <c r="Q152" s="30" t="e">
        <f>MATCH(LEFT(A152,4)*1,'Appendix 1'!E$5:E$8,0)</f>
        <v>#N/A</v>
      </c>
      <c r="R152" s="41">
        <f t="shared" si="18"/>
        <v>-0.1</v>
      </c>
      <c r="S152" s="41">
        <f t="shared" si="19"/>
        <v>-0.1</v>
      </c>
      <c r="T152" s="41">
        <f t="shared" si="20"/>
        <v>-0.1</v>
      </c>
      <c r="U152" s="41">
        <f t="shared" si="21"/>
        <v>-0.1</v>
      </c>
    </row>
    <row r="153" spans="1:21" hidden="1">
      <c r="A153" s="38" t="s">
        <v>4682</v>
      </c>
      <c r="B153" s="39">
        <v>544226</v>
      </c>
      <c r="C153" s="30">
        <v>0</v>
      </c>
      <c r="D153" s="39">
        <v>538059</v>
      </c>
      <c r="E153" s="30">
        <v>0</v>
      </c>
      <c r="F153" s="52">
        <f t="shared" si="15"/>
        <v>6167</v>
      </c>
      <c r="G153" s="39">
        <v>7462410</v>
      </c>
      <c r="H153" s="30">
        <v>0</v>
      </c>
      <c r="I153" s="39">
        <v>7333945</v>
      </c>
      <c r="J153" s="30">
        <v>0</v>
      </c>
      <c r="K153" s="52">
        <f t="shared" si="16"/>
        <v>128465</v>
      </c>
      <c r="L153" s="54">
        <v>54130332</v>
      </c>
      <c r="M153" s="54">
        <v>2250981</v>
      </c>
      <c r="N153" s="54">
        <v>7333945</v>
      </c>
      <c r="O153" s="54">
        <v>3905776</v>
      </c>
      <c r="P153" s="52">
        <f t="shared" si="17"/>
        <v>40639630</v>
      </c>
      <c r="Q153" s="30" t="e">
        <f>MATCH(LEFT(A153,4)*1,'Appendix 1'!E$5:E$8,0)</f>
        <v>#N/A</v>
      </c>
      <c r="R153" s="41">
        <f t="shared" si="18"/>
        <v>-0.1</v>
      </c>
      <c r="S153" s="41">
        <f t="shared" si="19"/>
        <v>-0.1</v>
      </c>
      <c r="T153" s="41">
        <f t="shared" si="20"/>
        <v>-0.1</v>
      </c>
      <c r="U153" s="41">
        <f t="shared" si="21"/>
        <v>-0.1</v>
      </c>
    </row>
    <row r="154" spans="1:21" hidden="1">
      <c r="A154" s="38" t="s">
        <v>4683</v>
      </c>
      <c r="B154" s="39">
        <v>240563</v>
      </c>
      <c r="C154" s="30">
        <v>0</v>
      </c>
      <c r="D154" s="40"/>
      <c r="E154" s="30">
        <v>0</v>
      </c>
      <c r="F154" s="52">
        <f t="shared" si="15"/>
        <v>240563</v>
      </c>
      <c r="G154" s="39">
        <v>6330616</v>
      </c>
      <c r="H154" s="30">
        <v>0</v>
      </c>
      <c r="I154" s="40"/>
      <c r="J154" s="30">
        <v>0</v>
      </c>
      <c r="K154" s="52">
        <f t="shared" si="16"/>
        <v>6330616</v>
      </c>
      <c r="L154" s="54">
        <v>7942682</v>
      </c>
      <c r="M154" s="54">
        <v>801238</v>
      </c>
      <c r="N154" s="55"/>
      <c r="O154" s="54">
        <v>810828</v>
      </c>
      <c r="P154" s="52">
        <f t="shared" si="17"/>
        <v>6330616</v>
      </c>
      <c r="Q154" s="30" t="e">
        <f>MATCH(LEFT(A154,4)*1,'Appendix 1'!E$5:E$8,0)</f>
        <v>#N/A</v>
      </c>
      <c r="R154" s="41">
        <f t="shared" si="18"/>
        <v>-0.1</v>
      </c>
      <c r="S154" s="41">
        <f t="shared" si="19"/>
        <v>-0.1</v>
      </c>
      <c r="T154" s="41">
        <f t="shared" si="20"/>
        <v>-0.1</v>
      </c>
      <c r="U154" s="41">
        <f t="shared" si="21"/>
        <v>-0.1</v>
      </c>
    </row>
    <row r="155" spans="1:21" hidden="1">
      <c r="A155" s="38" t="s">
        <v>4684</v>
      </c>
      <c r="B155" s="39">
        <v>64922</v>
      </c>
      <c r="C155" s="39">
        <v>1865</v>
      </c>
      <c r="D155" s="40"/>
      <c r="E155" s="30">
        <v>0</v>
      </c>
      <c r="F155" s="52">
        <f t="shared" si="15"/>
        <v>63057</v>
      </c>
      <c r="G155" s="39">
        <v>70656997</v>
      </c>
      <c r="H155" s="39">
        <v>82299</v>
      </c>
      <c r="I155" s="40"/>
      <c r="J155" s="30">
        <v>0</v>
      </c>
      <c r="K155" s="52">
        <f t="shared" si="16"/>
        <v>70574698</v>
      </c>
      <c r="L155" s="54">
        <v>146730670</v>
      </c>
      <c r="M155" s="54">
        <v>64448722</v>
      </c>
      <c r="N155" s="55"/>
      <c r="O155" s="54">
        <v>11093266</v>
      </c>
      <c r="P155" s="52">
        <f t="shared" si="17"/>
        <v>71188682</v>
      </c>
      <c r="Q155" s="30" t="e">
        <f>MATCH(LEFT(A155,4)*1,'Appendix 1'!E$5:E$8,0)</f>
        <v>#N/A</v>
      </c>
      <c r="R155" s="41">
        <f t="shared" si="18"/>
        <v>-0.1</v>
      </c>
      <c r="S155" s="41">
        <f t="shared" si="19"/>
        <v>-0.1</v>
      </c>
      <c r="T155" s="41">
        <f t="shared" si="20"/>
        <v>-0.1</v>
      </c>
      <c r="U155" s="41">
        <f t="shared" si="21"/>
        <v>-0.1</v>
      </c>
    </row>
    <row r="156" spans="1:21" hidden="1">
      <c r="A156" s="38" t="s">
        <v>4685</v>
      </c>
      <c r="B156" s="39">
        <v>6967638</v>
      </c>
      <c r="C156" s="39">
        <v>21725</v>
      </c>
      <c r="D156" s="39">
        <v>138058</v>
      </c>
      <c r="E156" s="30">
        <v>0</v>
      </c>
      <c r="F156" s="52">
        <f t="shared" si="15"/>
        <v>6807855</v>
      </c>
      <c r="G156" s="39">
        <v>499034023</v>
      </c>
      <c r="H156" s="39">
        <v>634717</v>
      </c>
      <c r="I156" s="39">
        <v>439675</v>
      </c>
      <c r="J156" s="30">
        <v>0</v>
      </c>
      <c r="K156" s="52">
        <f t="shared" si="16"/>
        <v>497959631</v>
      </c>
      <c r="L156" s="54">
        <v>1371113675</v>
      </c>
      <c r="M156" s="54">
        <v>655257195</v>
      </c>
      <c r="N156" s="54">
        <v>439675</v>
      </c>
      <c r="O156" s="54">
        <v>60557719</v>
      </c>
      <c r="P156" s="52">
        <f t="shared" si="17"/>
        <v>654859086</v>
      </c>
      <c r="Q156" s="30" t="e">
        <f>MATCH(LEFT(A156,4)*1,'Appendix 1'!E$5:E$8,0)</f>
        <v>#N/A</v>
      </c>
      <c r="R156" s="41">
        <f t="shared" si="18"/>
        <v>-0.1</v>
      </c>
      <c r="S156" s="41">
        <f t="shared" si="19"/>
        <v>-0.1</v>
      </c>
      <c r="T156" s="41">
        <f t="shared" si="20"/>
        <v>-0.1</v>
      </c>
      <c r="U156" s="41">
        <f t="shared" si="21"/>
        <v>-0.1</v>
      </c>
    </row>
    <row r="157" spans="1:21" hidden="1">
      <c r="A157" s="38" t="s">
        <v>4686</v>
      </c>
      <c r="B157" s="39">
        <v>183001</v>
      </c>
      <c r="C157" s="30">
        <v>0</v>
      </c>
      <c r="D157" s="39">
        <v>146616</v>
      </c>
      <c r="E157" s="30">
        <v>0</v>
      </c>
      <c r="F157" s="52">
        <f t="shared" si="15"/>
        <v>36385</v>
      </c>
      <c r="G157" s="39">
        <v>1013799</v>
      </c>
      <c r="H157" s="30">
        <v>0</v>
      </c>
      <c r="I157" s="39">
        <v>585771</v>
      </c>
      <c r="J157" s="30">
        <v>0</v>
      </c>
      <c r="K157" s="52">
        <f t="shared" si="16"/>
        <v>428028</v>
      </c>
      <c r="L157" s="54">
        <v>16134114</v>
      </c>
      <c r="M157" s="54">
        <v>346600</v>
      </c>
      <c r="N157" s="54">
        <v>585771</v>
      </c>
      <c r="O157" s="54">
        <v>20362</v>
      </c>
      <c r="P157" s="52">
        <f t="shared" si="17"/>
        <v>15181381</v>
      </c>
      <c r="Q157" s="30" t="e">
        <f>MATCH(LEFT(A157,4)*1,'Appendix 1'!E$5:E$8,0)</f>
        <v>#N/A</v>
      </c>
      <c r="R157" s="41">
        <f t="shared" si="18"/>
        <v>-0.1</v>
      </c>
      <c r="S157" s="41">
        <f t="shared" si="19"/>
        <v>-0.1</v>
      </c>
      <c r="T157" s="41">
        <f t="shared" si="20"/>
        <v>-0.1</v>
      </c>
      <c r="U157" s="41">
        <f t="shared" si="21"/>
        <v>-0.1</v>
      </c>
    </row>
    <row r="158" spans="1:21" hidden="1">
      <c r="A158" s="38" t="s">
        <v>4687</v>
      </c>
      <c r="B158" s="39">
        <v>138005131</v>
      </c>
      <c r="C158" s="39">
        <v>10906</v>
      </c>
      <c r="D158" s="39">
        <v>35755932</v>
      </c>
      <c r="E158" s="39">
        <v>11087</v>
      </c>
      <c r="F158" s="52">
        <f t="shared" si="15"/>
        <v>102227206</v>
      </c>
      <c r="G158" s="39">
        <v>1198565278</v>
      </c>
      <c r="H158" s="39">
        <v>124292</v>
      </c>
      <c r="I158" s="39">
        <v>118832732</v>
      </c>
      <c r="J158" s="39">
        <v>88692</v>
      </c>
      <c r="K158" s="52">
        <f t="shared" si="16"/>
        <v>1079519562</v>
      </c>
      <c r="L158" s="54">
        <v>2033022607</v>
      </c>
      <c r="M158" s="54">
        <v>94037274</v>
      </c>
      <c r="N158" s="54">
        <v>118832732</v>
      </c>
      <c r="O158" s="54">
        <v>73094578</v>
      </c>
      <c r="P158" s="52">
        <f t="shared" si="17"/>
        <v>1747058023</v>
      </c>
      <c r="Q158" s="30" t="e">
        <f>MATCH(LEFT(A158,4)*1,'Appendix 1'!E$5:E$8,0)</f>
        <v>#N/A</v>
      </c>
      <c r="R158" s="41">
        <f t="shared" si="18"/>
        <v>-0.1</v>
      </c>
      <c r="S158" s="41">
        <f t="shared" si="19"/>
        <v>-0.1</v>
      </c>
      <c r="T158" s="41">
        <f t="shared" si="20"/>
        <v>-0.1</v>
      </c>
      <c r="U158" s="41">
        <f t="shared" si="21"/>
        <v>-0.1</v>
      </c>
    </row>
    <row r="159" spans="1:21" hidden="1">
      <c r="A159" s="38" t="s">
        <v>4688</v>
      </c>
      <c r="B159" s="39">
        <v>37277702</v>
      </c>
      <c r="C159" s="30">
        <v>0</v>
      </c>
      <c r="D159" s="39">
        <v>35617846</v>
      </c>
      <c r="E159" s="30">
        <v>0</v>
      </c>
      <c r="F159" s="52">
        <f t="shared" si="15"/>
        <v>1659856</v>
      </c>
      <c r="G159" s="39">
        <v>174643508</v>
      </c>
      <c r="H159" s="30">
        <v>0</v>
      </c>
      <c r="I159" s="39">
        <v>143349130</v>
      </c>
      <c r="J159" s="30">
        <v>0</v>
      </c>
      <c r="K159" s="52">
        <f t="shared" si="16"/>
        <v>31294378</v>
      </c>
      <c r="L159" s="54">
        <v>3053270128</v>
      </c>
      <c r="M159" s="54">
        <v>348612176</v>
      </c>
      <c r="N159" s="54">
        <v>146479550</v>
      </c>
      <c r="O159" s="54">
        <v>48284620</v>
      </c>
      <c r="P159" s="52">
        <f t="shared" si="17"/>
        <v>2509893782</v>
      </c>
      <c r="Q159" s="30" t="e">
        <f>MATCH(LEFT(A159,4)*1,'Appendix 1'!E$5:E$8,0)</f>
        <v>#N/A</v>
      </c>
      <c r="R159" s="41">
        <f t="shared" si="18"/>
        <v>-0.1</v>
      </c>
      <c r="S159" s="41">
        <f t="shared" si="19"/>
        <v>-0.1</v>
      </c>
      <c r="T159" s="41">
        <f t="shared" si="20"/>
        <v>-0.1</v>
      </c>
      <c r="U159" s="41">
        <f t="shared" si="21"/>
        <v>-0.1</v>
      </c>
    </row>
    <row r="160" spans="1:21" hidden="1">
      <c r="A160" s="38" t="s">
        <v>4689</v>
      </c>
      <c r="B160" s="39">
        <v>55119986</v>
      </c>
      <c r="C160" s="39">
        <v>28340</v>
      </c>
      <c r="D160" s="39">
        <v>1414787</v>
      </c>
      <c r="E160" s="30">
        <v>0</v>
      </c>
      <c r="F160" s="52">
        <f t="shared" si="15"/>
        <v>53676859</v>
      </c>
      <c r="G160" s="39">
        <v>765432752</v>
      </c>
      <c r="H160" s="39">
        <v>273233</v>
      </c>
      <c r="I160" s="39">
        <v>5244115</v>
      </c>
      <c r="J160" s="30">
        <v>0</v>
      </c>
      <c r="K160" s="52">
        <f t="shared" si="16"/>
        <v>759915404</v>
      </c>
      <c r="L160" s="54">
        <v>2358159242</v>
      </c>
      <c r="M160" s="54">
        <v>12988382</v>
      </c>
      <c r="N160" s="54">
        <v>5633456</v>
      </c>
      <c r="O160" s="54">
        <v>790354349</v>
      </c>
      <c r="P160" s="52">
        <f t="shared" si="17"/>
        <v>1549183055</v>
      </c>
      <c r="Q160" s="30" t="e">
        <f>MATCH(LEFT(A160,4)*1,'Appendix 1'!E$5:E$8,0)</f>
        <v>#N/A</v>
      </c>
      <c r="R160" s="41">
        <f t="shared" si="18"/>
        <v>-0.1</v>
      </c>
      <c r="S160" s="41">
        <f t="shared" si="19"/>
        <v>-0.1</v>
      </c>
      <c r="T160" s="41">
        <f t="shared" si="20"/>
        <v>-0.1</v>
      </c>
      <c r="U160" s="41">
        <f t="shared" si="21"/>
        <v>-0.1</v>
      </c>
    </row>
    <row r="161" spans="1:21" hidden="1">
      <c r="A161" s="38" t="s">
        <v>4690</v>
      </c>
      <c r="B161" s="39">
        <v>12078681</v>
      </c>
      <c r="C161" s="39">
        <v>16078</v>
      </c>
      <c r="D161" s="39">
        <v>5302363</v>
      </c>
      <c r="E161" s="39">
        <v>42594</v>
      </c>
      <c r="F161" s="52">
        <f t="shared" si="15"/>
        <v>6717646</v>
      </c>
      <c r="G161" s="39">
        <v>198917277</v>
      </c>
      <c r="H161" s="39">
        <v>1723606</v>
      </c>
      <c r="I161" s="39">
        <v>45587473</v>
      </c>
      <c r="J161" s="39">
        <v>937992</v>
      </c>
      <c r="K161" s="52">
        <f t="shared" si="16"/>
        <v>150668206</v>
      </c>
      <c r="L161" s="54">
        <v>872767820</v>
      </c>
      <c r="M161" s="54">
        <v>396295425</v>
      </c>
      <c r="N161" s="54">
        <v>45587473</v>
      </c>
      <c r="O161" s="54">
        <v>156124629</v>
      </c>
      <c r="P161" s="52">
        <f t="shared" si="17"/>
        <v>274760293</v>
      </c>
      <c r="Q161" s="30" t="e">
        <f>MATCH(LEFT(A161,4)*1,'Appendix 1'!E$5:E$8,0)</f>
        <v>#N/A</v>
      </c>
      <c r="R161" s="41">
        <f t="shared" si="18"/>
        <v>-0.1</v>
      </c>
      <c r="S161" s="41">
        <f t="shared" si="19"/>
        <v>-0.1</v>
      </c>
      <c r="T161" s="41">
        <f t="shared" si="20"/>
        <v>-0.1</v>
      </c>
      <c r="U161" s="41">
        <f t="shared" si="21"/>
        <v>-0.1</v>
      </c>
    </row>
    <row r="162" spans="1:21" hidden="1">
      <c r="A162" s="38" t="s">
        <v>4691</v>
      </c>
      <c r="B162" s="39">
        <v>262412</v>
      </c>
      <c r="C162" s="39">
        <v>1925</v>
      </c>
      <c r="D162" s="40"/>
      <c r="E162" s="39">
        <v>2719</v>
      </c>
      <c r="F162" s="52">
        <f t="shared" si="15"/>
        <v>257768</v>
      </c>
      <c r="G162" s="39">
        <v>93470162</v>
      </c>
      <c r="H162" s="39">
        <v>991725</v>
      </c>
      <c r="I162" s="40"/>
      <c r="J162" s="39">
        <v>9222046</v>
      </c>
      <c r="K162" s="52">
        <f t="shared" si="16"/>
        <v>83256391</v>
      </c>
      <c r="L162" s="54">
        <v>262499125</v>
      </c>
      <c r="M162" s="54">
        <v>2498144</v>
      </c>
      <c r="N162" s="55"/>
      <c r="O162" s="54">
        <v>12757501</v>
      </c>
      <c r="P162" s="52">
        <f t="shared" si="17"/>
        <v>247243480</v>
      </c>
      <c r="Q162" s="30" t="e">
        <f>MATCH(LEFT(A162,4)*1,'Appendix 1'!E$5:E$8,0)</f>
        <v>#N/A</v>
      </c>
      <c r="R162" s="41">
        <f t="shared" si="18"/>
        <v>-0.1</v>
      </c>
      <c r="S162" s="41">
        <f t="shared" si="19"/>
        <v>-0.1</v>
      </c>
      <c r="T162" s="41">
        <f t="shared" si="20"/>
        <v>-0.1</v>
      </c>
      <c r="U162" s="41">
        <f t="shared" si="21"/>
        <v>-0.1</v>
      </c>
    </row>
    <row r="163" spans="1:21" hidden="1">
      <c r="A163" s="38" t="s">
        <v>4692</v>
      </c>
      <c r="B163" s="39">
        <v>92722039</v>
      </c>
      <c r="C163" s="39">
        <v>1110014</v>
      </c>
      <c r="D163" s="39">
        <v>39493435</v>
      </c>
      <c r="E163" s="39">
        <v>95231</v>
      </c>
      <c r="F163" s="52">
        <f t="shared" si="15"/>
        <v>52023359</v>
      </c>
      <c r="G163" s="39">
        <v>1054004812</v>
      </c>
      <c r="H163" s="39">
        <v>18123890</v>
      </c>
      <c r="I163" s="39">
        <v>133805663</v>
      </c>
      <c r="J163" s="39">
        <v>1245602</v>
      </c>
      <c r="K163" s="52">
        <f t="shared" si="16"/>
        <v>900829657</v>
      </c>
      <c r="L163" s="54">
        <v>3142159501</v>
      </c>
      <c r="M163" s="54">
        <v>615119141</v>
      </c>
      <c r="N163" s="54">
        <v>133805663</v>
      </c>
      <c r="O163" s="54">
        <v>1175910446</v>
      </c>
      <c r="P163" s="52">
        <f t="shared" si="17"/>
        <v>1217324251</v>
      </c>
      <c r="Q163" s="30" t="e">
        <f>MATCH(LEFT(A163,4)*1,'Appendix 1'!E$5:E$8,0)</f>
        <v>#N/A</v>
      </c>
      <c r="R163" s="41">
        <f t="shared" si="18"/>
        <v>-0.1</v>
      </c>
      <c r="S163" s="41">
        <f t="shared" si="19"/>
        <v>-0.1</v>
      </c>
      <c r="T163" s="41">
        <f t="shared" si="20"/>
        <v>-0.1</v>
      </c>
      <c r="U163" s="41">
        <f t="shared" si="21"/>
        <v>-0.1</v>
      </c>
    </row>
    <row r="164" spans="1:21" hidden="1">
      <c r="A164" s="38" t="s">
        <v>4693</v>
      </c>
      <c r="B164" s="30">
        <v>0</v>
      </c>
      <c r="C164" s="40"/>
      <c r="D164" s="40"/>
      <c r="E164" s="30">
        <v>0</v>
      </c>
      <c r="F164" s="52">
        <f t="shared" si="15"/>
        <v>0</v>
      </c>
      <c r="G164" s="30">
        <v>0</v>
      </c>
      <c r="H164" s="40"/>
      <c r="I164" s="40"/>
      <c r="J164" s="30">
        <v>0</v>
      </c>
      <c r="K164" s="52">
        <f t="shared" si="16"/>
        <v>0</v>
      </c>
      <c r="L164" s="54">
        <v>769290055</v>
      </c>
      <c r="M164" s="55"/>
      <c r="N164" s="55"/>
      <c r="O164" s="54">
        <v>236246</v>
      </c>
      <c r="P164" s="52">
        <f t="shared" si="17"/>
        <v>769053809</v>
      </c>
      <c r="Q164" s="30" t="e">
        <f>MATCH(LEFT(A164,4)*1,'Appendix 1'!E$5:E$8,0)</f>
        <v>#N/A</v>
      </c>
      <c r="R164" s="41">
        <f t="shared" si="18"/>
        <v>-0.1</v>
      </c>
      <c r="S164" s="41">
        <f t="shared" si="19"/>
        <v>-0.1</v>
      </c>
      <c r="T164" s="41">
        <f t="shared" si="20"/>
        <v>-0.1</v>
      </c>
      <c r="U164" s="41">
        <f t="shared" si="21"/>
        <v>-0.1</v>
      </c>
    </row>
    <row r="165" spans="1:21" hidden="1">
      <c r="A165" s="38" t="s">
        <v>4694</v>
      </c>
      <c r="B165" s="30">
        <v>0</v>
      </c>
      <c r="C165" s="40"/>
      <c r="D165" s="40"/>
      <c r="E165" s="40"/>
      <c r="F165" s="52">
        <f t="shared" si="15"/>
        <v>0</v>
      </c>
      <c r="G165" s="30">
        <v>0</v>
      </c>
      <c r="H165" s="40"/>
      <c r="I165" s="40"/>
      <c r="J165" s="40"/>
      <c r="K165" s="52">
        <f t="shared" si="16"/>
        <v>0</v>
      </c>
      <c r="L165" s="54">
        <v>185964</v>
      </c>
      <c r="M165" s="55"/>
      <c r="N165" s="55"/>
      <c r="O165" s="55"/>
      <c r="P165" s="52">
        <f t="shared" si="17"/>
        <v>185964</v>
      </c>
      <c r="Q165" s="30" t="e">
        <f>MATCH(LEFT(A165,4)*1,'Appendix 1'!E$5:E$8,0)</f>
        <v>#N/A</v>
      </c>
      <c r="R165" s="41">
        <f t="shared" si="18"/>
        <v>-0.1</v>
      </c>
      <c r="S165" s="41">
        <f t="shared" si="19"/>
        <v>-0.1</v>
      </c>
      <c r="T165" s="41">
        <f t="shared" si="20"/>
        <v>-0.1</v>
      </c>
      <c r="U165" s="41">
        <f t="shared" si="21"/>
        <v>-0.1</v>
      </c>
    </row>
    <row r="166" spans="1:21" hidden="1">
      <c r="A166" s="38" t="s">
        <v>4695</v>
      </c>
      <c r="B166" s="39">
        <v>8249</v>
      </c>
      <c r="C166" s="30">
        <v>0</v>
      </c>
      <c r="D166" s="40"/>
      <c r="E166" s="30">
        <v>0</v>
      </c>
      <c r="F166" s="52">
        <f t="shared" si="15"/>
        <v>8249</v>
      </c>
      <c r="G166" s="39">
        <v>12298533</v>
      </c>
      <c r="H166" s="30">
        <v>0</v>
      </c>
      <c r="I166" s="40"/>
      <c r="J166" s="30">
        <v>0</v>
      </c>
      <c r="K166" s="52">
        <f t="shared" si="16"/>
        <v>12298533</v>
      </c>
      <c r="L166" s="54">
        <v>523517340</v>
      </c>
      <c r="M166" s="54">
        <v>29803092</v>
      </c>
      <c r="N166" s="55"/>
      <c r="O166" s="54">
        <v>350047</v>
      </c>
      <c r="P166" s="52">
        <f t="shared" si="17"/>
        <v>493364201</v>
      </c>
      <c r="Q166" s="30" t="e">
        <f>MATCH(LEFT(A166,4)*1,'Appendix 1'!E$5:E$8,0)</f>
        <v>#N/A</v>
      </c>
      <c r="R166" s="41">
        <f t="shared" si="18"/>
        <v>-0.1</v>
      </c>
      <c r="S166" s="41">
        <f t="shared" si="19"/>
        <v>-0.1</v>
      </c>
      <c r="T166" s="41">
        <f t="shared" si="20"/>
        <v>-0.1</v>
      </c>
      <c r="U166" s="41">
        <f t="shared" si="21"/>
        <v>-0.1</v>
      </c>
    </row>
    <row r="167" spans="1:21" hidden="1">
      <c r="A167" s="38" t="s">
        <v>4696</v>
      </c>
      <c r="B167" s="39">
        <v>10247</v>
      </c>
      <c r="C167" s="30">
        <v>0</v>
      </c>
      <c r="D167" s="39">
        <v>10247</v>
      </c>
      <c r="E167" s="30">
        <v>0</v>
      </c>
      <c r="F167" s="52">
        <f t="shared" si="15"/>
        <v>0</v>
      </c>
      <c r="G167" s="39">
        <v>136635</v>
      </c>
      <c r="H167" s="30">
        <v>0</v>
      </c>
      <c r="I167" s="39">
        <v>136635</v>
      </c>
      <c r="J167" s="30">
        <v>0</v>
      </c>
      <c r="K167" s="52">
        <f t="shared" si="16"/>
        <v>0</v>
      </c>
      <c r="L167" s="54">
        <v>555981335</v>
      </c>
      <c r="M167" s="54">
        <v>23769979</v>
      </c>
      <c r="N167" s="54">
        <v>136635</v>
      </c>
      <c r="O167" s="54">
        <v>7969216</v>
      </c>
      <c r="P167" s="52">
        <f t="shared" si="17"/>
        <v>524105505</v>
      </c>
      <c r="Q167" s="30" t="e">
        <f>MATCH(LEFT(A167,4)*1,'Appendix 1'!E$5:E$8,0)</f>
        <v>#N/A</v>
      </c>
      <c r="R167" s="41">
        <f t="shared" si="18"/>
        <v>-0.1</v>
      </c>
      <c r="S167" s="41">
        <f t="shared" si="19"/>
        <v>-0.1</v>
      </c>
      <c r="T167" s="41">
        <f t="shared" si="20"/>
        <v>-0.1</v>
      </c>
      <c r="U167" s="41">
        <f t="shared" si="21"/>
        <v>-0.1</v>
      </c>
    </row>
    <row r="168" spans="1:21" hidden="1">
      <c r="A168" s="38" t="s">
        <v>4697</v>
      </c>
      <c r="B168" s="39">
        <v>461538</v>
      </c>
      <c r="C168" s="39">
        <v>45</v>
      </c>
      <c r="D168" s="39">
        <v>12461</v>
      </c>
      <c r="E168" s="30">
        <v>0</v>
      </c>
      <c r="F168" s="52">
        <f t="shared" si="15"/>
        <v>449032</v>
      </c>
      <c r="G168" s="39">
        <v>313216404</v>
      </c>
      <c r="H168" s="39">
        <v>45821</v>
      </c>
      <c r="I168" s="39">
        <v>162306</v>
      </c>
      <c r="J168" s="30">
        <v>0</v>
      </c>
      <c r="K168" s="52">
        <f t="shared" si="16"/>
        <v>313008277</v>
      </c>
      <c r="L168" s="54">
        <v>370276531</v>
      </c>
      <c r="M168" s="54">
        <v>721108</v>
      </c>
      <c r="N168" s="54">
        <v>162306</v>
      </c>
      <c r="O168" s="54">
        <v>5241608</v>
      </c>
      <c r="P168" s="52">
        <f t="shared" si="17"/>
        <v>364151509</v>
      </c>
      <c r="Q168" s="30" t="e">
        <f>MATCH(LEFT(A168,4)*1,'Appendix 1'!E$5:E$8,0)</f>
        <v>#N/A</v>
      </c>
      <c r="R168" s="41">
        <f t="shared" si="18"/>
        <v>-0.1</v>
      </c>
      <c r="S168" s="41">
        <f t="shared" si="19"/>
        <v>-0.1</v>
      </c>
      <c r="T168" s="41">
        <f t="shared" si="20"/>
        <v>-0.1</v>
      </c>
      <c r="U168" s="41">
        <f t="shared" si="21"/>
        <v>-0.1</v>
      </c>
    </row>
    <row r="169" spans="1:21" hidden="1">
      <c r="A169" s="38" t="s">
        <v>4698</v>
      </c>
      <c r="B169" s="39">
        <v>69030127</v>
      </c>
      <c r="C169" s="39">
        <v>329148</v>
      </c>
      <c r="D169" s="39">
        <v>1970634</v>
      </c>
      <c r="E169" s="39">
        <v>30377</v>
      </c>
      <c r="F169" s="52">
        <f t="shared" si="15"/>
        <v>66699968</v>
      </c>
      <c r="G169" s="39">
        <v>1153624107</v>
      </c>
      <c r="H169" s="39">
        <v>4370228</v>
      </c>
      <c r="I169" s="39">
        <v>14769215</v>
      </c>
      <c r="J169" s="39">
        <v>526095</v>
      </c>
      <c r="K169" s="52">
        <f t="shared" si="16"/>
        <v>1133958569</v>
      </c>
      <c r="L169" s="54">
        <v>3933113660</v>
      </c>
      <c r="M169" s="54">
        <v>1977330116</v>
      </c>
      <c r="N169" s="54">
        <v>14806723</v>
      </c>
      <c r="O169" s="54">
        <v>598240539</v>
      </c>
      <c r="P169" s="52">
        <f t="shared" si="17"/>
        <v>1342736282</v>
      </c>
      <c r="Q169" s="30" t="e">
        <f>MATCH(LEFT(A169,4)*1,'Appendix 1'!E$5:E$8,0)</f>
        <v>#N/A</v>
      </c>
      <c r="R169" s="41">
        <f t="shared" si="18"/>
        <v>-0.1</v>
      </c>
      <c r="S169" s="41">
        <f t="shared" si="19"/>
        <v>-0.1</v>
      </c>
      <c r="T169" s="41">
        <f t="shared" si="20"/>
        <v>-0.1</v>
      </c>
      <c r="U169" s="41">
        <f t="shared" si="21"/>
        <v>-0.1</v>
      </c>
    </row>
    <row r="170" spans="1:21" hidden="1">
      <c r="A170" s="38" t="s">
        <v>4699</v>
      </c>
      <c r="B170" s="39">
        <v>82809674</v>
      </c>
      <c r="C170" s="39">
        <v>345811</v>
      </c>
      <c r="D170" s="39">
        <v>10866413</v>
      </c>
      <c r="E170" s="39">
        <v>1202</v>
      </c>
      <c r="F170" s="52">
        <f t="shared" si="15"/>
        <v>71596248</v>
      </c>
      <c r="G170" s="39">
        <v>506637264</v>
      </c>
      <c r="H170" s="39">
        <v>2988505</v>
      </c>
      <c r="I170" s="39">
        <v>35535389</v>
      </c>
      <c r="J170" s="39">
        <v>16920</v>
      </c>
      <c r="K170" s="52">
        <f t="shared" si="16"/>
        <v>468096450</v>
      </c>
      <c r="L170" s="54">
        <v>1525394014</v>
      </c>
      <c r="M170" s="54">
        <v>755176672</v>
      </c>
      <c r="N170" s="54">
        <v>35535389</v>
      </c>
      <c r="O170" s="54">
        <v>119823197</v>
      </c>
      <c r="P170" s="52">
        <f t="shared" si="17"/>
        <v>614858756</v>
      </c>
      <c r="Q170" s="30" t="e">
        <f>MATCH(LEFT(A170,4)*1,'Appendix 1'!E$5:E$8,0)</f>
        <v>#N/A</v>
      </c>
      <c r="R170" s="41">
        <f t="shared" si="18"/>
        <v>-0.1</v>
      </c>
      <c r="S170" s="41">
        <f t="shared" si="19"/>
        <v>-0.1</v>
      </c>
      <c r="T170" s="41">
        <f t="shared" si="20"/>
        <v>-0.1</v>
      </c>
      <c r="U170" s="41">
        <f t="shared" si="21"/>
        <v>-0.1</v>
      </c>
    </row>
    <row r="171" spans="1:21" hidden="1">
      <c r="A171" s="38" t="s">
        <v>4700</v>
      </c>
      <c r="B171" s="39">
        <v>46843118</v>
      </c>
      <c r="C171" s="39">
        <v>1993</v>
      </c>
      <c r="D171" s="39">
        <v>27742136</v>
      </c>
      <c r="E171" s="39">
        <v>2672</v>
      </c>
      <c r="F171" s="52">
        <f t="shared" si="15"/>
        <v>19096317</v>
      </c>
      <c r="G171" s="39">
        <v>397433185</v>
      </c>
      <c r="H171" s="39">
        <v>31167</v>
      </c>
      <c r="I171" s="39">
        <v>99021063</v>
      </c>
      <c r="J171" s="39">
        <v>41738</v>
      </c>
      <c r="K171" s="52">
        <f t="shared" si="16"/>
        <v>298339217</v>
      </c>
      <c r="L171" s="54">
        <v>1487873812</v>
      </c>
      <c r="M171" s="54">
        <v>170247838</v>
      </c>
      <c r="N171" s="54">
        <v>99021063</v>
      </c>
      <c r="O171" s="54">
        <v>73222064</v>
      </c>
      <c r="P171" s="52">
        <f t="shared" si="17"/>
        <v>1145382847</v>
      </c>
      <c r="Q171" s="30" t="e">
        <f>MATCH(LEFT(A171,4)*1,'Appendix 1'!E$5:E$8,0)</f>
        <v>#N/A</v>
      </c>
      <c r="R171" s="41">
        <f t="shared" si="18"/>
        <v>-0.1</v>
      </c>
      <c r="S171" s="41">
        <f t="shared" si="19"/>
        <v>-0.1</v>
      </c>
      <c r="T171" s="41">
        <f t="shared" si="20"/>
        <v>-0.1</v>
      </c>
      <c r="U171" s="41">
        <f t="shared" si="21"/>
        <v>-0.1</v>
      </c>
    </row>
    <row r="172" spans="1:21" hidden="1">
      <c r="A172" s="38" t="s">
        <v>4701</v>
      </c>
      <c r="B172" s="39">
        <v>392473</v>
      </c>
      <c r="C172" s="40"/>
      <c r="D172" s="39">
        <v>317132</v>
      </c>
      <c r="E172" s="40"/>
      <c r="F172" s="52">
        <f t="shared" si="15"/>
        <v>75341</v>
      </c>
      <c r="G172" s="39">
        <v>24172072</v>
      </c>
      <c r="H172" s="40"/>
      <c r="I172" s="39">
        <v>4198231</v>
      </c>
      <c r="J172" s="40"/>
      <c r="K172" s="52">
        <f t="shared" si="16"/>
        <v>19973841</v>
      </c>
      <c r="L172" s="54">
        <v>54985407</v>
      </c>
      <c r="M172" s="55"/>
      <c r="N172" s="54">
        <v>4198231</v>
      </c>
      <c r="O172" s="55"/>
      <c r="P172" s="52">
        <f t="shared" si="17"/>
        <v>50787176</v>
      </c>
      <c r="Q172" s="30" t="e">
        <f>MATCH(LEFT(A172,4)*1,'Appendix 1'!E$5:E$8,0)</f>
        <v>#N/A</v>
      </c>
      <c r="R172" s="41">
        <f t="shared" si="18"/>
        <v>-0.1</v>
      </c>
      <c r="S172" s="41">
        <f t="shared" si="19"/>
        <v>-0.1</v>
      </c>
      <c r="T172" s="41">
        <f t="shared" si="20"/>
        <v>-0.1</v>
      </c>
      <c r="U172" s="41">
        <f t="shared" si="21"/>
        <v>-0.1</v>
      </c>
    </row>
    <row r="173" spans="1:21" hidden="1">
      <c r="A173" s="38" t="s">
        <v>4702</v>
      </c>
      <c r="B173" s="39">
        <v>13356551</v>
      </c>
      <c r="C173" s="39">
        <v>47928</v>
      </c>
      <c r="D173" s="39">
        <v>593712</v>
      </c>
      <c r="E173" s="39">
        <v>856</v>
      </c>
      <c r="F173" s="52">
        <f t="shared" si="15"/>
        <v>12714055</v>
      </c>
      <c r="G173" s="39">
        <v>159282699</v>
      </c>
      <c r="H173" s="39">
        <v>779198</v>
      </c>
      <c r="I173" s="39">
        <v>5546024</v>
      </c>
      <c r="J173" s="39">
        <v>77736</v>
      </c>
      <c r="K173" s="52">
        <f t="shared" si="16"/>
        <v>152879741</v>
      </c>
      <c r="L173" s="54">
        <v>912076281</v>
      </c>
      <c r="M173" s="54">
        <v>402827365</v>
      </c>
      <c r="N173" s="54">
        <v>5546024</v>
      </c>
      <c r="O173" s="54">
        <v>224306013</v>
      </c>
      <c r="P173" s="52">
        <f t="shared" si="17"/>
        <v>279396879</v>
      </c>
      <c r="Q173" s="30" t="e">
        <f>MATCH(LEFT(A173,4)*1,'Appendix 1'!E$5:E$8,0)</f>
        <v>#N/A</v>
      </c>
      <c r="R173" s="41">
        <f t="shared" si="18"/>
        <v>-0.1</v>
      </c>
      <c r="S173" s="41">
        <f t="shared" si="19"/>
        <v>-0.1</v>
      </c>
      <c r="T173" s="41">
        <f t="shared" si="20"/>
        <v>-0.1</v>
      </c>
      <c r="U173" s="41">
        <f t="shared" si="21"/>
        <v>-0.1</v>
      </c>
    </row>
    <row r="174" spans="1:21" hidden="1">
      <c r="A174" s="38" t="s">
        <v>4703</v>
      </c>
      <c r="B174" s="39">
        <v>25824798</v>
      </c>
      <c r="C174" s="39">
        <v>96831</v>
      </c>
      <c r="D174" s="39">
        <v>14503908</v>
      </c>
      <c r="E174" s="39">
        <v>42846</v>
      </c>
      <c r="F174" s="52">
        <f t="shared" si="15"/>
        <v>11181213</v>
      </c>
      <c r="G174" s="39">
        <v>330163827</v>
      </c>
      <c r="H174" s="39">
        <v>2152047</v>
      </c>
      <c r="I174" s="39">
        <v>78632921</v>
      </c>
      <c r="J174" s="39">
        <v>952179</v>
      </c>
      <c r="K174" s="52">
        <f t="shared" si="16"/>
        <v>248426680</v>
      </c>
      <c r="L174" s="54">
        <v>10302391329</v>
      </c>
      <c r="M174" s="54">
        <v>4979193668</v>
      </c>
      <c r="N174" s="54">
        <v>78632921</v>
      </c>
      <c r="O174" s="54">
        <v>2373235482</v>
      </c>
      <c r="P174" s="52">
        <f t="shared" si="17"/>
        <v>2871329258</v>
      </c>
      <c r="Q174" s="30" t="e">
        <f>MATCH(LEFT(A174,4)*1,'Appendix 1'!E$5:E$8,0)</f>
        <v>#N/A</v>
      </c>
      <c r="R174" s="41">
        <f t="shared" si="18"/>
        <v>-0.1</v>
      </c>
      <c r="S174" s="41">
        <f t="shared" si="19"/>
        <v>-0.1</v>
      </c>
      <c r="T174" s="41">
        <f t="shared" si="20"/>
        <v>-0.1</v>
      </c>
      <c r="U174" s="41">
        <f t="shared" si="21"/>
        <v>-0.1</v>
      </c>
    </row>
    <row r="175" spans="1:21" hidden="1">
      <c r="A175" s="38" t="s">
        <v>4704</v>
      </c>
      <c r="B175" s="39">
        <v>22562109</v>
      </c>
      <c r="C175" s="39">
        <v>2941</v>
      </c>
      <c r="D175" s="39">
        <v>5817805</v>
      </c>
      <c r="E175" s="39">
        <v>8383</v>
      </c>
      <c r="F175" s="52">
        <f t="shared" si="15"/>
        <v>16732980</v>
      </c>
      <c r="G175" s="39">
        <v>193830249</v>
      </c>
      <c r="H175" s="39">
        <v>33615</v>
      </c>
      <c r="I175" s="39">
        <v>15405286</v>
      </c>
      <c r="J175" s="39">
        <v>87329</v>
      </c>
      <c r="K175" s="52">
        <f t="shared" si="16"/>
        <v>178304019</v>
      </c>
      <c r="L175" s="54">
        <v>591428912</v>
      </c>
      <c r="M175" s="54">
        <v>11551131</v>
      </c>
      <c r="N175" s="54">
        <v>15405286</v>
      </c>
      <c r="O175" s="54">
        <v>274764500</v>
      </c>
      <c r="P175" s="52">
        <f t="shared" si="17"/>
        <v>289707995</v>
      </c>
      <c r="Q175" s="30" t="e">
        <f>MATCH(LEFT(A175,4)*1,'Appendix 1'!E$5:E$8,0)</f>
        <v>#N/A</v>
      </c>
      <c r="R175" s="41">
        <f t="shared" si="18"/>
        <v>-0.1</v>
      </c>
      <c r="S175" s="41">
        <f t="shared" si="19"/>
        <v>-0.1</v>
      </c>
      <c r="T175" s="41">
        <f t="shared" si="20"/>
        <v>-0.1</v>
      </c>
      <c r="U175" s="41">
        <f t="shared" si="21"/>
        <v>-0.1</v>
      </c>
    </row>
    <row r="176" spans="1:21" hidden="1">
      <c r="A176" s="38" t="s">
        <v>4705</v>
      </c>
      <c r="B176" s="39">
        <v>7386996</v>
      </c>
      <c r="C176" s="30">
        <v>0</v>
      </c>
      <c r="D176" s="39">
        <v>31654</v>
      </c>
      <c r="E176" s="30">
        <v>0</v>
      </c>
      <c r="F176" s="52">
        <f t="shared" si="15"/>
        <v>7355342</v>
      </c>
      <c r="G176" s="39">
        <v>61423237</v>
      </c>
      <c r="H176" s="30">
        <v>0</v>
      </c>
      <c r="I176" s="39">
        <v>86489</v>
      </c>
      <c r="J176" s="30">
        <v>0</v>
      </c>
      <c r="K176" s="52">
        <f t="shared" si="16"/>
        <v>61336748</v>
      </c>
      <c r="L176" s="54">
        <v>130908164</v>
      </c>
      <c r="M176" s="54">
        <v>7046158</v>
      </c>
      <c r="N176" s="54">
        <v>86489</v>
      </c>
      <c r="O176" s="54">
        <v>19884119</v>
      </c>
      <c r="P176" s="52">
        <f t="shared" si="17"/>
        <v>103891398</v>
      </c>
      <c r="Q176" s="30" t="e">
        <f>MATCH(LEFT(A176,4)*1,'Appendix 1'!E$5:E$8,0)</f>
        <v>#N/A</v>
      </c>
      <c r="R176" s="41">
        <f t="shared" si="18"/>
        <v>-0.1</v>
      </c>
      <c r="S176" s="41">
        <f t="shared" si="19"/>
        <v>-0.1</v>
      </c>
      <c r="T176" s="41">
        <f t="shared" si="20"/>
        <v>-0.1</v>
      </c>
      <c r="U176" s="41">
        <f t="shared" si="21"/>
        <v>-0.1</v>
      </c>
    </row>
    <row r="177" spans="1:21" hidden="1">
      <c r="A177" s="38" t="s">
        <v>4706</v>
      </c>
      <c r="B177" s="39">
        <v>13859239</v>
      </c>
      <c r="C177" s="30">
        <v>0</v>
      </c>
      <c r="D177" s="39">
        <v>1776381</v>
      </c>
      <c r="E177" s="30">
        <v>0</v>
      </c>
      <c r="F177" s="52">
        <f t="shared" si="15"/>
        <v>12082858</v>
      </c>
      <c r="G177" s="39">
        <v>123433732</v>
      </c>
      <c r="H177" s="30">
        <v>0</v>
      </c>
      <c r="I177" s="39">
        <v>5427340</v>
      </c>
      <c r="J177" s="30">
        <v>0</v>
      </c>
      <c r="K177" s="52">
        <f t="shared" si="16"/>
        <v>118006392</v>
      </c>
      <c r="L177" s="54">
        <v>141121238</v>
      </c>
      <c r="M177" s="54">
        <v>2038323</v>
      </c>
      <c r="N177" s="54">
        <v>5427340</v>
      </c>
      <c r="O177" s="54">
        <v>2093622</v>
      </c>
      <c r="P177" s="52">
        <f t="shared" si="17"/>
        <v>131561953</v>
      </c>
      <c r="Q177" s="30" t="e">
        <f>MATCH(LEFT(A177,4)*1,'Appendix 1'!E$5:E$8,0)</f>
        <v>#N/A</v>
      </c>
      <c r="R177" s="41">
        <f t="shared" si="18"/>
        <v>-0.1</v>
      </c>
      <c r="S177" s="41">
        <f t="shared" si="19"/>
        <v>-0.1</v>
      </c>
      <c r="T177" s="41">
        <f t="shared" si="20"/>
        <v>-0.1</v>
      </c>
      <c r="U177" s="41">
        <f t="shared" si="21"/>
        <v>-0.1</v>
      </c>
    </row>
    <row r="178" spans="1:21" hidden="1">
      <c r="A178" s="38" t="s">
        <v>4707</v>
      </c>
      <c r="B178" s="39">
        <v>42705515</v>
      </c>
      <c r="C178" s="39">
        <v>31204</v>
      </c>
      <c r="D178" s="39">
        <v>2478033</v>
      </c>
      <c r="E178" s="39">
        <v>427</v>
      </c>
      <c r="F178" s="52">
        <f t="shared" si="15"/>
        <v>40195851</v>
      </c>
      <c r="G178" s="39">
        <v>468551324</v>
      </c>
      <c r="H178" s="39">
        <v>381106</v>
      </c>
      <c r="I178" s="39">
        <v>7446875</v>
      </c>
      <c r="J178" s="39">
        <v>3804</v>
      </c>
      <c r="K178" s="52">
        <f t="shared" si="16"/>
        <v>460719539</v>
      </c>
      <c r="L178" s="54">
        <v>2351975814</v>
      </c>
      <c r="M178" s="54">
        <v>1691947195</v>
      </c>
      <c r="N178" s="54">
        <v>7446875</v>
      </c>
      <c r="O178" s="54">
        <v>119648198</v>
      </c>
      <c r="P178" s="52">
        <f t="shared" si="17"/>
        <v>532933546</v>
      </c>
      <c r="Q178" s="30" t="e">
        <f>MATCH(LEFT(A178,4)*1,'Appendix 1'!E$5:E$8,0)</f>
        <v>#N/A</v>
      </c>
      <c r="R178" s="41">
        <f t="shared" si="18"/>
        <v>-0.1</v>
      </c>
      <c r="S178" s="41">
        <f t="shared" si="19"/>
        <v>-0.1</v>
      </c>
      <c r="T178" s="41">
        <f t="shared" si="20"/>
        <v>-0.1</v>
      </c>
      <c r="U178" s="41">
        <f t="shared" si="21"/>
        <v>-0.1</v>
      </c>
    </row>
    <row r="179" spans="1:21" hidden="1">
      <c r="A179" s="38" t="s">
        <v>4708</v>
      </c>
      <c r="B179" s="39">
        <v>87303080</v>
      </c>
      <c r="C179" s="39">
        <v>18330</v>
      </c>
      <c r="D179" s="39">
        <v>57398692</v>
      </c>
      <c r="E179" s="39">
        <v>865</v>
      </c>
      <c r="F179" s="52">
        <f t="shared" si="15"/>
        <v>29885193</v>
      </c>
      <c r="G179" s="39">
        <v>863019385</v>
      </c>
      <c r="H179" s="39">
        <v>480174</v>
      </c>
      <c r="I179" s="39">
        <v>171436015</v>
      </c>
      <c r="J179" s="39">
        <v>26372</v>
      </c>
      <c r="K179" s="52">
        <f t="shared" si="16"/>
        <v>691076824</v>
      </c>
      <c r="L179" s="54">
        <v>1735799685</v>
      </c>
      <c r="M179" s="54">
        <v>305317097</v>
      </c>
      <c r="N179" s="54">
        <v>171436015</v>
      </c>
      <c r="O179" s="54">
        <v>222481745</v>
      </c>
      <c r="P179" s="52">
        <f t="shared" si="17"/>
        <v>1036564828</v>
      </c>
      <c r="Q179" s="30" t="e">
        <f>MATCH(LEFT(A179,4)*1,'Appendix 1'!E$5:E$8,0)</f>
        <v>#N/A</v>
      </c>
      <c r="R179" s="41">
        <f t="shared" si="18"/>
        <v>-0.1</v>
      </c>
      <c r="S179" s="41">
        <f t="shared" si="19"/>
        <v>-0.1</v>
      </c>
      <c r="T179" s="41">
        <f t="shared" si="20"/>
        <v>-0.1</v>
      </c>
      <c r="U179" s="41">
        <f t="shared" si="21"/>
        <v>-0.1</v>
      </c>
    </row>
    <row r="180" spans="1:21" hidden="1">
      <c r="A180" s="38" t="s">
        <v>4709</v>
      </c>
      <c r="B180" s="39">
        <v>1111032</v>
      </c>
      <c r="C180" s="30">
        <v>0</v>
      </c>
      <c r="D180" s="39">
        <v>548535</v>
      </c>
      <c r="E180" s="30">
        <v>0</v>
      </c>
      <c r="F180" s="52">
        <f t="shared" si="15"/>
        <v>562497</v>
      </c>
      <c r="G180" s="39">
        <v>16515964</v>
      </c>
      <c r="H180" s="30">
        <v>0</v>
      </c>
      <c r="I180" s="39">
        <v>1952058</v>
      </c>
      <c r="J180" s="30">
        <v>0</v>
      </c>
      <c r="K180" s="52">
        <f t="shared" si="16"/>
        <v>14563906</v>
      </c>
      <c r="L180" s="54">
        <v>30738529</v>
      </c>
      <c r="M180" s="54">
        <v>7535</v>
      </c>
      <c r="N180" s="54">
        <v>1952058</v>
      </c>
      <c r="O180" s="54">
        <v>4532930</v>
      </c>
      <c r="P180" s="52">
        <f t="shared" si="17"/>
        <v>24246006</v>
      </c>
      <c r="Q180" s="30" t="e">
        <f>MATCH(LEFT(A180,4)*1,'Appendix 1'!E$5:E$8,0)</f>
        <v>#N/A</v>
      </c>
      <c r="R180" s="41">
        <f t="shared" si="18"/>
        <v>-0.1</v>
      </c>
      <c r="S180" s="41">
        <f t="shared" si="19"/>
        <v>-0.1</v>
      </c>
      <c r="T180" s="41">
        <f t="shared" si="20"/>
        <v>-0.1</v>
      </c>
      <c r="U180" s="41">
        <f t="shared" si="21"/>
        <v>-0.1</v>
      </c>
    </row>
    <row r="181" spans="1:21" hidden="1">
      <c r="A181" s="38" t="s">
        <v>4710</v>
      </c>
      <c r="B181" s="39">
        <v>17374348</v>
      </c>
      <c r="C181" s="39">
        <v>1093601</v>
      </c>
      <c r="D181" s="39">
        <v>586064</v>
      </c>
      <c r="E181" s="39">
        <v>224823</v>
      </c>
      <c r="F181" s="52">
        <f t="shared" si="15"/>
        <v>15469860</v>
      </c>
      <c r="G181" s="39">
        <v>317508667</v>
      </c>
      <c r="H181" s="39">
        <v>9875798</v>
      </c>
      <c r="I181" s="39">
        <v>1975581</v>
      </c>
      <c r="J181" s="39">
        <v>1885001</v>
      </c>
      <c r="K181" s="52">
        <f t="shared" si="16"/>
        <v>303772287</v>
      </c>
      <c r="L181" s="54">
        <v>607977926</v>
      </c>
      <c r="M181" s="54">
        <v>86706931</v>
      </c>
      <c r="N181" s="54">
        <v>1975581</v>
      </c>
      <c r="O181" s="54">
        <v>46190937</v>
      </c>
      <c r="P181" s="52">
        <f t="shared" si="17"/>
        <v>473104477</v>
      </c>
      <c r="Q181" s="30" t="e">
        <f>MATCH(LEFT(A181,4)*1,'Appendix 1'!E$5:E$8,0)</f>
        <v>#N/A</v>
      </c>
      <c r="R181" s="41">
        <f t="shared" si="18"/>
        <v>-0.1</v>
      </c>
      <c r="S181" s="41">
        <f t="shared" si="19"/>
        <v>-0.1</v>
      </c>
      <c r="T181" s="41">
        <f t="shared" si="20"/>
        <v>-0.1</v>
      </c>
      <c r="U181" s="41">
        <f t="shared" si="21"/>
        <v>-0.1</v>
      </c>
    </row>
    <row r="182" spans="1:21" hidden="1">
      <c r="A182" s="38" t="s">
        <v>4711</v>
      </c>
      <c r="B182" s="39">
        <v>276620187</v>
      </c>
      <c r="C182" s="39">
        <v>1053908</v>
      </c>
      <c r="D182" s="39">
        <v>135371251</v>
      </c>
      <c r="E182" s="39">
        <v>86228625</v>
      </c>
      <c r="F182" s="52">
        <f t="shared" si="15"/>
        <v>53966403</v>
      </c>
      <c r="G182" s="39">
        <v>1575909167</v>
      </c>
      <c r="H182" s="39">
        <v>42617442</v>
      </c>
      <c r="I182" s="39">
        <v>445570951</v>
      </c>
      <c r="J182" s="39">
        <v>71731110</v>
      </c>
      <c r="K182" s="52">
        <f t="shared" si="16"/>
        <v>1015989664</v>
      </c>
      <c r="L182" s="54">
        <v>3962636038</v>
      </c>
      <c r="M182" s="54">
        <v>448331978</v>
      </c>
      <c r="N182" s="54">
        <v>445570951</v>
      </c>
      <c r="O182" s="54">
        <v>899328814</v>
      </c>
      <c r="P182" s="52">
        <f t="shared" si="17"/>
        <v>2169404295</v>
      </c>
      <c r="Q182" s="30" t="e">
        <f>MATCH(LEFT(A182,4)*1,'Appendix 1'!E$5:E$8,0)</f>
        <v>#N/A</v>
      </c>
      <c r="R182" s="41">
        <f t="shared" si="18"/>
        <v>-0.1</v>
      </c>
      <c r="S182" s="41">
        <f t="shared" si="19"/>
        <v>-0.1</v>
      </c>
      <c r="T182" s="41">
        <f t="shared" si="20"/>
        <v>-0.1</v>
      </c>
      <c r="U182" s="41">
        <f t="shared" si="21"/>
        <v>-0.1</v>
      </c>
    </row>
    <row r="183" spans="1:21" hidden="1">
      <c r="A183" s="38" t="s">
        <v>4712</v>
      </c>
      <c r="B183" s="39">
        <v>133699949</v>
      </c>
      <c r="C183" s="39">
        <v>388063</v>
      </c>
      <c r="D183" s="39">
        <v>23947110</v>
      </c>
      <c r="E183" s="39">
        <v>22424</v>
      </c>
      <c r="F183" s="52">
        <f t="shared" si="15"/>
        <v>109342352</v>
      </c>
      <c r="G183" s="39">
        <v>1518112470</v>
      </c>
      <c r="H183" s="39">
        <v>9956043</v>
      </c>
      <c r="I183" s="39">
        <v>96475350</v>
      </c>
      <c r="J183" s="39">
        <v>464564</v>
      </c>
      <c r="K183" s="52">
        <f t="shared" si="16"/>
        <v>1411216513</v>
      </c>
      <c r="L183" s="54">
        <v>3180556570</v>
      </c>
      <c r="M183" s="54">
        <v>117374098</v>
      </c>
      <c r="N183" s="54">
        <v>96475350</v>
      </c>
      <c r="O183" s="54">
        <v>469130152</v>
      </c>
      <c r="P183" s="52">
        <f t="shared" si="17"/>
        <v>2497576970</v>
      </c>
      <c r="Q183" s="30" t="e">
        <f>MATCH(LEFT(A183,4)*1,'Appendix 1'!E$5:E$8,0)</f>
        <v>#N/A</v>
      </c>
      <c r="R183" s="41">
        <f t="shared" si="18"/>
        <v>-0.1</v>
      </c>
      <c r="S183" s="41">
        <f t="shared" si="19"/>
        <v>-0.1</v>
      </c>
      <c r="T183" s="41">
        <f t="shared" si="20"/>
        <v>-0.1</v>
      </c>
      <c r="U183" s="41">
        <f t="shared" si="21"/>
        <v>-0.1</v>
      </c>
    </row>
    <row r="184" spans="1:21" hidden="1">
      <c r="A184" s="38" t="s">
        <v>4713</v>
      </c>
      <c r="B184" s="39">
        <v>13196221</v>
      </c>
      <c r="C184" s="39">
        <v>37555</v>
      </c>
      <c r="D184" s="39">
        <v>4047274</v>
      </c>
      <c r="E184" s="39">
        <v>2300335</v>
      </c>
      <c r="F184" s="52">
        <f t="shared" si="15"/>
        <v>6811057</v>
      </c>
      <c r="G184" s="39">
        <v>143106357</v>
      </c>
      <c r="H184" s="39">
        <v>403880</v>
      </c>
      <c r="I184" s="39">
        <v>53099838</v>
      </c>
      <c r="J184" s="39">
        <v>27034960</v>
      </c>
      <c r="K184" s="52">
        <f t="shared" si="16"/>
        <v>62567679</v>
      </c>
      <c r="L184" s="54">
        <v>1020948180</v>
      </c>
      <c r="M184" s="54">
        <v>72744039</v>
      </c>
      <c r="N184" s="54">
        <v>53117425</v>
      </c>
      <c r="O184" s="54">
        <v>222124054</v>
      </c>
      <c r="P184" s="52">
        <f t="shared" si="17"/>
        <v>672962662</v>
      </c>
      <c r="Q184" s="30" t="e">
        <f>MATCH(LEFT(A184,4)*1,'Appendix 1'!E$5:E$8,0)</f>
        <v>#N/A</v>
      </c>
      <c r="R184" s="41">
        <f t="shared" si="18"/>
        <v>-0.1</v>
      </c>
      <c r="S184" s="41">
        <f t="shared" si="19"/>
        <v>-0.1</v>
      </c>
      <c r="T184" s="41">
        <f t="shared" si="20"/>
        <v>-0.1</v>
      </c>
      <c r="U184" s="41">
        <f t="shared" si="21"/>
        <v>-0.1</v>
      </c>
    </row>
    <row r="185" spans="1:21" hidden="1">
      <c r="A185" s="38" t="s">
        <v>4714</v>
      </c>
      <c r="B185" s="39">
        <v>11058843</v>
      </c>
      <c r="C185" s="39">
        <v>181625</v>
      </c>
      <c r="D185" s="39">
        <v>4321965</v>
      </c>
      <c r="E185" s="39">
        <v>30486</v>
      </c>
      <c r="F185" s="52">
        <f t="shared" si="15"/>
        <v>6524767</v>
      </c>
      <c r="G185" s="39">
        <v>153003039</v>
      </c>
      <c r="H185" s="39">
        <v>2973346</v>
      </c>
      <c r="I185" s="39">
        <v>37689593</v>
      </c>
      <c r="J185" s="39">
        <v>522919</v>
      </c>
      <c r="K185" s="52">
        <f t="shared" si="16"/>
        <v>111817181</v>
      </c>
      <c r="L185" s="54">
        <v>504292212</v>
      </c>
      <c r="M185" s="54">
        <v>178787384</v>
      </c>
      <c r="N185" s="54">
        <v>37689593</v>
      </c>
      <c r="O185" s="54">
        <v>110073403</v>
      </c>
      <c r="P185" s="52">
        <f t="shared" si="17"/>
        <v>177741832</v>
      </c>
      <c r="Q185" s="30" t="e">
        <f>MATCH(LEFT(A185,4)*1,'Appendix 1'!E$5:E$8,0)</f>
        <v>#N/A</v>
      </c>
      <c r="R185" s="41">
        <f t="shared" si="18"/>
        <v>-0.1</v>
      </c>
      <c r="S185" s="41">
        <f t="shared" si="19"/>
        <v>-0.1</v>
      </c>
      <c r="T185" s="41">
        <f t="shared" si="20"/>
        <v>-0.1</v>
      </c>
      <c r="U185" s="41">
        <f t="shared" si="21"/>
        <v>-0.1</v>
      </c>
    </row>
    <row r="186" spans="1:21" hidden="1">
      <c r="A186" s="38" t="s">
        <v>4715</v>
      </c>
      <c r="B186" s="39">
        <v>94707880</v>
      </c>
      <c r="C186" s="39">
        <v>991622</v>
      </c>
      <c r="D186" s="39">
        <v>30155675</v>
      </c>
      <c r="E186" s="39">
        <v>50374</v>
      </c>
      <c r="F186" s="52">
        <f t="shared" si="15"/>
        <v>63510209</v>
      </c>
      <c r="G186" s="39">
        <v>1002353387</v>
      </c>
      <c r="H186" s="39">
        <v>12365602</v>
      </c>
      <c r="I186" s="39">
        <v>148817797</v>
      </c>
      <c r="J186" s="39">
        <v>787102</v>
      </c>
      <c r="K186" s="52">
        <f t="shared" si="16"/>
        <v>840382886</v>
      </c>
      <c r="L186" s="54">
        <v>2267837959</v>
      </c>
      <c r="M186" s="54">
        <v>497596206</v>
      </c>
      <c r="N186" s="54">
        <v>148817797</v>
      </c>
      <c r="O186" s="54">
        <v>421556978</v>
      </c>
      <c r="P186" s="52">
        <f t="shared" si="17"/>
        <v>1199866978</v>
      </c>
      <c r="Q186" s="30" t="e">
        <f>MATCH(LEFT(A186,4)*1,'Appendix 1'!E$5:E$8,0)</f>
        <v>#N/A</v>
      </c>
      <c r="R186" s="41">
        <f t="shared" si="18"/>
        <v>-0.1</v>
      </c>
      <c r="S186" s="41">
        <f t="shared" si="19"/>
        <v>-0.1</v>
      </c>
      <c r="T186" s="41">
        <f t="shared" si="20"/>
        <v>-0.1</v>
      </c>
      <c r="U186" s="41">
        <f t="shared" si="21"/>
        <v>-0.1</v>
      </c>
    </row>
    <row r="187" spans="1:21" hidden="1">
      <c r="A187" s="38" t="s">
        <v>4716</v>
      </c>
      <c r="B187" s="39">
        <v>8503146</v>
      </c>
      <c r="C187" s="39">
        <v>37468</v>
      </c>
      <c r="D187" s="39">
        <v>4385207</v>
      </c>
      <c r="E187" s="39">
        <v>3408</v>
      </c>
      <c r="F187" s="52">
        <f t="shared" si="15"/>
        <v>4077063</v>
      </c>
      <c r="G187" s="39">
        <v>169583349</v>
      </c>
      <c r="H187" s="39">
        <v>1170828</v>
      </c>
      <c r="I187" s="39">
        <v>40985239</v>
      </c>
      <c r="J187" s="39">
        <v>136318</v>
      </c>
      <c r="K187" s="52">
        <f t="shared" si="16"/>
        <v>127290964</v>
      </c>
      <c r="L187" s="54">
        <v>576540880</v>
      </c>
      <c r="M187" s="54">
        <v>201328764</v>
      </c>
      <c r="N187" s="54">
        <v>40985239</v>
      </c>
      <c r="O187" s="54">
        <v>85648846</v>
      </c>
      <c r="P187" s="52">
        <f t="shared" si="17"/>
        <v>248578031</v>
      </c>
      <c r="Q187" s="30" t="e">
        <f>MATCH(LEFT(A187,4)*1,'Appendix 1'!E$5:E$8,0)</f>
        <v>#N/A</v>
      </c>
      <c r="R187" s="41">
        <f t="shared" si="18"/>
        <v>-0.1</v>
      </c>
      <c r="S187" s="41">
        <f t="shared" si="19"/>
        <v>-0.1</v>
      </c>
      <c r="T187" s="41">
        <f t="shared" si="20"/>
        <v>-0.1</v>
      </c>
      <c r="U187" s="41">
        <f t="shared" si="21"/>
        <v>-0.1</v>
      </c>
    </row>
    <row r="188" spans="1:21" hidden="1">
      <c r="A188" s="38" t="s">
        <v>4717</v>
      </c>
      <c r="B188" s="39">
        <v>44058369</v>
      </c>
      <c r="C188" s="39">
        <v>549041</v>
      </c>
      <c r="D188" s="39">
        <v>557452</v>
      </c>
      <c r="E188" s="30">
        <v>0</v>
      </c>
      <c r="F188" s="52">
        <f t="shared" si="15"/>
        <v>42951876</v>
      </c>
      <c r="G188" s="39">
        <v>201106326</v>
      </c>
      <c r="H188" s="39">
        <v>2129984</v>
      </c>
      <c r="I188" s="39">
        <v>1836820</v>
      </c>
      <c r="J188" s="30">
        <v>0</v>
      </c>
      <c r="K188" s="52">
        <f t="shared" si="16"/>
        <v>197139522</v>
      </c>
      <c r="L188" s="54">
        <v>297777105</v>
      </c>
      <c r="M188" s="54">
        <v>33377606</v>
      </c>
      <c r="N188" s="54">
        <v>1836820</v>
      </c>
      <c r="O188" s="54">
        <v>11479012</v>
      </c>
      <c r="P188" s="52">
        <f t="shared" si="17"/>
        <v>251083667</v>
      </c>
      <c r="Q188" s="30" t="e">
        <f>MATCH(LEFT(A188,4)*1,'Appendix 1'!E$5:E$8,0)</f>
        <v>#N/A</v>
      </c>
      <c r="R188" s="41">
        <f t="shared" si="18"/>
        <v>-0.1</v>
      </c>
      <c r="S188" s="41">
        <f t="shared" si="19"/>
        <v>-0.1</v>
      </c>
      <c r="T188" s="41">
        <f t="shared" si="20"/>
        <v>-0.1</v>
      </c>
      <c r="U188" s="41">
        <f t="shared" si="21"/>
        <v>-0.1</v>
      </c>
    </row>
    <row r="189" spans="1:21" hidden="1">
      <c r="A189" s="38" t="s">
        <v>4718</v>
      </c>
      <c r="B189" s="39">
        <v>157902784</v>
      </c>
      <c r="C189" s="39">
        <v>6380998</v>
      </c>
      <c r="D189" s="39">
        <v>48470143</v>
      </c>
      <c r="E189" s="39">
        <v>1344679</v>
      </c>
      <c r="F189" s="52">
        <f t="shared" si="15"/>
        <v>101706964</v>
      </c>
      <c r="G189" s="39">
        <v>1928316197</v>
      </c>
      <c r="H189" s="39">
        <v>65190433</v>
      </c>
      <c r="I189" s="39">
        <v>340747940</v>
      </c>
      <c r="J189" s="39">
        <v>20733217</v>
      </c>
      <c r="K189" s="52">
        <f t="shared" si="16"/>
        <v>1501644607</v>
      </c>
      <c r="L189" s="54">
        <v>6837297318</v>
      </c>
      <c r="M189" s="54">
        <v>1096515052</v>
      </c>
      <c r="N189" s="54">
        <v>341560120</v>
      </c>
      <c r="O189" s="54">
        <v>231657185</v>
      </c>
      <c r="P189" s="52">
        <f t="shared" si="17"/>
        <v>5167564961</v>
      </c>
      <c r="Q189" s="30" t="e">
        <f>MATCH(LEFT(A189,4)*1,'Appendix 1'!E$5:E$8,0)</f>
        <v>#N/A</v>
      </c>
      <c r="R189" s="41">
        <f t="shared" si="18"/>
        <v>-0.1</v>
      </c>
      <c r="S189" s="41">
        <f t="shared" si="19"/>
        <v>-0.1</v>
      </c>
      <c r="T189" s="41">
        <f t="shared" si="20"/>
        <v>-0.1</v>
      </c>
      <c r="U189" s="41">
        <f t="shared" si="21"/>
        <v>-0.1</v>
      </c>
    </row>
    <row r="190" spans="1:21" hidden="1">
      <c r="A190" s="38" t="s">
        <v>4719</v>
      </c>
      <c r="B190" s="39">
        <v>1729745</v>
      </c>
      <c r="C190" s="39">
        <v>412</v>
      </c>
      <c r="D190" s="39">
        <v>125011</v>
      </c>
      <c r="E190" s="39">
        <v>33</v>
      </c>
      <c r="F190" s="52">
        <f t="shared" si="15"/>
        <v>1604289</v>
      </c>
      <c r="G190" s="39">
        <v>503651659</v>
      </c>
      <c r="H190" s="39">
        <v>91045</v>
      </c>
      <c r="I190" s="39">
        <v>505574</v>
      </c>
      <c r="J190" s="39">
        <v>36174</v>
      </c>
      <c r="K190" s="52">
        <f t="shared" si="16"/>
        <v>503018866</v>
      </c>
      <c r="L190" s="54">
        <v>884396463</v>
      </c>
      <c r="M190" s="54">
        <v>17029057</v>
      </c>
      <c r="N190" s="54">
        <v>505574</v>
      </c>
      <c r="O190" s="54">
        <v>146709734</v>
      </c>
      <c r="P190" s="52">
        <f t="shared" si="17"/>
        <v>720152098</v>
      </c>
      <c r="Q190" s="30" t="e">
        <f>MATCH(LEFT(A190,4)*1,'Appendix 1'!E$5:E$8,0)</f>
        <v>#N/A</v>
      </c>
      <c r="R190" s="41">
        <f t="shared" si="18"/>
        <v>-0.1</v>
      </c>
      <c r="S190" s="41">
        <f t="shared" si="19"/>
        <v>-0.1</v>
      </c>
      <c r="T190" s="41">
        <f t="shared" si="20"/>
        <v>-0.1</v>
      </c>
      <c r="U190" s="41">
        <f t="shared" si="21"/>
        <v>-0.1</v>
      </c>
    </row>
    <row r="191" spans="1:21" hidden="1">
      <c r="A191" s="38" t="s">
        <v>4720</v>
      </c>
      <c r="B191" s="39">
        <v>11764648</v>
      </c>
      <c r="C191" s="39">
        <v>16479</v>
      </c>
      <c r="D191" s="39">
        <v>4438136</v>
      </c>
      <c r="E191" s="39">
        <v>1769</v>
      </c>
      <c r="F191" s="52">
        <f t="shared" si="15"/>
        <v>7308264</v>
      </c>
      <c r="G191" s="39">
        <v>1415128528</v>
      </c>
      <c r="H191" s="39">
        <v>30425601</v>
      </c>
      <c r="I191" s="39">
        <v>17530332</v>
      </c>
      <c r="J191" s="39">
        <v>1042246</v>
      </c>
      <c r="K191" s="52">
        <f t="shared" si="16"/>
        <v>1366130349</v>
      </c>
      <c r="L191" s="54">
        <v>3089037940</v>
      </c>
      <c r="M191" s="54">
        <v>498339365</v>
      </c>
      <c r="N191" s="54">
        <v>17599926</v>
      </c>
      <c r="O191" s="54">
        <v>855326250</v>
      </c>
      <c r="P191" s="52">
        <f t="shared" si="17"/>
        <v>1717772399</v>
      </c>
      <c r="Q191" s="30" t="e">
        <f>MATCH(LEFT(A191,4)*1,'Appendix 1'!E$5:E$8,0)</f>
        <v>#N/A</v>
      </c>
      <c r="R191" s="41">
        <f t="shared" si="18"/>
        <v>-0.1</v>
      </c>
      <c r="S191" s="41">
        <f t="shared" si="19"/>
        <v>-0.1</v>
      </c>
      <c r="T191" s="41">
        <f t="shared" si="20"/>
        <v>-0.1</v>
      </c>
      <c r="U191" s="41">
        <f t="shared" si="21"/>
        <v>-0.1</v>
      </c>
    </row>
    <row r="192" spans="1:21" hidden="1">
      <c r="A192" s="38" t="s">
        <v>4721</v>
      </c>
      <c r="B192" s="39">
        <v>1000008</v>
      </c>
      <c r="C192" s="30">
        <v>0</v>
      </c>
      <c r="D192" s="39">
        <v>1000008</v>
      </c>
      <c r="E192" s="30">
        <v>0</v>
      </c>
      <c r="F192" s="52">
        <f t="shared" si="15"/>
        <v>0</v>
      </c>
      <c r="G192" s="39">
        <v>4000010</v>
      </c>
      <c r="H192" s="30">
        <v>0</v>
      </c>
      <c r="I192" s="39">
        <v>4000010</v>
      </c>
      <c r="J192" s="30">
        <v>0</v>
      </c>
      <c r="K192" s="52">
        <f t="shared" si="16"/>
        <v>0</v>
      </c>
      <c r="L192" s="54">
        <v>6839059964</v>
      </c>
      <c r="M192" s="54">
        <v>104952808</v>
      </c>
      <c r="N192" s="54">
        <v>4000010</v>
      </c>
      <c r="O192" s="54">
        <v>5683345936</v>
      </c>
      <c r="P192" s="52">
        <f t="shared" si="17"/>
        <v>1046761210</v>
      </c>
      <c r="Q192" s="30" t="e">
        <f>MATCH(LEFT(A192,4)*1,'Appendix 1'!E$5:E$8,0)</f>
        <v>#N/A</v>
      </c>
      <c r="R192" s="41">
        <f t="shared" si="18"/>
        <v>-0.1</v>
      </c>
      <c r="S192" s="41">
        <f t="shared" si="19"/>
        <v>-0.1</v>
      </c>
      <c r="T192" s="41">
        <f t="shared" si="20"/>
        <v>-0.1</v>
      </c>
      <c r="U192" s="41">
        <f t="shared" si="21"/>
        <v>-0.1</v>
      </c>
    </row>
    <row r="193" spans="1:21" hidden="1">
      <c r="A193" s="38" t="s">
        <v>4722</v>
      </c>
      <c r="B193" s="39">
        <v>78718280</v>
      </c>
      <c r="C193" s="39">
        <v>205764</v>
      </c>
      <c r="D193" s="39">
        <v>38836</v>
      </c>
      <c r="E193" s="39">
        <v>295</v>
      </c>
      <c r="F193" s="52">
        <f t="shared" si="15"/>
        <v>78473385</v>
      </c>
      <c r="G193" s="39">
        <v>6027049142</v>
      </c>
      <c r="H193" s="39">
        <v>1243643</v>
      </c>
      <c r="I193" s="39">
        <v>151896</v>
      </c>
      <c r="J193" s="39">
        <v>86426</v>
      </c>
      <c r="K193" s="52">
        <f t="shared" si="16"/>
        <v>6025567177</v>
      </c>
      <c r="L193" s="54">
        <v>6610390553</v>
      </c>
      <c r="M193" s="54">
        <v>69178665</v>
      </c>
      <c r="N193" s="54">
        <v>151896</v>
      </c>
      <c r="O193" s="54">
        <v>5523972</v>
      </c>
      <c r="P193" s="52">
        <f t="shared" si="17"/>
        <v>6535536020</v>
      </c>
      <c r="Q193" s="30" t="e">
        <f>MATCH(LEFT(A193,4)*1,'Appendix 1'!E$5:E$8,0)</f>
        <v>#N/A</v>
      </c>
      <c r="R193" s="41">
        <f t="shared" si="18"/>
        <v>-0.1</v>
      </c>
      <c r="S193" s="41">
        <f t="shared" si="19"/>
        <v>-0.1</v>
      </c>
      <c r="T193" s="41">
        <f t="shared" si="20"/>
        <v>-0.1</v>
      </c>
      <c r="U193" s="41">
        <f t="shared" si="21"/>
        <v>-0.1</v>
      </c>
    </row>
    <row r="194" spans="1:21" hidden="1">
      <c r="A194" s="38" t="s">
        <v>4723</v>
      </c>
      <c r="B194" s="39">
        <v>1607026</v>
      </c>
      <c r="C194" s="40"/>
      <c r="D194" s="40"/>
      <c r="E194" s="40"/>
      <c r="F194" s="52">
        <f t="shared" si="15"/>
        <v>1607026</v>
      </c>
      <c r="G194" s="39">
        <v>150884153</v>
      </c>
      <c r="H194" s="40"/>
      <c r="I194" s="40"/>
      <c r="J194" s="40"/>
      <c r="K194" s="52">
        <f t="shared" si="16"/>
        <v>150884153</v>
      </c>
      <c r="L194" s="54">
        <v>152382145</v>
      </c>
      <c r="M194" s="55"/>
      <c r="N194" s="55"/>
      <c r="O194" s="55"/>
      <c r="P194" s="52">
        <f t="shared" si="17"/>
        <v>152382145</v>
      </c>
      <c r="Q194" s="30" t="e">
        <f>MATCH(LEFT(A194,4)*1,'Appendix 1'!E$5:E$8,0)</f>
        <v>#N/A</v>
      </c>
      <c r="R194" s="41">
        <f t="shared" si="18"/>
        <v>-0.1</v>
      </c>
      <c r="S194" s="41">
        <f t="shared" si="19"/>
        <v>-0.1</v>
      </c>
      <c r="T194" s="41">
        <f t="shared" si="20"/>
        <v>-0.1</v>
      </c>
      <c r="U194" s="41">
        <f t="shared" si="21"/>
        <v>-0.1</v>
      </c>
    </row>
    <row r="195" spans="1:21" hidden="1">
      <c r="A195" s="38" t="s">
        <v>4724</v>
      </c>
      <c r="B195" s="39">
        <v>2050533</v>
      </c>
      <c r="C195" s="39">
        <v>12975</v>
      </c>
      <c r="D195" s="39">
        <v>183125</v>
      </c>
      <c r="E195" s="39">
        <v>126</v>
      </c>
      <c r="F195" s="52">
        <f t="shared" si="15"/>
        <v>1854307</v>
      </c>
      <c r="G195" s="39">
        <v>156703109</v>
      </c>
      <c r="H195" s="39">
        <v>917131</v>
      </c>
      <c r="I195" s="39">
        <v>696552</v>
      </c>
      <c r="J195" s="39">
        <v>6453</v>
      </c>
      <c r="K195" s="52">
        <f t="shared" si="16"/>
        <v>155082973</v>
      </c>
      <c r="L195" s="54">
        <v>337715436</v>
      </c>
      <c r="M195" s="54">
        <v>126886038</v>
      </c>
      <c r="N195" s="54">
        <v>696552</v>
      </c>
      <c r="O195" s="54">
        <v>48806781</v>
      </c>
      <c r="P195" s="52">
        <f t="shared" si="17"/>
        <v>161326065</v>
      </c>
      <c r="Q195" s="30" t="e">
        <f>MATCH(LEFT(A195,4)*1,'Appendix 1'!E$5:E$8,0)</f>
        <v>#N/A</v>
      </c>
      <c r="R195" s="41">
        <f t="shared" si="18"/>
        <v>-0.1</v>
      </c>
      <c r="S195" s="41">
        <f t="shared" si="19"/>
        <v>-0.1</v>
      </c>
      <c r="T195" s="41">
        <f t="shared" si="20"/>
        <v>-0.1</v>
      </c>
      <c r="U195" s="41">
        <f t="shared" si="21"/>
        <v>-0.1</v>
      </c>
    </row>
    <row r="196" spans="1:21" hidden="1">
      <c r="A196" s="38" t="s">
        <v>4725</v>
      </c>
      <c r="B196" s="39">
        <v>13559464</v>
      </c>
      <c r="C196" s="39">
        <v>667</v>
      </c>
      <c r="D196" s="40"/>
      <c r="E196" s="30">
        <v>0</v>
      </c>
      <c r="F196" s="52">
        <f t="shared" si="15"/>
        <v>13558797</v>
      </c>
      <c r="G196" s="39">
        <v>241622239</v>
      </c>
      <c r="H196" s="39">
        <v>35103</v>
      </c>
      <c r="I196" s="40"/>
      <c r="J196" s="30">
        <v>0</v>
      </c>
      <c r="K196" s="52">
        <f t="shared" si="16"/>
        <v>241587136</v>
      </c>
      <c r="L196" s="54">
        <v>402980666</v>
      </c>
      <c r="M196" s="54">
        <v>112480577</v>
      </c>
      <c r="N196" s="55"/>
      <c r="O196" s="54">
        <v>1087282</v>
      </c>
      <c r="P196" s="52">
        <f t="shared" si="17"/>
        <v>289412807</v>
      </c>
      <c r="Q196" s="30" t="e">
        <f>MATCH(LEFT(A196,4)*1,'Appendix 1'!E$5:E$8,0)</f>
        <v>#N/A</v>
      </c>
      <c r="R196" s="41">
        <f t="shared" si="18"/>
        <v>-0.1</v>
      </c>
      <c r="S196" s="41">
        <f t="shared" si="19"/>
        <v>-0.1</v>
      </c>
      <c r="T196" s="41">
        <f t="shared" si="20"/>
        <v>-0.1</v>
      </c>
      <c r="U196" s="41">
        <f t="shared" si="21"/>
        <v>-0.1</v>
      </c>
    </row>
    <row r="197" spans="1:21" hidden="1">
      <c r="A197" s="38" t="s">
        <v>4726</v>
      </c>
      <c r="B197" s="39">
        <v>1730957</v>
      </c>
      <c r="C197" s="39">
        <v>105291</v>
      </c>
      <c r="D197" s="39">
        <v>1448977</v>
      </c>
      <c r="E197" s="39">
        <v>18371</v>
      </c>
      <c r="F197" s="52">
        <f t="shared" si="15"/>
        <v>158318</v>
      </c>
      <c r="G197" s="39">
        <v>72596308</v>
      </c>
      <c r="H197" s="39">
        <v>10873497</v>
      </c>
      <c r="I197" s="39">
        <v>53766347</v>
      </c>
      <c r="J197" s="39">
        <v>324730</v>
      </c>
      <c r="K197" s="52">
        <f t="shared" si="16"/>
        <v>7631734</v>
      </c>
      <c r="L197" s="54">
        <v>10618437815</v>
      </c>
      <c r="M197" s="54">
        <v>532449862</v>
      </c>
      <c r="N197" s="54">
        <v>54620602</v>
      </c>
      <c r="O197" s="54">
        <v>4740732656</v>
      </c>
      <c r="P197" s="52">
        <f t="shared" si="17"/>
        <v>5290634695</v>
      </c>
      <c r="Q197" s="30" t="e">
        <f>MATCH(LEFT(A197,4)*1,'Appendix 1'!E$5:E$8,0)</f>
        <v>#N/A</v>
      </c>
      <c r="R197" s="41">
        <f t="shared" si="18"/>
        <v>-0.1</v>
      </c>
      <c r="S197" s="41">
        <f t="shared" si="19"/>
        <v>-0.1</v>
      </c>
      <c r="T197" s="41">
        <f t="shared" si="20"/>
        <v>-0.1</v>
      </c>
      <c r="U197" s="41">
        <f t="shared" si="21"/>
        <v>-0.1</v>
      </c>
    </row>
    <row r="198" spans="1:21" hidden="1">
      <c r="A198" s="38" t="s">
        <v>4727</v>
      </c>
      <c r="B198" s="39">
        <v>1480782</v>
      </c>
      <c r="C198" s="39">
        <v>9</v>
      </c>
      <c r="D198" s="39">
        <v>1165765</v>
      </c>
      <c r="E198" s="30">
        <v>0</v>
      </c>
      <c r="F198" s="52">
        <f t="shared" si="15"/>
        <v>315008</v>
      </c>
      <c r="G198" s="39">
        <v>147928655</v>
      </c>
      <c r="H198" s="39">
        <v>22616</v>
      </c>
      <c r="I198" s="39">
        <v>4739302</v>
      </c>
      <c r="J198" s="30">
        <v>0</v>
      </c>
      <c r="K198" s="52">
        <f t="shared" si="16"/>
        <v>143166737</v>
      </c>
      <c r="L198" s="54">
        <v>154601663</v>
      </c>
      <c r="M198" s="54">
        <v>2497304</v>
      </c>
      <c r="N198" s="54">
        <v>4739302</v>
      </c>
      <c r="O198" s="54">
        <v>50950</v>
      </c>
      <c r="P198" s="52">
        <f t="shared" si="17"/>
        <v>147314107</v>
      </c>
      <c r="Q198" s="30" t="e">
        <f>MATCH(LEFT(A198,4)*1,'Appendix 1'!E$5:E$8,0)</f>
        <v>#N/A</v>
      </c>
      <c r="R198" s="41">
        <f t="shared" si="18"/>
        <v>-0.1</v>
      </c>
      <c r="S198" s="41">
        <f t="shared" si="19"/>
        <v>-0.1</v>
      </c>
      <c r="T198" s="41">
        <f t="shared" si="20"/>
        <v>-0.1</v>
      </c>
      <c r="U198" s="41">
        <f t="shared" si="21"/>
        <v>-0.1</v>
      </c>
    </row>
    <row r="199" spans="1:21" hidden="1">
      <c r="A199" s="38" t="s">
        <v>4728</v>
      </c>
      <c r="B199" s="30">
        <v>0</v>
      </c>
      <c r="C199" s="30">
        <v>0</v>
      </c>
      <c r="D199" s="40"/>
      <c r="E199" s="30">
        <v>0</v>
      </c>
      <c r="F199" s="52">
        <f t="shared" si="15"/>
        <v>0</v>
      </c>
      <c r="G199" s="30">
        <v>0</v>
      </c>
      <c r="H199" s="30">
        <v>0</v>
      </c>
      <c r="I199" s="40"/>
      <c r="J199" s="30">
        <v>0</v>
      </c>
      <c r="K199" s="52">
        <f t="shared" si="16"/>
        <v>0</v>
      </c>
      <c r="L199" s="54">
        <v>275603366</v>
      </c>
      <c r="M199" s="54">
        <v>15749753</v>
      </c>
      <c r="N199" s="55"/>
      <c r="O199" s="54">
        <v>25373458</v>
      </c>
      <c r="P199" s="52">
        <f t="shared" si="17"/>
        <v>234480155</v>
      </c>
      <c r="Q199" s="30" t="e">
        <f>MATCH(LEFT(A199,4)*1,'Appendix 1'!E$5:E$8,0)</f>
        <v>#N/A</v>
      </c>
      <c r="R199" s="41">
        <f t="shared" si="18"/>
        <v>-0.1</v>
      </c>
      <c r="S199" s="41">
        <f t="shared" si="19"/>
        <v>-0.1</v>
      </c>
      <c r="T199" s="41">
        <f t="shared" si="20"/>
        <v>-0.1</v>
      </c>
      <c r="U199" s="41">
        <f t="shared" si="21"/>
        <v>-0.1</v>
      </c>
    </row>
    <row r="200" spans="1:21" hidden="1">
      <c r="A200" s="38" t="s">
        <v>4729</v>
      </c>
      <c r="B200" s="39">
        <v>184355</v>
      </c>
      <c r="C200" s="39">
        <v>454</v>
      </c>
      <c r="D200" s="39">
        <v>33245</v>
      </c>
      <c r="E200" s="30">
        <v>0</v>
      </c>
      <c r="F200" s="52">
        <f t="shared" si="15"/>
        <v>150656</v>
      </c>
      <c r="G200" s="39">
        <v>10925622</v>
      </c>
      <c r="H200" s="39">
        <v>32368</v>
      </c>
      <c r="I200" s="39">
        <v>132128</v>
      </c>
      <c r="J200" s="30">
        <v>0</v>
      </c>
      <c r="K200" s="52">
        <f t="shared" si="16"/>
        <v>10761126</v>
      </c>
      <c r="L200" s="54">
        <v>72600451</v>
      </c>
      <c r="M200" s="54">
        <v>30644718</v>
      </c>
      <c r="N200" s="54">
        <v>132128</v>
      </c>
      <c r="O200" s="54">
        <v>83893</v>
      </c>
      <c r="P200" s="52">
        <f t="shared" si="17"/>
        <v>41739712</v>
      </c>
      <c r="Q200" s="30" t="e">
        <f>MATCH(LEFT(A200,4)*1,'Appendix 1'!E$5:E$8,0)</f>
        <v>#N/A</v>
      </c>
      <c r="R200" s="41">
        <f t="shared" si="18"/>
        <v>-0.1</v>
      </c>
      <c r="S200" s="41">
        <f t="shared" si="19"/>
        <v>-0.1</v>
      </c>
      <c r="T200" s="41">
        <f t="shared" si="20"/>
        <v>-0.1</v>
      </c>
      <c r="U200" s="41">
        <f t="shared" si="21"/>
        <v>-0.1</v>
      </c>
    </row>
    <row r="201" spans="1:21" hidden="1">
      <c r="A201" s="38" t="s">
        <v>4730</v>
      </c>
      <c r="B201" s="39">
        <v>193536</v>
      </c>
      <c r="C201" s="39">
        <v>940</v>
      </c>
      <c r="D201" s="39">
        <v>16139</v>
      </c>
      <c r="E201" s="30">
        <v>0</v>
      </c>
      <c r="F201" s="52">
        <f t="shared" ref="F201:F264" si="22">B201-SUM(C201:E201)</f>
        <v>176457</v>
      </c>
      <c r="G201" s="39">
        <v>12760651</v>
      </c>
      <c r="H201" s="39">
        <v>67088</v>
      </c>
      <c r="I201" s="39">
        <v>90158</v>
      </c>
      <c r="J201" s="30">
        <v>0</v>
      </c>
      <c r="K201" s="52">
        <f t="shared" ref="K201:K264" si="23">G201-SUM(H201:J201)</f>
        <v>12603405</v>
      </c>
      <c r="L201" s="54">
        <v>76575765</v>
      </c>
      <c r="M201" s="54">
        <v>52821465</v>
      </c>
      <c r="N201" s="54">
        <v>90158</v>
      </c>
      <c r="O201" s="54">
        <v>12150</v>
      </c>
      <c r="P201" s="52">
        <f t="shared" ref="P201:P264" si="24">L201-SUM(M201:O201)</f>
        <v>23651992</v>
      </c>
      <c r="Q201" s="30" t="e">
        <f>MATCH(LEFT(A201,4)*1,'Appendix 1'!E$5:E$8,0)</f>
        <v>#N/A</v>
      </c>
      <c r="R201" s="41">
        <f t="shared" ref="R201:R264" si="25">IF(ISNA($Q201),-10%,B201/G201)</f>
        <v>-0.1</v>
      </c>
      <c r="S201" s="41">
        <f t="shared" ref="S201:S264" si="26">IF(ISNA($Q201),-10%,C201/H201)</f>
        <v>-0.1</v>
      </c>
      <c r="T201" s="41">
        <f t="shared" ref="T201:T264" si="27">IF(ISNA($Q201),-10%,D201/I201)</f>
        <v>-0.1</v>
      </c>
      <c r="U201" s="41">
        <f t="shared" ref="U201:U264" si="28">IF(ISNA($Q201),-10%,E201/J201)</f>
        <v>-0.1</v>
      </c>
    </row>
    <row r="202" spans="1:21" hidden="1">
      <c r="A202" s="38" t="s">
        <v>4731</v>
      </c>
      <c r="B202" s="39">
        <v>1073684</v>
      </c>
      <c r="C202" s="39">
        <v>1</v>
      </c>
      <c r="D202" s="39">
        <v>969</v>
      </c>
      <c r="E202" s="40"/>
      <c r="F202" s="52">
        <f t="shared" si="22"/>
        <v>1072714</v>
      </c>
      <c r="G202" s="39">
        <v>170722789</v>
      </c>
      <c r="H202" s="39">
        <v>6913</v>
      </c>
      <c r="I202" s="39">
        <v>3875</v>
      </c>
      <c r="J202" s="40"/>
      <c r="K202" s="52">
        <f t="shared" si="23"/>
        <v>170712001</v>
      </c>
      <c r="L202" s="54">
        <v>415759164</v>
      </c>
      <c r="M202" s="54">
        <v>155263645</v>
      </c>
      <c r="N202" s="54">
        <v>3875</v>
      </c>
      <c r="O202" s="55"/>
      <c r="P202" s="52">
        <f t="shared" si="24"/>
        <v>260491644</v>
      </c>
      <c r="Q202" s="30" t="e">
        <f>MATCH(LEFT(A202,4)*1,'Appendix 1'!E$5:E$8,0)</f>
        <v>#N/A</v>
      </c>
      <c r="R202" s="41">
        <f t="shared" si="25"/>
        <v>-0.1</v>
      </c>
      <c r="S202" s="41">
        <f t="shared" si="26"/>
        <v>-0.1</v>
      </c>
      <c r="T202" s="41">
        <f t="shared" si="27"/>
        <v>-0.1</v>
      </c>
      <c r="U202" s="41">
        <f t="shared" si="28"/>
        <v>-0.1</v>
      </c>
    </row>
    <row r="203" spans="1:21" hidden="1">
      <c r="A203" s="38" t="s">
        <v>4732</v>
      </c>
      <c r="B203" s="39">
        <v>3078</v>
      </c>
      <c r="C203" s="40"/>
      <c r="D203" s="40"/>
      <c r="E203" s="40"/>
      <c r="F203" s="52">
        <f t="shared" si="22"/>
        <v>3078</v>
      </c>
      <c r="G203" s="39">
        <v>2698055</v>
      </c>
      <c r="H203" s="40"/>
      <c r="I203" s="40"/>
      <c r="J203" s="40"/>
      <c r="K203" s="52">
        <f t="shared" si="23"/>
        <v>2698055</v>
      </c>
      <c r="L203" s="54">
        <v>4530265</v>
      </c>
      <c r="M203" s="55"/>
      <c r="N203" s="55"/>
      <c r="O203" s="55"/>
      <c r="P203" s="52">
        <f t="shared" si="24"/>
        <v>4530265</v>
      </c>
      <c r="Q203" s="30" t="e">
        <f>MATCH(LEFT(A203,4)*1,'Appendix 1'!E$5:E$8,0)</f>
        <v>#N/A</v>
      </c>
      <c r="R203" s="41">
        <f t="shared" si="25"/>
        <v>-0.1</v>
      </c>
      <c r="S203" s="41">
        <f t="shared" si="26"/>
        <v>-0.1</v>
      </c>
      <c r="T203" s="41">
        <f t="shared" si="27"/>
        <v>-0.1</v>
      </c>
      <c r="U203" s="41">
        <f t="shared" si="28"/>
        <v>-0.1</v>
      </c>
    </row>
    <row r="204" spans="1:21" hidden="1">
      <c r="A204" s="38" t="s">
        <v>4733</v>
      </c>
      <c r="B204" s="39">
        <v>915244</v>
      </c>
      <c r="C204" s="39">
        <v>859</v>
      </c>
      <c r="D204" s="39">
        <v>817424</v>
      </c>
      <c r="E204" s="30">
        <v>0</v>
      </c>
      <c r="F204" s="52">
        <f t="shared" si="22"/>
        <v>96961</v>
      </c>
      <c r="G204" s="39">
        <v>17071552</v>
      </c>
      <c r="H204" s="39">
        <v>164477</v>
      </c>
      <c r="I204" s="39">
        <v>3345549</v>
      </c>
      <c r="J204" s="30">
        <v>0</v>
      </c>
      <c r="K204" s="52">
        <f t="shared" si="23"/>
        <v>13561526</v>
      </c>
      <c r="L204" s="54">
        <v>1506629732</v>
      </c>
      <c r="M204" s="54">
        <v>1489129165</v>
      </c>
      <c r="N204" s="54">
        <v>3345549</v>
      </c>
      <c r="O204" s="54">
        <v>2394</v>
      </c>
      <c r="P204" s="52">
        <f t="shared" si="24"/>
        <v>14152624</v>
      </c>
      <c r="Q204" s="30" t="e">
        <f>MATCH(LEFT(A204,4)*1,'Appendix 1'!E$5:E$8,0)</f>
        <v>#N/A</v>
      </c>
      <c r="R204" s="41">
        <f t="shared" si="25"/>
        <v>-0.1</v>
      </c>
      <c r="S204" s="41">
        <f t="shared" si="26"/>
        <v>-0.1</v>
      </c>
      <c r="T204" s="41">
        <f t="shared" si="27"/>
        <v>-0.1</v>
      </c>
      <c r="U204" s="41">
        <f t="shared" si="28"/>
        <v>-0.1</v>
      </c>
    </row>
    <row r="205" spans="1:21" hidden="1">
      <c r="A205" s="38" t="s">
        <v>4734</v>
      </c>
      <c r="B205" s="30">
        <v>0</v>
      </c>
      <c r="C205" s="40"/>
      <c r="D205" s="40"/>
      <c r="E205" s="40"/>
      <c r="F205" s="52">
        <f t="shared" si="22"/>
        <v>0</v>
      </c>
      <c r="G205" s="30">
        <v>0</v>
      </c>
      <c r="H205" s="40"/>
      <c r="I205" s="40"/>
      <c r="J205" s="40"/>
      <c r="K205" s="52">
        <f t="shared" si="23"/>
        <v>0</v>
      </c>
      <c r="L205" s="54">
        <v>87306</v>
      </c>
      <c r="M205" s="55"/>
      <c r="N205" s="55"/>
      <c r="O205" s="55"/>
      <c r="P205" s="52">
        <f t="shared" si="24"/>
        <v>87306</v>
      </c>
      <c r="Q205" s="30" t="e">
        <f>MATCH(LEFT(A205,4)*1,'Appendix 1'!E$5:E$8,0)</f>
        <v>#N/A</v>
      </c>
      <c r="R205" s="41">
        <f t="shared" si="25"/>
        <v>-0.1</v>
      </c>
      <c r="S205" s="41">
        <f t="shared" si="26"/>
        <v>-0.1</v>
      </c>
      <c r="T205" s="41">
        <f t="shared" si="27"/>
        <v>-0.1</v>
      </c>
      <c r="U205" s="41">
        <f t="shared" si="28"/>
        <v>-0.1</v>
      </c>
    </row>
    <row r="206" spans="1:21" hidden="1">
      <c r="A206" s="38" t="s">
        <v>4735</v>
      </c>
      <c r="B206" s="39">
        <v>460222</v>
      </c>
      <c r="C206" s="30">
        <v>0</v>
      </c>
      <c r="D206" s="39">
        <v>8731</v>
      </c>
      <c r="E206" s="30">
        <v>0</v>
      </c>
      <c r="F206" s="52">
        <f t="shared" si="22"/>
        <v>451491</v>
      </c>
      <c r="G206" s="39">
        <v>32312400</v>
      </c>
      <c r="H206" s="30">
        <v>0</v>
      </c>
      <c r="I206" s="39">
        <v>63109</v>
      </c>
      <c r="J206" s="30">
        <v>0</v>
      </c>
      <c r="K206" s="52">
        <f t="shared" si="23"/>
        <v>32249291</v>
      </c>
      <c r="L206" s="54">
        <v>77660573</v>
      </c>
      <c r="M206" s="54">
        <v>37354482</v>
      </c>
      <c r="N206" s="54">
        <v>63109</v>
      </c>
      <c r="O206" s="54">
        <v>107171</v>
      </c>
      <c r="P206" s="52">
        <f t="shared" si="24"/>
        <v>40135811</v>
      </c>
      <c r="Q206" s="30" t="e">
        <f>MATCH(LEFT(A206,4)*1,'Appendix 1'!E$5:E$8,0)</f>
        <v>#N/A</v>
      </c>
      <c r="R206" s="41">
        <f t="shared" si="25"/>
        <v>-0.1</v>
      </c>
      <c r="S206" s="41">
        <f t="shared" si="26"/>
        <v>-0.1</v>
      </c>
      <c r="T206" s="41">
        <f t="shared" si="27"/>
        <v>-0.1</v>
      </c>
      <c r="U206" s="41">
        <f t="shared" si="28"/>
        <v>-0.1</v>
      </c>
    </row>
    <row r="207" spans="1:21" hidden="1">
      <c r="A207" s="38" t="s">
        <v>4736</v>
      </c>
      <c r="B207" s="39">
        <v>53335215</v>
      </c>
      <c r="C207" s="39">
        <v>119164</v>
      </c>
      <c r="D207" s="39">
        <v>49443874</v>
      </c>
      <c r="E207" s="39">
        <v>3654</v>
      </c>
      <c r="F207" s="52">
        <f t="shared" si="22"/>
        <v>3768523</v>
      </c>
      <c r="G207" s="39">
        <v>464400240</v>
      </c>
      <c r="H207" s="39">
        <v>8481632</v>
      </c>
      <c r="I207" s="39">
        <v>195846553</v>
      </c>
      <c r="J207" s="39">
        <v>261121</v>
      </c>
      <c r="K207" s="52">
        <f t="shared" si="23"/>
        <v>259810934</v>
      </c>
      <c r="L207" s="54">
        <v>2485317829</v>
      </c>
      <c r="M207" s="54">
        <v>637174889</v>
      </c>
      <c r="N207" s="54">
        <v>195846553</v>
      </c>
      <c r="O207" s="54">
        <v>93431009</v>
      </c>
      <c r="P207" s="52">
        <f t="shared" si="24"/>
        <v>1558865378</v>
      </c>
      <c r="Q207" s="30" t="e">
        <f>MATCH(LEFT(A207,4)*1,'Appendix 1'!E$5:E$8,0)</f>
        <v>#N/A</v>
      </c>
      <c r="R207" s="41">
        <f t="shared" si="25"/>
        <v>-0.1</v>
      </c>
      <c r="S207" s="41">
        <f t="shared" si="26"/>
        <v>-0.1</v>
      </c>
      <c r="T207" s="41">
        <f t="shared" si="27"/>
        <v>-0.1</v>
      </c>
      <c r="U207" s="41">
        <f t="shared" si="28"/>
        <v>-0.1</v>
      </c>
    </row>
    <row r="208" spans="1:21" hidden="1">
      <c r="A208" s="38" t="s">
        <v>4737</v>
      </c>
      <c r="B208" s="39">
        <v>26987177</v>
      </c>
      <c r="C208" s="39">
        <v>66634</v>
      </c>
      <c r="D208" s="39">
        <v>101584</v>
      </c>
      <c r="E208" s="39">
        <v>11631284</v>
      </c>
      <c r="F208" s="52">
        <f t="shared" si="22"/>
        <v>15187675</v>
      </c>
      <c r="G208" s="39">
        <v>276736996</v>
      </c>
      <c r="H208" s="39">
        <v>26306</v>
      </c>
      <c r="I208" s="39">
        <v>253753</v>
      </c>
      <c r="J208" s="39">
        <v>3323224</v>
      </c>
      <c r="K208" s="52">
        <f t="shared" si="23"/>
        <v>273133713</v>
      </c>
      <c r="L208" s="54">
        <v>622156873</v>
      </c>
      <c r="M208" s="54">
        <v>73155034</v>
      </c>
      <c r="N208" s="54">
        <v>253753</v>
      </c>
      <c r="O208" s="54">
        <v>13869272</v>
      </c>
      <c r="P208" s="52">
        <f t="shared" si="24"/>
        <v>534878814</v>
      </c>
      <c r="Q208" s="30" t="e">
        <f>MATCH(LEFT(A208,4)*1,'Appendix 1'!E$5:E$8,0)</f>
        <v>#N/A</v>
      </c>
      <c r="R208" s="41">
        <f t="shared" si="25"/>
        <v>-0.1</v>
      </c>
      <c r="S208" s="41">
        <f t="shared" si="26"/>
        <v>-0.1</v>
      </c>
      <c r="T208" s="41">
        <f t="shared" si="27"/>
        <v>-0.1</v>
      </c>
      <c r="U208" s="41">
        <f t="shared" si="28"/>
        <v>-0.1</v>
      </c>
    </row>
    <row r="209" spans="1:21" hidden="1">
      <c r="A209" s="38" t="s">
        <v>4738</v>
      </c>
      <c r="B209" s="39">
        <v>11574740</v>
      </c>
      <c r="C209" s="39">
        <v>4261983</v>
      </c>
      <c r="D209" s="39">
        <v>163641</v>
      </c>
      <c r="E209" s="39">
        <v>76</v>
      </c>
      <c r="F209" s="52">
        <f t="shared" si="22"/>
        <v>7149040</v>
      </c>
      <c r="G209" s="39">
        <v>142071665</v>
      </c>
      <c r="H209" s="39">
        <v>48720792</v>
      </c>
      <c r="I209" s="39">
        <v>559405</v>
      </c>
      <c r="J209" s="39">
        <v>2142</v>
      </c>
      <c r="K209" s="52">
        <f t="shared" si="23"/>
        <v>92789326</v>
      </c>
      <c r="L209" s="54">
        <v>1525795262</v>
      </c>
      <c r="M209" s="54">
        <v>51597578</v>
      </c>
      <c r="N209" s="54">
        <v>559405</v>
      </c>
      <c r="O209" s="54">
        <v>1494102</v>
      </c>
      <c r="P209" s="52">
        <f t="shared" si="24"/>
        <v>1472144177</v>
      </c>
      <c r="Q209" s="30" t="e">
        <f>MATCH(LEFT(A209,4)*1,'Appendix 1'!E$5:E$8,0)</f>
        <v>#N/A</v>
      </c>
      <c r="R209" s="41">
        <f t="shared" si="25"/>
        <v>-0.1</v>
      </c>
      <c r="S209" s="41">
        <f t="shared" si="26"/>
        <v>-0.1</v>
      </c>
      <c r="T209" s="41">
        <f t="shared" si="27"/>
        <v>-0.1</v>
      </c>
      <c r="U209" s="41">
        <f t="shared" si="28"/>
        <v>-0.1</v>
      </c>
    </row>
    <row r="210" spans="1:21" hidden="1">
      <c r="A210" s="38" t="s">
        <v>4739</v>
      </c>
      <c r="B210" s="39">
        <v>2374503</v>
      </c>
      <c r="C210" s="39">
        <v>38992</v>
      </c>
      <c r="D210" s="39">
        <v>696</v>
      </c>
      <c r="E210" s="39">
        <v>47133</v>
      </c>
      <c r="F210" s="52">
        <f t="shared" si="22"/>
        <v>2287682</v>
      </c>
      <c r="G210" s="39">
        <v>106430964</v>
      </c>
      <c r="H210" s="39">
        <v>501700</v>
      </c>
      <c r="I210" s="39">
        <v>2660</v>
      </c>
      <c r="J210" s="39">
        <v>3649471</v>
      </c>
      <c r="K210" s="52">
        <f t="shared" si="23"/>
        <v>102277133</v>
      </c>
      <c r="L210" s="54">
        <v>155252783</v>
      </c>
      <c r="M210" s="54">
        <v>540900</v>
      </c>
      <c r="N210" s="54">
        <v>2660</v>
      </c>
      <c r="O210" s="54">
        <v>5488517</v>
      </c>
      <c r="P210" s="52">
        <f t="shared" si="24"/>
        <v>149220706</v>
      </c>
      <c r="Q210" s="30" t="e">
        <f>MATCH(LEFT(A210,4)*1,'Appendix 1'!E$5:E$8,0)</f>
        <v>#N/A</v>
      </c>
      <c r="R210" s="41">
        <f t="shared" si="25"/>
        <v>-0.1</v>
      </c>
      <c r="S210" s="41">
        <f t="shared" si="26"/>
        <v>-0.1</v>
      </c>
      <c r="T210" s="41">
        <f t="shared" si="27"/>
        <v>-0.1</v>
      </c>
      <c r="U210" s="41">
        <f t="shared" si="28"/>
        <v>-0.1</v>
      </c>
    </row>
    <row r="211" spans="1:21" hidden="1">
      <c r="A211" s="38" t="s">
        <v>4740</v>
      </c>
      <c r="B211" s="39">
        <v>50416970</v>
      </c>
      <c r="C211" s="30">
        <v>0</v>
      </c>
      <c r="D211" s="39">
        <v>36490362</v>
      </c>
      <c r="E211" s="40"/>
      <c r="F211" s="52">
        <f t="shared" si="22"/>
        <v>13926608</v>
      </c>
      <c r="G211" s="39">
        <v>355986464</v>
      </c>
      <c r="H211" s="30">
        <v>0</v>
      </c>
      <c r="I211" s="39">
        <v>117833509</v>
      </c>
      <c r="J211" s="40"/>
      <c r="K211" s="52">
        <f t="shared" si="23"/>
        <v>238152955</v>
      </c>
      <c r="L211" s="54">
        <v>540376675</v>
      </c>
      <c r="M211" s="54">
        <v>8149678</v>
      </c>
      <c r="N211" s="54">
        <v>117833509</v>
      </c>
      <c r="O211" s="55"/>
      <c r="P211" s="52">
        <f t="shared" si="24"/>
        <v>414393488</v>
      </c>
      <c r="Q211" s="30" t="e">
        <f>MATCH(LEFT(A211,4)*1,'Appendix 1'!E$5:E$8,0)</f>
        <v>#N/A</v>
      </c>
      <c r="R211" s="41">
        <f t="shared" si="25"/>
        <v>-0.1</v>
      </c>
      <c r="S211" s="41">
        <f t="shared" si="26"/>
        <v>-0.1</v>
      </c>
      <c r="T211" s="41">
        <f t="shared" si="27"/>
        <v>-0.1</v>
      </c>
      <c r="U211" s="41">
        <f t="shared" si="28"/>
        <v>-0.1</v>
      </c>
    </row>
    <row r="212" spans="1:21" hidden="1">
      <c r="A212" s="38" t="s">
        <v>4741</v>
      </c>
      <c r="B212" s="39">
        <v>1329931</v>
      </c>
      <c r="C212" s="30">
        <v>0</v>
      </c>
      <c r="D212" s="39">
        <v>1329931</v>
      </c>
      <c r="E212" s="30">
        <v>0</v>
      </c>
      <c r="F212" s="52">
        <f t="shared" si="22"/>
        <v>0</v>
      </c>
      <c r="G212" s="39">
        <v>7002871</v>
      </c>
      <c r="H212" s="30">
        <v>0</v>
      </c>
      <c r="I212" s="39">
        <v>7002871</v>
      </c>
      <c r="J212" s="30">
        <v>0</v>
      </c>
      <c r="K212" s="52">
        <f t="shared" si="23"/>
        <v>0</v>
      </c>
      <c r="L212" s="54">
        <v>544239533</v>
      </c>
      <c r="M212" s="54">
        <v>141005381</v>
      </c>
      <c r="N212" s="54">
        <v>7137367</v>
      </c>
      <c r="O212" s="54">
        <v>38067041</v>
      </c>
      <c r="P212" s="52">
        <f t="shared" si="24"/>
        <v>358029744</v>
      </c>
      <c r="Q212" s="30" t="e">
        <f>MATCH(LEFT(A212,4)*1,'Appendix 1'!E$5:E$8,0)</f>
        <v>#N/A</v>
      </c>
      <c r="R212" s="41">
        <f t="shared" si="25"/>
        <v>-0.1</v>
      </c>
      <c r="S212" s="41">
        <f t="shared" si="26"/>
        <v>-0.1</v>
      </c>
      <c r="T212" s="41">
        <f t="shared" si="27"/>
        <v>-0.1</v>
      </c>
      <c r="U212" s="41">
        <f t="shared" si="28"/>
        <v>-0.1</v>
      </c>
    </row>
    <row r="213" spans="1:21" hidden="1">
      <c r="A213" s="38" t="s">
        <v>4742</v>
      </c>
      <c r="B213" s="39">
        <v>2558</v>
      </c>
      <c r="C213" s="40"/>
      <c r="D213" s="39">
        <v>2558</v>
      </c>
      <c r="E213" s="40"/>
      <c r="F213" s="52">
        <f t="shared" si="22"/>
        <v>0</v>
      </c>
      <c r="G213" s="39">
        <v>10234</v>
      </c>
      <c r="H213" s="40"/>
      <c r="I213" s="39">
        <v>10234</v>
      </c>
      <c r="J213" s="40"/>
      <c r="K213" s="52">
        <f t="shared" si="23"/>
        <v>0</v>
      </c>
      <c r="L213" s="54">
        <v>2396362</v>
      </c>
      <c r="M213" s="55"/>
      <c r="N213" s="54">
        <v>10234</v>
      </c>
      <c r="O213" s="55"/>
      <c r="P213" s="52">
        <f t="shared" si="24"/>
        <v>2386128</v>
      </c>
      <c r="Q213" s="30" t="e">
        <f>MATCH(LEFT(A213,4)*1,'Appendix 1'!E$5:E$8,0)</f>
        <v>#N/A</v>
      </c>
      <c r="R213" s="41">
        <f t="shared" si="25"/>
        <v>-0.1</v>
      </c>
      <c r="S213" s="41">
        <f t="shared" si="26"/>
        <v>-0.1</v>
      </c>
      <c r="T213" s="41">
        <f t="shared" si="27"/>
        <v>-0.1</v>
      </c>
      <c r="U213" s="41">
        <f t="shared" si="28"/>
        <v>-0.1</v>
      </c>
    </row>
    <row r="214" spans="1:21" hidden="1">
      <c r="A214" s="38" t="s">
        <v>4743</v>
      </c>
      <c r="B214" s="39">
        <v>178063</v>
      </c>
      <c r="C214" s="30">
        <v>0</v>
      </c>
      <c r="D214" s="39">
        <v>178063</v>
      </c>
      <c r="E214" s="30">
        <v>0</v>
      </c>
      <c r="F214" s="52">
        <f t="shared" si="22"/>
        <v>0</v>
      </c>
      <c r="G214" s="39">
        <v>728832</v>
      </c>
      <c r="H214" s="30">
        <v>0</v>
      </c>
      <c r="I214" s="39">
        <v>728832</v>
      </c>
      <c r="J214" s="30">
        <v>0</v>
      </c>
      <c r="K214" s="52">
        <f t="shared" si="23"/>
        <v>0</v>
      </c>
      <c r="L214" s="54">
        <v>773380688</v>
      </c>
      <c r="M214" s="54">
        <v>221674244</v>
      </c>
      <c r="N214" s="54">
        <v>728832</v>
      </c>
      <c r="O214" s="54">
        <v>109798275</v>
      </c>
      <c r="P214" s="52">
        <f t="shared" si="24"/>
        <v>441179337</v>
      </c>
      <c r="Q214" s="30" t="e">
        <f>MATCH(LEFT(A214,4)*1,'Appendix 1'!E$5:E$8,0)</f>
        <v>#N/A</v>
      </c>
      <c r="R214" s="41">
        <f t="shared" si="25"/>
        <v>-0.1</v>
      </c>
      <c r="S214" s="41">
        <f t="shared" si="26"/>
        <v>-0.1</v>
      </c>
      <c r="T214" s="41">
        <f t="shared" si="27"/>
        <v>-0.1</v>
      </c>
      <c r="U214" s="41">
        <f t="shared" si="28"/>
        <v>-0.1</v>
      </c>
    </row>
    <row r="215" spans="1:21" hidden="1">
      <c r="A215" s="38" t="s">
        <v>4744</v>
      </c>
      <c r="B215" s="30">
        <v>0</v>
      </c>
      <c r="C215" s="30">
        <v>0</v>
      </c>
      <c r="D215" s="30">
        <v>0</v>
      </c>
      <c r="E215" s="30">
        <v>0</v>
      </c>
      <c r="F215" s="52">
        <f t="shared" si="22"/>
        <v>0</v>
      </c>
      <c r="G215" s="30">
        <v>0</v>
      </c>
      <c r="H215" s="30">
        <v>0</v>
      </c>
      <c r="I215" s="30">
        <v>0</v>
      </c>
      <c r="J215" s="30">
        <v>0</v>
      </c>
      <c r="K215" s="52">
        <f t="shared" si="23"/>
        <v>0</v>
      </c>
      <c r="L215" s="54">
        <v>157078456</v>
      </c>
      <c r="M215" s="54">
        <v>11024683</v>
      </c>
      <c r="N215" s="54">
        <v>110044612</v>
      </c>
      <c r="O215" s="54">
        <v>4664679</v>
      </c>
      <c r="P215" s="52">
        <f t="shared" si="24"/>
        <v>31344482</v>
      </c>
      <c r="Q215" s="30" t="e">
        <f>MATCH(LEFT(A215,4)*1,'Appendix 1'!E$5:E$8,0)</f>
        <v>#N/A</v>
      </c>
      <c r="R215" s="41">
        <f t="shared" si="25"/>
        <v>-0.1</v>
      </c>
      <c r="S215" s="41">
        <f t="shared" si="26"/>
        <v>-0.1</v>
      </c>
      <c r="T215" s="41">
        <f t="shared" si="27"/>
        <v>-0.1</v>
      </c>
      <c r="U215" s="41">
        <f t="shared" si="28"/>
        <v>-0.1</v>
      </c>
    </row>
    <row r="216" spans="1:21" hidden="1">
      <c r="A216" s="38" t="s">
        <v>4745</v>
      </c>
      <c r="B216" s="39">
        <v>157577</v>
      </c>
      <c r="C216" s="30">
        <v>0</v>
      </c>
      <c r="D216" s="39">
        <v>157577</v>
      </c>
      <c r="E216" s="30">
        <v>0</v>
      </c>
      <c r="F216" s="52">
        <f t="shared" si="22"/>
        <v>0</v>
      </c>
      <c r="G216" s="39">
        <v>671750</v>
      </c>
      <c r="H216" s="30">
        <v>0</v>
      </c>
      <c r="I216" s="39">
        <v>671750</v>
      </c>
      <c r="J216" s="30">
        <v>0</v>
      </c>
      <c r="K216" s="52">
        <f t="shared" si="23"/>
        <v>0</v>
      </c>
      <c r="L216" s="54">
        <v>45767599</v>
      </c>
      <c r="M216" s="54">
        <v>25064093</v>
      </c>
      <c r="N216" s="54">
        <v>777005</v>
      </c>
      <c r="O216" s="54">
        <v>1291640</v>
      </c>
      <c r="P216" s="52">
        <f t="shared" si="24"/>
        <v>18634861</v>
      </c>
      <c r="Q216" s="30" t="e">
        <f>MATCH(LEFT(A216,4)*1,'Appendix 1'!E$5:E$8,0)</f>
        <v>#N/A</v>
      </c>
      <c r="R216" s="41">
        <f t="shared" si="25"/>
        <v>-0.1</v>
      </c>
      <c r="S216" s="41">
        <f t="shared" si="26"/>
        <v>-0.1</v>
      </c>
      <c r="T216" s="41">
        <f t="shared" si="27"/>
        <v>-0.1</v>
      </c>
      <c r="U216" s="41">
        <f t="shared" si="28"/>
        <v>-0.1</v>
      </c>
    </row>
    <row r="217" spans="1:21" hidden="1">
      <c r="A217" s="38" t="s">
        <v>4746</v>
      </c>
      <c r="B217" s="39">
        <v>1150685</v>
      </c>
      <c r="C217" s="30">
        <v>0</v>
      </c>
      <c r="D217" s="39">
        <v>1150685</v>
      </c>
      <c r="E217" s="30">
        <v>0</v>
      </c>
      <c r="F217" s="52">
        <f t="shared" si="22"/>
        <v>0</v>
      </c>
      <c r="G217" s="39">
        <v>4617038</v>
      </c>
      <c r="H217" s="30">
        <v>0</v>
      </c>
      <c r="I217" s="39">
        <v>4617038</v>
      </c>
      <c r="J217" s="30">
        <v>0</v>
      </c>
      <c r="K217" s="52">
        <f t="shared" si="23"/>
        <v>0</v>
      </c>
      <c r="L217" s="54">
        <v>62304138</v>
      </c>
      <c r="M217" s="54">
        <v>14209809</v>
      </c>
      <c r="N217" s="54">
        <v>4617038</v>
      </c>
      <c r="O217" s="54">
        <v>388445</v>
      </c>
      <c r="P217" s="52">
        <f t="shared" si="24"/>
        <v>43088846</v>
      </c>
      <c r="Q217" s="30" t="e">
        <f>MATCH(LEFT(A217,4)*1,'Appendix 1'!E$5:E$8,0)</f>
        <v>#N/A</v>
      </c>
      <c r="R217" s="41">
        <f t="shared" si="25"/>
        <v>-0.1</v>
      </c>
      <c r="S217" s="41">
        <f t="shared" si="26"/>
        <v>-0.1</v>
      </c>
      <c r="T217" s="41">
        <f t="shared" si="27"/>
        <v>-0.1</v>
      </c>
      <c r="U217" s="41">
        <f t="shared" si="28"/>
        <v>-0.1</v>
      </c>
    </row>
    <row r="218" spans="1:21" hidden="1">
      <c r="A218" s="38" t="s">
        <v>4747</v>
      </c>
      <c r="B218" s="39">
        <v>59565</v>
      </c>
      <c r="C218" s="30">
        <v>0</v>
      </c>
      <c r="D218" s="39">
        <v>59565</v>
      </c>
      <c r="E218" s="30">
        <v>0</v>
      </c>
      <c r="F218" s="52">
        <f t="shared" si="22"/>
        <v>0</v>
      </c>
      <c r="G218" s="39">
        <v>238253</v>
      </c>
      <c r="H218" s="30">
        <v>0</v>
      </c>
      <c r="I218" s="39">
        <v>238253</v>
      </c>
      <c r="J218" s="30">
        <v>0</v>
      </c>
      <c r="K218" s="52">
        <f t="shared" si="23"/>
        <v>0</v>
      </c>
      <c r="L218" s="54">
        <v>21767218</v>
      </c>
      <c r="M218" s="54">
        <v>72767</v>
      </c>
      <c r="N218" s="54">
        <v>238253</v>
      </c>
      <c r="O218" s="54">
        <v>53622</v>
      </c>
      <c r="P218" s="52">
        <f t="shared" si="24"/>
        <v>21402576</v>
      </c>
      <c r="Q218" s="30" t="e">
        <f>MATCH(LEFT(A218,4)*1,'Appendix 1'!E$5:E$8,0)</f>
        <v>#N/A</v>
      </c>
      <c r="R218" s="41">
        <f t="shared" si="25"/>
        <v>-0.1</v>
      </c>
      <c r="S218" s="41">
        <f t="shared" si="26"/>
        <v>-0.1</v>
      </c>
      <c r="T218" s="41">
        <f t="shared" si="27"/>
        <v>-0.1</v>
      </c>
      <c r="U218" s="41">
        <f t="shared" si="28"/>
        <v>-0.1</v>
      </c>
    </row>
    <row r="219" spans="1:21" hidden="1">
      <c r="A219" s="38" t="s">
        <v>4748</v>
      </c>
      <c r="B219" s="39">
        <v>669555</v>
      </c>
      <c r="C219" s="30">
        <v>0</v>
      </c>
      <c r="D219" s="39">
        <v>669555</v>
      </c>
      <c r="E219" s="30">
        <v>0</v>
      </c>
      <c r="F219" s="52">
        <f t="shared" si="22"/>
        <v>0</v>
      </c>
      <c r="G219" s="39">
        <v>2750497</v>
      </c>
      <c r="H219" s="30">
        <v>0</v>
      </c>
      <c r="I219" s="39">
        <v>2750497</v>
      </c>
      <c r="J219" s="30">
        <v>0</v>
      </c>
      <c r="K219" s="52">
        <f t="shared" si="23"/>
        <v>0</v>
      </c>
      <c r="L219" s="54">
        <v>25507298</v>
      </c>
      <c r="M219" s="54">
        <v>5738680</v>
      </c>
      <c r="N219" s="54">
        <v>3132372</v>
      </c>
      <c r="O219" s="54">
        <v>2727783</v>
      </c>
      <c r="P219" s="52">
        <f t="shared" si="24"/>
        <v>13908463</v>
      </c>
      <c r="Q219" s="30" t="e">
        <f>MATCH(LEFT(A219,4)*1,'Appendix 1'!E$5:E$8,0)</f>
        <v>#N/A</v>
      </c>
      <c r="R219" s="41">
        <f t="shared" si="25"/>
        <v>-0.1</v>
      </c>
      <c r="S219" s="41">
        <f t="shared" si="26"/>
        <v>-0.1</v>
      </c>
      <c r="T219" s="41">
        <f t="shared" si="27"/>
        <v>-0.1</v>
      </c>
      <c r="U219" s="41">
        <f t="shared" si="28"/>
        <v>-0.1</v>
      </c>
    </row>
    <row r="220" spans="1:21" hidden="1">
      <c r="A220" s="38" t="s">
        <v>4749</v>
      </c>
      <c r="B220" s="39">
        <v>324536</v>
      </c>
      <c r="C220" s="30">
        <v>0</v>
      </c>
      <c r="D220" s="39">
        <v>324536</v>
      </c>
      <c r="E220" s="30">
        <v>0</v>
      </c>
      <c r="F220" s="52">
        <f t="shared" si="22"/>
        <v>0</v>
      </c>
      <c r="G220" s="39">
        <v>1378689</v>
      </c>
      <c r="H220" s="30">
        <v>0</v>
      </c>
      <c r="I220" s="39">
        <v>1378689</v>
      </c>
      <c r="J220" s="30">
        <v>0</v>
      </c>
      <c r="K220" s="52">
        <f t="shared" si="23"/>
        <v>0</v>
      </c>
      <c r="L220" s="54">
        <v>1832321</v>
      </c>
      <c r="M220" s="54">
        <v>84785</v>
      </c>
      <c r="N220" s="54">
        <v>1378689</v>
      </c>
      <c r="O220" s="54">
        <v>19626</v>
      </c>
      <c r="P220" s="52">
        <f t="shared" si="24"/>
        <v>349221</v>
      </c>
      <c r="Q220" s="30" t="e">
        <f>MATCH(LEFT(A220,4)*1,'Appendix 1'!E$5:E$8,0)</f>
        <v>#N/A</v>
      </c>
      <c r="R220" s="41">
        <f t="shared" si="25"/>
        <v>-0.1</v>
      </c>
      <c r="S220" s="41">
        <f t="shared" si="26"/>
        <v>-0.1</v>
      </c>
      <c r="T220" s="41">
        <f t="shared" si="27"/>
        <v>-0.1</v>
      </c>
      <c r="U220" s="41">
        <f t="shared" si="28"/>
        <v>-0.1</v>
      </c>
    </row>
    <row r="221" spans="1:21" hidden="1">
      <c r="A221" s="38" t="s">
        <v>4750</v>
      </c>
      <c r="B221" s="39">
        <v>1878</v>
      </c>
      <c r="C221" s="30">
        <v>0</v>
      </c>
      <c r="D221" s="39">
        <v>1878</v>
      </c>
      <c r="E221" s="30">
        <v>0</v>
      </c>
      <c r="F221" s="52">
        <f t="shared" si="22"/>
        <v>0</v>
      </c>
      <c r="G221" s="39">
        <v>7509</v>
      </c>
      <c r="H221" s="30">
        <v>0</v>
      </c>
      <c r="I221" s="39">
        <v>7509</v>
      </c>
      <c r="J221" s="30">
        <v>0</v>
      </c>
      <c r="K221" s="52">
        <f t="shared" si="23"/>
        <v>0</v>
      </c>
      <c r="L221" s="54">
        <v>337149565</v>
      </c>
      <c r="M221" s="54">
        <v>514964</v>
      </c>
      <c r="N221" s="54">
        <v>7509</v>
      </c>
      <c r="O221" s="54">
        <v>52402</v>
      </c>
      <c r="P221" s="52">
        <f t="shared" si="24"/>
        <v>336574690</v>
      </c>
      <c r="Q221" s="30" t="e">
        <f>MATCH(LEFT(A221,4)*1,'Appendix 1'!E$5:E$8,0)</f>
        <v>#N/A</v>
      </c>
      <c r="R221" s="41">
        <f t="shared" si="25"/>
        <v>-0.1</v>
      </c>
      <c r="S221" s="41">
        <f t="shared" si="26"/>
        <v>-0.1</v>
      </c>
      <c r="T221" s="41">
        <f t="shared" si="27"/>
        <v>-0.1</v>
      </c>
      <c r="U221" s="41">
        <f t="shared" si="28"/>
        <v>-0.1</v>
      </c>
    </row>
    <row r="222" spans="1:21" hidden="1">
      <c r="A222" s="38" t="s">
        <v>4751</v>
      </c>
      <c r="B222" s="39">
        <v>1004053</v>
      </c>
      <c r="C222" s="30">
        <v>0</v>
      </c>
      <c r="D222" s="39">
        <v>190073</v>
      </c>
      <c r="E222" s="39">
        <v>110</v>
      </c>
      <c r="F222" s="52">
        <f t="shared" si="22"/>
        <v>813870</v>
      </c>
      <c r="G222" s="39">
        <v>67505770</v>
      </c>
      <c r="H222" s="30">
        <v>0</v>
      </c>
      <c r="I222" s="39">
        <v>18783188</v>
      </c>
      <c r="J222" s="39">
        <v>2368</v>
      </c>
      <c r="K222" s="52">
        <f t="shared" si="23"/>
        <v>48720214</v>
      </c>
      <c r="L222" s="54">
        <v>249336967</v>
      </c>
      <c r="M222" s="54">
        <v>9581</v>
      </c>
      <c r="N222" s="54">
        <v>33058470</v>
      </c>
      <c r="O222" s="54">
        <v>45665071</v>
      </c>
      <c r="P222" s="52">
        <f t="shared" si="24"/>
        <v>170603845</v>
      </c>
      <c r="Q222" s="30" t="e">
        <f>MATCH(LEFT(A222,4)*1,'Appendix 1'!E$5:E$8,0)</f>
        <v>#N/A</v>
      </c>
      <c r="R222" s="41">
        <f t="shared" si="25"/>
        <v>-0.1</v>
      </c>
      <c r="S222" s="41">
        <f t="shared" si="26"/>
        <v>-0.1</v>
      </c>
      <c r="T222" s="41">
        <f t="shared" si="27"/>
        <v>-0.1</v>
      </c>
      <c r="U222" s="41">
        <f t="shared" si="28"/>
        <v>-0.1</v>
      </c>
    </row>
    <row r="223" spans="1:21" hidden="1">
      <c r="A223" s="38" t="s">
        <v>4752</v>
      </c>
      <c r="B223" s="39">
        <v>32787</v>
      </c>
      <c r="C223" s="30">
        <v>0</v>
      </c>
      <c r="D223" s="39">
        <v>32787</v>
      </c>
      <c r="E223" s="30">
        <v>0</v>
      </c>
      <c r="F223" s="52">
        <f t="shared" si="22"/>
        <v>0</v>
      </c>
      <c r="G223" s="39">
        <v>148053</v>
      </c>
      <c r="H223" s="30">
        <v>0</v>
      </c>
      <c r="I223" s="39">
        <v>148053</v>
      </c>
      <c r="J223" s="30">
        <v>0</v>
      </c>
      <c r="K223" s="52">
        <f t="shared" si="23"/>
        <v>0</v>
      </c>
      <c r="L223" s="54">
        <v>8677711</v>
      </c>
      <c r="M223" s="54">
        <v>5358877</v>
      </c>
      <c r="N223" s="54">
        <v>148053</v>
      </c>
      <c r="O223" s="54">
        <v>1433448</v>
      </c>
      <c r="P223" s="52">
        <f t="shared" si="24"/>
        <v>1737333</v>
      </c>
      <c r="Q223" s="30" t="e">
        <f>MATCH(LEFT(A223,4)*1,'Appendix 1'!E$5:E$8,0)</f>
        <v>#N/A</v>
      </c>
      <c r="R223" s="41">
        <f t="shared" si="25"/>
        <v>-0.1</v>
      </c>
      <c r="S223" s="41">
        <f t="shared" si="26"/>
        <v>-0.1</v>
      </c>
      <c r="T223" s="41">
        <f t="shared" si="27"/>
        <v>-0.1</v>
      </c>
      <c r="U223" s="41">
        <f t="shared" si="28"/>
        <v>-0.1</v>
      </c>
    </row>
    <row r="224" spans="1:21" hidden="1">
      <c r="A224" s="38" t="s">
        <v>4753</v>
      </c>
      <c r="B224" s="39">
        <v>761741</v>
      </c>
      <c r="C224" s="30">
        <v>0</v>
      </c>
      <c r="D224" s="39">
        <v>761741</v>
      </c>
      <c r="E224" s="30">
        <v>0</v>
      </c>
      <c r="F224" s="52">
        <f t="shared" si="22"/>
        <v>0</v>
      </c>
      <c r="G224" s="39">
        <v>3046849</v>
      </c>
      <c r="H224" s="30">
        <v>0</v>
      </c>
      <c r="I224" s="39">
        <v>3046849</v>
      </c>
      <c r="J224" s="30">
        <v>0</v>
      </c>
      <c r="K224" s="52">
        <f t="shared" si="23"/>
        <v>0</v>
      </c>
      <c r="L224" s="54">
        <v>42668885</v>
      </c>
      <c r="M224" s="54">
        <v>800773</v>
      </c>
      <c r="N224" s="54">
        <v>3046849</v>
      </c>
      <c r="O224" s="54">
        <v>1353885</v>
      </c>
      <c r="P224" s="52">
        <f t="shared" si="24"/>
        <v>37467378</v>
      </c>
      <c r="Q224" s="30" t="e">
        <f>MATCH(LEFT(A224,4)*1,'Appendix 1'!E$5:E$8,0)</f>
        <v>#N/A</v>
      </c>
      <c r="R224" s="41">
        <f t="shared" si="25"/>
        <v>-0.1</v>
      </c>
      <c r="S224" s="41">
        <f t="shared" si="26"/>
        <v>-0.1</v>
      </c>
      <c r="T224" s="41">
        <f t="shared" si="27"/>
        <v>-0.1</v>
      </c>
      <c r="U224" s="41">
        <f t="shared" si="28"/>
        <v>-0.1</v>
      </c>
    </row>
    <row r="225" spans="1:21" hidden="1">
      <c r="A225" s="38" t="s">
        <v>4754</v>
      </c>
      <c r="B225" s="39">
        <v>34574</v>
      </c>
      <c r="C225" s="30">
        <v>0</v>
      </c>
      <c r="D225" s="39">
        <v>34574</v>
      </c>
      <c r="E225" s="40"/>
      <c r="F225" s="52">
        <f t="shared" si="22"/>
        <v>0</v>
      </c>
      <c r="G225" s="39">
        <v>138290</v>
      </c>
      <c r="H225" s="30">
        <v>0</v>
      </c>
      <c r="I225" s="39">
        <v>138290</v>
      </c>
      <c r="J225" s="40"/>
      <c r="K225" s="52">
        <f t="shared" si="23"/>
        <v>0</v>
      </c>
      <c r="L225" s="54">
        <v>1678282</v>
      </c>
      <c r="M225" s="54">
        <v>47000</v>
      </c>
      <c r="N225" s="54">
        <v>138290</v>
      </c>
      <c r="O225" s="55"/>
      <c r="P225" s="52">
        <f t="shared" si="24"/>
        <v>1492992</v>
      </c>
      <c r="Q225" s="30" t="e">
        <f>MATCH(LEFT(A225,4)*1,'Appendix 1'!E$5:E$8,0)</f>
        <v>#N/A</v>
      </c>
      <c r="R225" s="41">
        <f t="shared" si="25"/>
        <v>-0.1</v>
      </c>
      <c r="S225" s="41">
        <f t="shared" si="26"/>
        <v>-0.1</v>
      </c>
      <c r="T225" s="41">
        <f t="shared" si="27"/>
        <v>-0.1</v>
      </c>
      <c r="U225" s="41">
        <f t="shared" si="28"/>
        <v>-0.1</v>
      </c>
    </row>
    <row r="226" spans="1:21" hidden="1">
      <c r="A226" s="38" t="s">
        <v>4755</v>
      </c>
      <c r="B226" s="39">
        <v>191393</v>
      </c>
      <c r="C226" s="39">
        <v>945</v>
      </c>
      <c r="D226" s="39">
        <v>110187</v>
      </c>
      <c r="E226" s="30">
        <v>0</v>
      </c>
      <c r="F226" s="52">
        <f t="shared" si="22"/>
        <v>80261</v>
      </c>
      <c r="G226" s="39">
        <v>3231760</v>
      </c>
      <c r="H226" s="39">
        <v>31419</v>
      </c>
      <c r="I226" s="39">
        <v>525310</v>
      </c>
      <c r="J226" s="30">
        <v>0</v>
      </c>
      <c r="K226" s="52">
        <f t="shared" si="23"/>
        <v>2675031</v>
      </c>
      <c r="L226" s="54">
        <v>12135518</v>
      </c>
      <c r="M226" s="54">
        <v>2951662</v>
      </c>
      <c r="N226" s="54">
        <v>525310</v>
      </c>
      <c r="O226" s="54">
        <v>161515</v>
      </c>
      <c r="P226" s="52">
        <f t="shared" si="24"/>
        <v>8497031</v>
      </c>
      <c r="Q226" s="30" t="e">
        <f>MATCH(LEFT(A226,4)*1,'Appendix 1'!E$5:E$8,0)</f>
        <v>#N/A</v>
      </c>
      <c r="R226" s="41">
        <f t="shared" si="25"/>
        <v>-0.1</v>
      </c>
      <c r="S226" s="41">
        <f t="shared" si="26"/>
        <v>-0.1</v>
      </c>
      <c r="T226" s="41">
        <f t="shared" si="27"/>
        <v>-0.1</v>
      </c>
      <c r="U226" s="41">
        <f t="shared" si="28"/>
        <v>-0.1</v>
      </c>
    </row>
    <row r="227" spans="1:21" hidden="1">
      <c r="A227" s="38" t="s">
        <v>4756</v>
      </c>
      <c r="B227" s="39">
        <v>867595</v>
      </c>
      <c r="C227" s="39">
        <v>1113</v>
      </c>
      <c r="D227" s="39">
        <v>660027</v>
      </c>
      <c r="E227" s="39">
        <v>2305</v>
      </c>
      <c r="F227" s="52">
        <f t="shared" si="22"/>
        <v>204150</v>
      </c>
      <c r="G227" s="39">
        <v>9395224</v>
      </c>
      <c r="H227" s="39">
        <v>39459</v>
      </c>
      <c r="I227" s="39">
        <v>2390153</v>
      </c>
      <c r="J227" s="39">
        <v>81207</v>
      </c>
      <c r="K227" s="52">
        <f t="shared" si="23"/>
        <v>6884405</v>
      </c>
      <c r="L227" s="54">
        <v>37039832</v>
      </c>
      <c r="M227" s="54">
        <v>11513332</v>
      </c>
      <c r="N227" s="54">
        <v>2390153</v>
      </c>
      <c r="O227" s="54">
        <v>254897</v>
      </c>
      <c r="P227" s="52">
        <f t="shared" si="24"/>
        <v>22881450</v>
      </c>
      <c r="Q227" s="30" t="e">
        <f>MATCH(LEFT(A227,4)*1,'Appendix 1'!E$5:E$8,0)</f>
        <v>#N/A</v>
      </c>
      <c r="R227" s="41">
        <f t="shared" si="25"/>
        <v>-0.1</v>
      </c>
      <c r="S227" s="41">
        <f t="shared" si="26"/>
        <v>-0.1</v>
      </c>
      <c r="T227" s="41">
        <f t="shared" si="27"/>
        <v>-0.1</v>
      </c>
      <c r="U227" s="41">
        <f t="shared" si="28"/>
        <v>-0.1</v>
      </c>
    </row>
    <row r="228" spans="1:21" hidden="1">
      <c r="A228" s="38" t="s">
        <v>4757</v>
      </c>
      <c r="B228" s="39">
        <v>782706</v>
      </c>
      <c r="C228" s="30">
        <v>0</v>
      </c>
      <c r="D228" s="39">
        <v>782706</v>
      </c>
      <c r="E228" s="30">
        <v>0</v>
      </c>
      <c r="F228" s="52">
        <f t="shared" si="22"/>
        <v>0</v>
      </c>
      <c r="G228" s="39">
        <v>3200820</v>
      </c>
      <c r="H228" s="30">
        <v>0</v>
      </c>
      <c r="I228" s="39">
        <v>3200820</v>
      </c>
      <c r="J228" s="30">
        <v>0</v>
      </c>
      <c r="K228" s="52">
        <f t="shared" si="23"/>
        <v>0</v>
      </c>
      <c r="L228" s="54">
        <v>243303130</v>
      </c>
      <c r="M228" s="54">
        <v>122475653</v>
      </c>
      <c r="N228" s="54">
        <v>3200820</v>
      </c>
      <c r="O228" s="54">
        <v>16237019</v>
      </c>
      <c r="P228" s="52">
        <f t="shared" si="24"/>
        <v>101389638</v>
      </c>
      <c r="Q228" s="30" t="e">
        <f>MATCH(LEFT(A228,4)*1,'Appendix 1'!E$5:E$8,0)</f>
        <v>#N/A</v>
      </c>
      <c r="R228" s="41">
        <f t="shared" si="25"/>
        <v>-0.1</v>
      </c>
      <c r="S228" s="41">
        <f t="shared" si="26"/>
        <v>-0.1</v>
      </c>
      <c r="T228" s="41">
        <f t="shared" si="27"/>
        <v>-0.1</v>
      </c>
      <c r="U228" s="41">
        <f t="shared" si="28"/>
        <v>-0.1</v>
      </c>
    </row>
    <row r="229" spans="1:21" hidden="1">
      <c r="A229" s="38" t="s">
        <v>4758</v>
      </c>
      <c r="B229" s="39">
        <v>94755</v>
      </c>
      <c r="C229" s="30">
        <v>0</v>
      </c>
      <c r="D229" s="39">
        <v>93118</v>
      </c>
      <c r="E229" s="30">
        <v>0</v>
      </c>
      <c r="F229" s="52">
        <f t="shared" si="22"/>
        <v>1637</v>
      </c>
      <c r="G229" s="39">
        <v>393215</v>
      </c>
      <c r="H229" s="30">
        <v>0</v>
      </c>
      <c r="I229" s="39">
        <v>338601</v>
      </c>
      <c r="J229" s="30">
        <v>0</v>
      </c>
      <c r="K229" s="52">
        <f t="shared" si="23"/>
        <v>54614</v>
      </c>
      <c r="L229" s="54">
        <v>38585626</v>
      </c>
      <c r="M229" s="54">
        <v>34563308</v>
      </c>
      <c r="N229" s="54">
        <v>338601</v>
      </c>
      <c r="O229" s="54">
        <v>2276</v>
      </c>
      <c r="P229" s="52">
        <f t="shared" si="24"/>
        <v>3681441</v>
      </c>
      <c r="Q229" s="30" t="e">
        <f>MATCH(LEFT(A229,4)*1,'Appendix 1'!E$5:E$8,0)</f>
        <v>#N/A</v>
      </c>
      <c r="R229" s="41">
        <f t="shared" si="25"/>
        <v>-0.1</v>
      </c>
      <c r="S229" s="41">
        <f t="shared" si="26"/>
        <v>-0.1</v>
      </c>
      <c r="T229" s="41">
        <f t="shared" si="27"/>
        <v>-0.1</v>
      </c>
      <c r="U229" s="41">
        <f t="shared" si="28"/>
        <v>-0.1</v>
      </c>
    </row>
    <row r="230" spans="1:21" hidden="1">
      <c r="A230" s="38" t="s">
        <v>4759</v>
      </c>
      <c r="B230" s="30">
        <v>0</v>
      </c>
      <c r="C230" s="30">
        <v>0</v>
      </c>
      <c r="D230" s="30">
        <v>0</v>
      </c>
      <c r="E230" s="30">
        <v>0</v>
      </c>
      <c r="F230" s="52">
        <f t="shared" si="22"/>
        <v>0</v>
      </c>
      <c r="G230" s="30">
        <v>0</v>
      </c>
      <c r="H230" s="30">
        <v>0</v>
      </c>
      <c r="I230" s="30">
        <v>0</v>
      </c>
      <c r="J230" s="30">
        <v>0</v>
      </c>
      <c r="K230" s="52">
        <f t="shared" si="23"/>
        <v>0</v>
      </c>
      <c r="L230" s="54">
        <v>227760077</v>
      </c>
      <c r="M230" s="54">
        <v>26232959</v>
      </c>
      <c r="N230" s="54">
        <v>107359930</v>
      </c>
      <c r="O230" s="54">
        <v>10007855</v>
      </c>
      <c r="P230" s="52">
        <f t="shared" si="24"/>
        <v>84159333</v>
      </c>
      <c r="Q230" s="30" t="e">
        <f>MATCH(LEFT(A230,4)*1,'Appendix 1'!E$5:E$8,0)</f>
        <v>#N/A</v>
      </c>
      <c r="R230" s="41">
        <f t="shared" si="25"/>
        <v>-0.1</v>
      </c>
      <c r="S230" s="41">
        <f t="shared" si="26"/>
        <v>-0.1</v>
      </c>
      <c r="T230" s="41">
        <f t="shared" si="27"/>
        <v>-0.1</v>
      </c>
      <c r="U230" s="41">
        <f t="shared" si="28"/>
        <v>-0.1</v>
      </c>
    </row>
    <row r="231" spans="1:21" hidden="1">
      <c r="A231" s="38" t="s">
        <v>4760</v>
      </c>
      <c r="B231" s="39">
        <v>100469</v>
      </c>
      <c r="C231" s="30">
        <v>0</v>
      </c>
      <c r="D231" s="39">
        <v>100469</v>
      </c>
      <c r="E231" s="30">
        <v>0</v>
      </c>
      <c r="F231" s="52">
        <f t="shared" si="22"/>
        <v>0</v>
      </c>
      <c r="G231" s="39">
        <v>450670</v>
      </c>
      <c r="H231" s="30">
        <v>0</v>
      </c>
      <c r="I231" s="39">
        <v>450670</v>
      </c>
      <c r="J231" s="30">
        <v>0</v>
      </c>
      <c r="K231" s="52">
        <f t="shared" si="23"/>
        <v>0</v>
      </c>
      <c r="L231" s="54">
        <v>172142753</v>
      </c>
      <c r="M231" s="54">
        <v>47752684</v>
      </c>
      <c r="N231" s="54">
        <v>565730</v>
      </c>
      <c r="O231" s="54">
        <v>48869403</v>
      </c>
      <c r="P231" s="52">
        <f t="shared" si="24"/>
        <v>74954936</v>
      </c>
      <c r="Q231" s="30" t="e">
        <f>MATCH(LEFT(A231,4)*1,'Appendix 1'!E$5:E$8,0)</f>
        <v>#N/A</v>
      </c>
      <c r="R231" s="41">
        <f t="shared" si="25"/>
        <v>-0.1</v>
      </c>
      <c r="S231" s="41">
        <f t="shared" si="26"/>
        <v>-0.1</v>
      </c>
      <c r="T231" s="41">
        <f t="shared" si="27"/>
        <v>-0.1</v>
      </c>
      <c r="U231" s="41">
        <f t="shared" si="28"/>
        <v>-0.1</v>
      </c>
    </row>
    <row r="232" spans="1:21" hidden="1">
      <c r="A232" s="38" t="s">
        <v>4761</v>
      </c>
      <c r="B232" s="39">
        <v>7748</v>
      </c>
      <c r="C232" s="30">
        <v>0</v>
      </c>
      <c r="D232" s="39">
        <v>7748</v>
      </c>
      <c r="E232" s="30">
        <v>0</v>
      </c>
      <c r="F232" s="52">
        <f t="shared" si="22"/>
        <v>0</v>
      </c>
      <c r="G232" s="39">
        <v>46111</v>
      </c>
      <c r="H232" s="30">
        <v>0</v>
      </c>
      <c r="I232" s="39">
        <v>46111</v>
      </c>
      <c r="J232" s="30">
        <v>0</v>
      </c>
      <c r="K232" s="52">
        <f t="shared" si="23"/>
        <v>0</v>
      </c>
      <c r="L232" s="54">
        <v>16485530</v>
      </c>
      <c r="M232" s="54">
        <v>9920937</v>
      </c>
      <c r="N232" s="54">
        <v>46111</v>
      </c>
      <c r="O232" s="54">
        <v>10062</v>
      </c>
      <c r="P232" s="52">
        <f t="shared" si="24"/>
        <v>6508420</v>
      </c>
      <c r="Q232" s="30" t="e">
        <f>MATCH(LEFT(A232,4)*1,'Appendix 1'!E$5:E$8,0)</f>
        <v>#N/A</v>
      </c>
      <c r="R232" s="41">
        <f t="shared" si="25"/>
        <v>-0.1</v>
      </c>
      <c r="S232" s="41">
        <f t="shared" si="26"/>
        <v>-0.1</v>
      </c>
      <c r="T232" s="41">
        <f t="shared" si="27"/>
        <v>-0.1</v>
      </c>
      <c r="U232" s="41">
        <f t="shared" si="28"/>
        <v>-0.1</v>
      </c>
    </row>
    <row r="233" spans="1:21" hidden="1">
      <c r="A233" s="38" t="s">
        <v>4762</v>
      </c>
      <c r="B233" s="39">
        <v>34315</v>
      </c>
      <c r="C233" s="30">
        <v>0</v>
      </c>
      <c r="D233" s="39">
        <v>34315</v>
      </c>
      <c r="E233" s="30">
        <v>0</v>
      </c>
      <c r="F233" s="52">
        <f t="shared" si="22"/>
        <v>0</v>
      </c>
      <c r="G233" s="39">
        <v>137258</v>
      </c>
      <c r="H233" s="30">
        <v>0</v>
      </c>
      <c r="I233" s="39">
        <v>137258</v>
      </c>
      <c r="J233" s="30">
        <v>0</v>
      </c>
      <c r="K233" s="52">
        <f t="shared" si="23"/>
        <v>0</v>
      </c>
      <c r="L233" s="54">
        <v>63464358</v>
      </c>
      <c r="M233" s="54">
        <v>41557690</v>
      </c>
      <c r="N233" s="54">
        <v>137258</v>
      </c>
      <c r="O233" s="54">
        <v>15356252</v>
      </c>
      <c r="P233" s="52">
        <f t="shared" si="24"/>
        <v>6413158</v>
      </c>
      <c r="Q233" s="30" t="e">
        <f>MATCH(LEFT(A233,4)*1,'Appendix 1'!E$5:E$8,0)</f>
        <v>#N/A</v>
      </c>
      <c r="R233" s="41">
        <f t="shared" si="25"/>
        <v>-0.1</v>
      </c>
      <c r="S233" s="41">
        <f t="shared" si="26"/>
        <v>-0.1</v>
      </c>
      <c r="T233" s="41">
        <f t="shared" si="27"/>
        <v>-0.1</v>
      </c>
      <c r="U233" s="41">
        <f t="shared" si="28"/>
        <v>-0.1</v>
      </c>
    </row>
    <row r="234" spans="1:21" hidden="1">
      <c r="A234" s="38" t="s">
        <v>4763</v>
      </c>
      <c r="B234" s="39">
        <v>138076</v>
      </c>
      <c r="C234" s="30">
        <v>0</v>
      </c>
      <c r="D234" s="39">
        <v>138076</v>
      </c>
      <c r="E234" s="30">
        <v>0</v>
      </c>
      <c r="F234" s="52">
        <f t="shared" si="22"/>
        <v>0</v>
      </c>
      <c r="G234" s="39">
        <v>747240</v>
      </c>
      <c r="H234" s="30">
        <v>0</v>
      </c>
      <c r="I234" s="39">
        <v>747240</v>
      </c>
      <c r="J234" s="30">
        <v>0</v>
      </c>
      <c r="K234" s="52">
        <f t="shared" si="23"/>
        <v>0</v>
      </c>
      <c r="L234" s="54">
        <v>2225887683</v>
      </c>
      <c r="M234" s="54">
        <v>554126604</v>
      </c>
      <c r="N234" s="54">
        <v>747240</v>
      </c>
      <c r="O234" s="54">
        <v>205233888</v>
      </c>
      <c r="P234" s="52">
        <f t="shared" si="24"/>
        <v>1465779951</v>
      </c>
      <c r="Q234" s="30" t="e">
        <f>MATCH(LEFT(A234,4)*1,'Appendix 1'!E$5:E$8,0)</f>
        <v>#N/A</v>
      </c>
      <c r="R234" s="41">
        <f t="shared" si="25"/>
        <v>-0.1</v>
      </c>
      <c r="S234" s="41">
        <f t="shared" si="26"/>
        <v>-0.1</v>
      </c>
      <c r="T234" s="41">
        <f t="shared" si="27"/>
        <v>-0.1</v>
      </c>
      <c r="U234" s="41">
        <f t="shared" si="28"/>
        <v>-0.1</v>
      </c>
    </row>
    <row r="235" spans="1:21" hidden="1">
      <c r="A235" s="38" t="s">
        <v>4764</v>
      </c>
      <c r="B235" s="30">
        <v>0</v>
      </c>
      <c r="C235" s="40"/>
      <c r="D235" s="40"/>
      <c r="E235" s="40"/>
      <c r="F235" s="52">
        <f t="shared" si="22"/>
        <v>0</v>
      </c>
      <c r="G235" s="30">
        <v>0</v>
      </c>
      <c r="H235" s="40"/>
      <c r="I235" s="40"/>
      <c r="J235" s="40"/>
      <c r="K235" s="52">
        <f t="shared" si="23"/>
        <v>0</v>
      </c>
      <c r="L235" s="54">
        <v>5438</v>
      </c>
      <c r="M235" s="55"/>
      <c r="N235" s="55"/>
      <c r="O235" s="55"/>
      <c r="P235" s="52">
        <f t="shared" si="24"/>
        <v>5438</v>
      </c>
      <c r="Q235" s="30" t="e">
        <f>MATCH(LEFT(A235,4)*1,'Appendix 1'!E$5:E$8,0)</f>
        <v>#N/A</v>
      </c>
      <c r="R235" s="41">
        <f t="shared" si="25"/>
        <v>-0.1</v>
      </c>
      <c r="S235" s="41">
        <f t="shared" si="26"/>
        <v>-0.1</v>
      </c>
      <c r="T235" s="41">
        <f t="shared" si="27"/>
        <v>-0.1</v>
      </c>
      <c r="U235" s="41">
        <f t="shared" si="28"/>
        <v>-0.1</v>
      </c>
    </row>
    <row r="236" spans="1:21" hidden="1">
      <c r="A236" s="38" t="s">
        <v>4765</v>
      </c>
      <c r="B236" s="39">
        <v>722872</v>
      </c>
      <c r="C236" s="30">
        <v>0</v>
      </c>
      <c r="D236" s="39">
        <v>722872</v>
      </c>
      <c r="E236" s="40"/>
      <c r="F236" s="52">
        <f t="shared" si="22"/>
        <v>0</v>
      </c>
      <c r="G236" s="39">
        <v>2940338</v>
      </c>
      <c r="H236" s="30">
        <v>0</v>
      </c>
      <c r="I236" s="39">
        <v>2940338</v>
      </c>
      <c r="J236" s="40"/>
      <c r="K236" s="52">
        <f t="shared" si="23"/>
        <v>0</v>
      </c>
      <c r="L236" s="54">
        <v>14471683</v>
      </c>
      <c r="M236" s="54">
        <v>5127362</v>
      </c>
      <c r="N236" s="54">
        <v>2940338</v>
      </c>
      <c r="O236" s="55"/>
      <c r="P236" s="52">
        <f t="shared" si="24"/>
        <v>6403983</v>
      </c>
      <c r="Q236" s="30" t="e">
        <f>MATCH(LEFT(A236,4)*1,'Appendix 1'!E$5:E$8,0)</f>
        <v>#N/A</v>
      </c>
      <c r="R236" s="41">
        <f t="shared" si="25"/>
        <v>-0.1</v>
      </c>
      <c r="S236" s="41">
        <f t="shared" si="26"/>
        <v>-0.1</v>
      </c>
      <c r="T236" s="41">
        <f t="shared" si="27"/>
        <v>-0.1</v>
      </c>
      <c r="U236" s="41">
        <f t="shared" si="28"/>
        <v>-0.1</v>
      </c>
    </row>
    <row r="237" spans="1:21" hidden="1">
      <c r="A237" s="38" t="s">
        <v>4766</v>
      </c>
      <c r="B237" s="30">
        <v>0</v>
      </c>
      <c r="C237" s="30">
        <v>0</v>
      </c>
      <c r="D237" s="30">
        <v>0</v>
      </c>
      <c r="E237" s="30">
        <v>0</v>
      </c>
      <c r="F237" s="52">
        <f t="shared" si="22"/>
        <v>0</v>
      </c>
      <c r="G237" s="30">
        <v>0</v>
      </c>
      <c r="H237" s="30">
        <v>0</v>
      </c>
      <c r="I237" s="30">
        <v>0</v>
      </c>
      <c r="J237" s="30">
        <v>0</v>
      </c>
      <c r="K237" s="52">
        <f t="shared" si="23"/>
        <v>0</v>
      </c>
      <c r="L237" s="54">
        <v>96845427</v>
      </c>
      <c r="M237" s="54">
        <v>39977013</v>
      </c>
      <c r="N237" s="54">
        <v>12265312</v>
      </c>
      <c r="O237" s="54">
        <v>679037</v>
      </c>
      <c r="P237" s="52">
        <f t="shared" si="24"/>
        <v>43924065</v>
      </c>
      <c r="Q237" s="30" t="e">
        <f>MATCH(LEFT(A237,4)*1,'Appendix 1'!E$5:E$8,0)</f>
        <v>#N/A</v>
      </c>
      <c r="R237" s="41">
        <f t="shared" si="25"/>
        <v>-0.1</v>
      </c>
      <c r="S237" s="41">
        <f t="shared" si="26"/>
        <v>-0.1</v>
      </c>
      <c r="T237" s="41">
        <f t="shared" si="27"/>
        <v>-0.1</v>
      </c>
      <c r="U237" s="41">
        <f t="shared" si="28"/>
        <v>-0.1</v>
      </c>
    </row>
    <row r="238" spans="1:21" hidden="1">
      <c r="A238" s="38" t="s">
        <v>4767</v>
      </c>
      <c r="B238" s="40"/>
      <c r="C238" s="40"/>
      <c r="D238" s="40"/>
      <c r="E238" s="40"/>
      <c r="F238" s="52">
        <f t="shared" si="22"/>
        <v>0</v>
      </c>
      <c r="G238" s="40"/>
      <c r="H238" s="40"/>
      <c r="I238" s="40"/>
      <c r="J238" s="40"/>
      <c r="K238" s="52">
        <f t="shared" si="23"/>
        <v>0</v>
      </c>
      <c r="L238" s="55"/>
      <c r="M238" s="55"/>
      <c r="N238" s="55"/>
      <c r="O238" s="55"/>
      <c r="P238" s="52">
        <f t="shared" si="24"/>
        <v>0</v>
      </c>
      <c r="Q238" s="30" t="e">
        <f>MATCH(LEFT(A238,4)*1,'Appendix 1'!E$5:E$8,0)</f>
        <v>#N/A</v>
      </c>
      <c r="R238" s="41">
        <f t="shared" si="25"/>
        <v>-0.1</v>
      </c>
      <c r="S238" s="41">
        <f t="shared" si="26"/>
        <v>-0.1</v>
      </c>
      <c r="T238" s="41">
        <f t="shared" si="27"/>
        <v>-0.1</v>
      </c>
      <c r="U238" s="41">
        <f t="shared" si="28"/>
        <v>-0.1</v>
      </c>
    </row>
    <row r="239" spans="1:21" hidden="1">
      <c r="A239" s="38" t="s">
        <v>4768</v>
      </c>
      <c r="B239" s="30">
        <v>0</v>
      </c>
      <c r="C239" s="30">
        <v>0</v>
      </c>
      <c r="D239" s="40"/>
      <c r="E239" s="40"/>
      <c r="F239" s="52">
        <f t="shared" si="22"/>
        <v>0</v>
      </c>
      <c r="G239" s="30">
        <v>0</v>
      </c>
      <c r="H239" s="30">
        <v>0</v>
      </c>
      <c r="I239" s="40"/>
      <c r="J239" s="40"/>
      <c r="K239" s="52">
        <f t="shared" si="23"/>
        <v>0</v>
      </c>
      <c r="L239" s="54">
        <v>15364405</v>
      </c>
      <c r="M239" s="54">
        <v>129185</v>
      </c>
      <c r="N239" s="55"/>
      <c r="O239" s="55"/>
      <c r="P239" s="52">
        <f t="shared" si="24"/>
        <v>15235220</v>
      </c>
      <c r="Q239" s="30" t="e">
        <f>MATCH(LEFT(A239,4)*1,'Appendix 1'!E$5:E$8,0)</f>
        <v>#N/A</v>
      </c>
      <c r="R239" s="41">
        <f t="shared" si="25"/>
        <v>-0.1</v>
      </c>
      <c r="S239" s="41">
        <f t="shared" si="26"/>
        <v>-0.1</v>
      </c>
      <c r="T239" s="41">
        <f t="shared" si="27"/>
        <v>-0.1</v>
      </c>
      <c r="U239" s="41">
        <f t="shared" si="28"/>
        <v>-0.1</v>
      </c>
    </row>
    <row r="240" spans="1:21" hidden="1">
      <c r="A240" s="38" t="s">
        <v>4769</v>
      </c>
      <c r="B240" s="39">
        <v>975</v>
      </c>
      <c r="C240" s="30">
        <v>0</v>
      </c>
      <c r="D240" s="39">
        <v>975</v>
      </c>
      <c r="E240" s="30">
        <v>0</v>
      </c>
      <c r="F240" s="52">
        <f t="shared" si="22"/>
        <v>0</v>
      </c>
      <c r="G240" s="39">
        <v>3900</v>
      </c>
      <c r="H240" s="30">
        <v>0</v>
      </c>
      <c r="I240" s="39">
        <v>3900</v>
      </c>
      <c r="J240" s="30">
        <v>0</v>
      </c>
      <c r="K240" s="52">
        <f t="shared" si="23"/>
        <v>0</v>
      </c>
      <c r="L240" s="54">
        <v>244708403</v>
      </c>
      <c r="M240" s="54">
        <v>86232993</v>
      </c>
      <c r="N240" s="54">
        <v>18176115</v>
      </c>
      <c r="O240" s="54">
        <v>106158624</v>
      </c>
      <c r="P240" s="52">
        <f t="shared" si="24"/>
        <v>34140671</v>
      </c>
      <c r="Q240" s="30" t="e">
        <f>MATCH(LEFT(A240,4)*1,'Appendix 1'!E$5:E$8,0)</f>
        <v>#N/A</v>
      </c>
      <c r="R240" s="41">
        <f t="shared" si="25"/>
        <v>-0.1</v>
      </c>
      <c r="S240" s="41">
        <f t="shared" si="26"/>
        <v>-0.1</v>
      </c>
      <c r="T240" s="41">
        <f t="shared" si="27"/>
        <v>-0.1</v>
      </c>
      <c r="U240" s="41">
        <f t="shared" si="28"/>
        <v>-0.1</v>
      </c>
    </row>
    <row r="241" spans="1:21" hidden="1">
      <c r="A241" s="38" t="s">
        <v>4770</v>
      </c>
      <c r="B241" s="39">
        <v>185238</v>
      </c>
      <c r="C241" s="30">
        <v>0</v>
      </c>
      <c r="D241" s="39">
        <v>148204</v>
      </c>
      <c r="E241" s="30">
        <v>0</v>
      </c>
      <c r="F241" s="52">
        <f t="shared" si="22"/>
        <v>37034</v>
      </c>
      <c r="G241" s="39">
        <v>1869742</v>
      </c>
      <c r="H241" s="30">
        <v>0</v>
      </c>
      <c r="I241" s="39">
        <v>592798</v>
      </c>
      <c r="J241" s="30">
        <v>0</v>
      </c>
      <c r="K241" s="52">
        <f t="shared" si="23"/>
        <v>1276944</v>
      </c>
      <c r="L241" s="54">
        <v>141534206</v>
      </c>
      <c r="M241" s="54">
        <v>12278076</v>
      </c>
      <c r="N241" s="54">
        <v>18526881</v>
      </c>
      <c r="O241" s="54">
        <v>16873139</v>
      </c>
      <c r="P241" s="52">
        <f t="shared" si="24"/>
        <v>93856110</v>
      </c>
      <c r="Q241" s="30" t="e">
        <f>MATCH(LEFT(A241,4)*1,'Appendix 1'!E$5:E$8,0)</f>
        <v>#N/A</v>
      </c>
      <c r="R241" s="41">
        <f t="shared" si="25"/>
        <v>-0.1</v>
      </c>
      <c r="S241" s="41">
        <f t="shared" si="26"/>
        <v>-0.1</v>
      </c>
      <c r="T241" s="41">
        <f t="shared" si="27"/>
        <v>-0.1</v>
      </c>
      <c r="U241" s="41">
        <f t="shared" si="28"/>
        <v>-0.1</v>
      </c>
    </row>
    <row r="242" spans="1:21" hidden="1">
      <c r="A242" s="38" t="s">
        <v>4771</v>
      </c>
      <c r="B242" s="30">
        <v>0</v>
      </c>
      <c r="C242" s="30">
        <v>0</v>
      </c>
      <c r="D242" s="30">
        <v>0</v>
      </c>
      <c r="E242" s="40"/>
      <c r="F242" s="52">
        <f t="shared" si="22"/>
        <v>0</v>
      </c>
      <c r="G242" s="39">
        <v>29373</v>
      </c>
      <c r="H242" s="30">
        <v>0</v>
      </c>
      <c r="I242" s="39">
        <v>29373</v>
      </c>
      <c r="J242" s="40"/>
      <c r="K242" s="52">
        <f t="shared" si="23"/>
        <v>0</v>
      </c>
      <c r="L242" s="54">
        <v>563976599</v>
      </c>
      <c r="M242" s="54">
        <v>119840902</v>
      </c>
      <c r="N242" s="54">
        <v>29373</v>
      </c>
      <c r="O242" s="55"/>
      <c r="P242" s="52">
        <f t="shared" si="24"/>
        <v>444106324</v>
      </c>
      <c r="Q242" s="30" t="e">
        <f>MATCH(LEFT(A242,4)*1,'Appendix 1'!E$5:E$8,0)</f>
        <v>#N/A</v>
      </c>
      <c r="R242" s="41">
        <f t="shared" si="25"/>
        <v>-0.1</v>
      </c>
      <c r="S242" s="41">
        <f t="shared" si="26"/>
        <v>-0.1</v>
      </c>
      <c r="T242" s="41">
        <f t="shared" si="27"/>
        <v>-0.1</v>
      </c>
      <c r="U242" s="41">
        <f t="shared" si="28"/>
        <v>-0.1</v>
      </c>
    </row>
    <row r="243" spans="1:21" hidden="1">
      <c r="A243" s="38" t="s">
        <v>4772</v>
      </c>
      <c r="B243" s="30">
        <v>0</v>
      </c>
      <c r="C243" s="40"/>
      <c r="D243" s="30">
        <v>0</v>
      </c>
      <c r="E243" s="30">
        <v>0</v>
      </c>
      <c r="F243" s="52">
        <f t="shared" si="22"/>
        <v>0</v>
      </c>
      <c r="G243" s="30">
        <v>0</v>
      </c>
      <c r="H243" s="40"/>
      <c r="I243" s="30">
        <v>0</v>
      </c>
      <c r="J243" s="30">
        <v>0</v>
      </c>
      <c r="K243" s="52">
        <f t="shared" si="23"/>
        <v>0</v>
      </c>
      <c r="L243" s="54">
        <v>55159767</v>
      </c>
      <c r="M243" s="55"/>
      <c r="N243" s="54">
        <v>20832</v>
      </c>
      <c r="O243" s="54">
        <v>2464638</v>
      </c>
      <c r="P243" s="52">
        <f t="shared" si="24"/>
        <v>52674297</v>
      </c>
      <c r="Q243" s="30" t="e">
        <f>MATCH(LEFT(A243,4)*1,'Appendix 1'!E$5:E$8,0)</f>
        <v>#N/A</v>
      </c>
      <c r="R243" s="41">
        <f t="shared" si="25"/>
        <v>-0.1</v>
      </c>
      <c r="S243" s="41">
        <f t="shared" si="26"/>
        <v>-0.1</v>
      </c>
      <c r="T243" s="41">
        <f t="shared" si="27"/>
        <v>-0.1</v>
      </c>
      <c r="U243" s="41">
        <f t="shared" si="28"/>
        <v>-0.1</v>
      </c>
    </row>
    <row r="244" spans="1:21" hidden="1">
      <c r="A244" s="38" t="s">
        <v>4773</v>
      </c>
      <c r="B244" s="30">
        <v>0</v>
      </c>
      <c r="C244" s="30">
        <v>0</v>
      </c>
      <c r="D244" s="40"/>
      <c r="E244" s="30">
        <v>0</v>
      </c>
      <c r="F244" s="52">
        <f t="shared" si="22"/>
        <v>0</v>
      </c>
      <c r="G244" s="39">
        <v>130393</v>
      </c>
      <c r="H244" s="39">
        <v>45528</v>
      </c>
      <c r="I244" s="40"/>
      <c r="J244" s="39">
        <v>16800</v>
      </c>
      <c r="K244" s="52">
        <f t="shared" si="23"/>
        <v>68065</v>
      </c>
      <c r="L244" s="54">
        <v>34690637</v>
      </c>
      <c r="M244" s="54">
        <v>34605772</v>
      </c>
      <c r="N244" s="55"/>
      <c r="O244" s="54">
        <v>16800</v>
      </c>
      <c r="P244" s="52">
        <f t="shared" si="24"/>
        <v>68065</v>
      </c>
      <c r="Q244" s="30" t="e">
        <f>MATCH(LEFT(A244,4)*1,'Appendix 1'!E$5:E$8,0)</f>
        <v>#N/A</v>
      </c>
      <c r="R244" s="41">
        <f t="shared" si="25"/>
        <v>-0.1</v>
      </c>
      <c r="S244" s="41">
        <f t="shared" si="26"/>
        <v>-0.1</v>
      </c>
      <c r="T244" s="41">
        <f t="shared" si="27"/>
        <v>-0.1</v>
      </c>
      <c r="U244" s="41">
        <f t="shared" si="28"/>
        <v>-0.1</v>
      </c>
    </row>
    <row r="245" spans="1:21" hidden="1">
      <c r="A245" s="38" t="s">
        <v>4774</v>
      </c>
      <c r="B245" s="39">
        <v>715</v>
      </c>
      <c r="C245" s="40"/>
      <c r="D245" s="39">
        <v>715</v>
      </c>
      <c r="E245" s="30">
        <v>0</v>
      </c>
      <c r="F245" s="52">
        <f t="shared" si="22"/>
        <v>0</v>
      </c>
      <c r="G245" s="39">
        <v>2861</v>
      </c>
      <c r="H245" s="40"/>
      <c r="I245" s="39">
        <v>2861</v>
      </c>
      <c r="J245" s="30">
        <v>0</v>
      </c>
      <c r="K245" s="52">
        <f t="shared" si="23"/>
        <v>0</v>
      </c>
      <c r="L245" s="54">
        <v>148112</v>
      </c>
      <c r="M245" s="55"/>
      <c r="N245" s="54">
        <v>2861</v>
      </c>
      <c r="O245" s="54">
        <v>11250</v>
      </c>
      <c r="P245" s="52">
        <f t="shared" si="24"/>
        <v>134001</v>
      </c>
      <c r="Q245" s="30" t="e">
        <f>MATCH(LEFT(A245,4)*1,'Appendix 1'!E$5:E$8,0)</f>
        <v>#N/A</v>
      </c>
      <c r="R245" s="41">
        <f t="shared" si="25"/>
        <v>-0.1</v>
      </c>
      <c r="S245" s="41">
        <f t="shared" si="26"/>
        <v>-0.1</v>
      </c>
      <c r="T245" s="41">
        <f t="shared" si="27"/>
        <v>-0.1</v>
      </c>
      <c r="U245" s="41">
        <f t="shared" si="28"/>
        <v>-0.1</v>
      </c>
    </row>
    <row r="246" spans="1:21" hidden="1">
      <c r="A246" s="38" t="s">
        <v>4775</v>
      </c>
      <c r="B246" s="30">
        <v>0</v>
      </c>
      <c r="C246" s="40"/>
      <c r="D246" s="30">
        <v>0</v>
      </c>
      <c r="E246" s="40"/>
      <c r="F246" s="52">
        <f t="shared" si="22"/>
        <v>0</v>
      </c>
      <c r="G246" s="30">
        <v>0</v>
      </c>
      <c r="H246" s="40"/>
      <c r="I246" s="30">
        <v>0</v>
      </c>
      <c r="J246" s="40"/>
      <c r="K246" s="52">
        <f t="shared" si="23"/>
        <v>0</v>
      </c>
      <c r="L246" s="54">
        <v>1063410</v>
      </c>
      <c r="M246" s="55"/>
      <c r="N246" s="54">
        <v>151300</v>
      </c>
      <c r="O246" s="55"/>
      <c r="P246" s="52">
        <f t="shared" si="24"/>
        <v>912110</v>
      </c>
      <c r="Q246" s="30" t="e">
        <f>MATCH(LEFT(A246,4)*1,'Appendix 1'!E$5:E$8,0)</f>
        <v>#N/A</v>
      </c>
      <c r="R246" s="41">
        <f t="shared" si="25"/>
        <v>-0.1</v>
      </c>
      <c r="S246" s="41">
        <f t="shared" si="26"/>
        <v>-0.1</v>
      </c>
      <c r="T246" s="41">
        <f t="shared" si="27"/>
        <v>-0.1</v>
      </c>
      <c r="U246" s="41">
        <f t="shared" si="28"/>
        <v>-0.1</v>
      </c>
    </row>
    <row r="247" spans="1:21" hidden="1">
      <c r="A247" s="38" t="s">
        <v>4776</v>
      </c>
      <c r="B247" s="30">
        <v>0</v>
      </c>
      <c r="C247" s="30">
        <v>0</v>
      </c>
      <c r="D247" s="30">
        <v>0</v>
      </c>
      <c r="E247" s="40"/>
      <c r="F247" s="52">
        <f t="shared" si="22"/>
        <v>0</v>
      </c>
      <c r="G247" s="30">
        <v>0</v>
      </c>
      <c r="H247" s="30">
        <v>0</v>
      </c>
      <c r="I247" s="30">
        <v>0</v>
      </c>
      <c r="J247" s="40"/>
      <c r="K247" s="52">
        <f t="shared" si="23"/>
        <v>0</v>
      </c>
      <c r="L247" s="54">
        <v>154243617</v>
      </c>
      <c r="M247" s="54">
        <v>2600</v>
      </c>
      <c r="N247" s="54">
        <v>28426937</v>
      </c>
      <c r="O247" s="55"/>
      <c r="P247" s="52">
        <f t="shared" si="24"/>
        <v>125814080</v>
      </c>
      <c r="Q247" s="30" t="e">
        <f>MATCH(LEFT(A247,4)*1,'Appendix 1'!E$5:E$8,0)</f>
        <v>#N/A</v>
      </c>
      <c r="R247" s="41">
        <f t="shared" si="25"/>
        <v>-0.1</v>
      </c>
      <c r="S247" s="41">
        <f t="shared" si="26"/>
        <v>-0.1</v>
      </c>
      <c r="T247" s="41">
        <f t="shared" si="27"/>
        <v>-0.1</v>
      </c>
      <c r="U247" s="41">
        <f t="shared" si="28"/>
        <v>-0.1</v>
      </c>
    </row>
    <row r="248" spans="1:21" hidden="1">
      <c r="A248" s="38" t="s">
        <v>4777</v>
      </c>
      <c r="B248" s="30">
        <v>0</v>
      </c>
      <c r="C248" s="30">
        <v>0</v>
      </c>
      <c r="D248" s="40"/>
      <c r="E248" s="40"/>
      <c r="F248" s="52">
        <f t="shared" si="22"/>
        <v>0</v>
      </c>
      <c r="G248" s="39">
        <v>3300</v>
      </c>
      <c r="H248" s="30">
        <v>0</v>
      </c>
      <c r="I248" s="40"/>
      <c r="J248" s="40"/>
      <c r="K248" s="52">
        <f t="shared" si="23"/>
        <v>3300</v>
      </c>
      <c r="L248" s="54">
        <v>29351636</v>
      </c>
      <c r="M248" s="54">
        <v>29348336</v>
      </c>
      <c r="N248" s="55"/>
      <c r="O248" s="55"/>
      <c r="P248" s="52">
        <f t="shared" si="24"/>
        <v>3300</v>
      </c>
      <c r="Q248" s="30" t="e">
        <f>MATCH(LEFT(A248,4)*1,'Appendix 1'!E$5:E$8,0)</f>
        <v>#N/A</v>
      </c>
      <c r="R248" s="41">
        <f t="shared" si="25"/>
        <v>-0.1</v>
      </c>
      <c r="S248" s="41">
        <f t="shared" si="26"/>
        <v>-0.1</v>
      </c>
      <c r="T248" s="41">
        <f t="shared" si="27"/>
        <v>-0.1</v>
      </c>
      <c r="U248" s="41">
        <f t="shared" si="28"/>
        <v>-0.1</v>
      </c>
    </row>
    <row r="249" spans="1:21" hidden="1">
      <c r="A249" s="38" t="s">
        <v>4778</v>
      </c>
      <c r="B249" s="30">
        <v>0</v>
      </c>
      <c r="C249" s="30">
        <v>0</v>
      </c>
      <c r="D249" s="30">
        <v>0</v>
      </c>
      <c r="E249" s="30">
        <v>0</v>
      </c>
      <c r="F249" s="52">
        <f t="shared" si="22"/>
        <v>0</v>
      </c>
      <c r="G249" s="30">
        <v>0</v>
      </c>
      <c r="H249" s="30">
        <v>0</v>
      </c>
      <c r="I249" s="30">
        <v>0</v>
      </c>
      <c r="J249" s="30">
        <v>0</v>
      </c>
      <c r="K249" s="52">
        <f t="shared" si="23"/>
        <v>0</v>
      </c>
      <c r="L249" s="54">
        <v>24893760</v>
      </c>
      <c r="M249" s="54">
        <v>5530048</v>
      </c>
      <c r="N249" s="54">
        <v>7600</v>
      </c>
      <c r="O249" s="54">
        <v>19253</v>
      </c>
      <c r="P249" s="52">
        <f t="shared" si="24"/>
        <v>19336859</v>
      </c>
      <c r="Q249" s="30" t="e">
        <f>MATCH(LEFT(A249,4)*1,'Appendix 1'!E$5:E$8,0)</f>
        <v>#N/A</v>
      </c>
      <c r="R249" s="41">
        <f t="shared" si="25"/>
        <v>-0.1</v>
      </c>
      <c r="S249" s="41">
        <f t="shared" si="26"/>
        <v>-0.1</v>
      </c>
      <c r="T249" s="41">
        <f t="shared" si="27"/>
        <v>-0.1</v>
      </c>
      <c r="U249" s="41">
        <f t="shared" si="28"/>
        <v>-0.1</v>
      </c>
    </row>
    <row r="250" spans="1:21" hidden="1">
      <c r="A250" s="38" t="s">
        <v>4779</v>
      </c>
      <c r="B250" s="30">
        <v>0</v>
      </c>
      <c r="C250" s="40"/>
      <c r="D250" s="40"/>
      <c r="E250" s="40"/>
      <c r="F250" s="52">
        <f t="shared" si="22"/>
        <v>0</v>
      </c>
      <c r="G250" s="30">
        <v>0</v>
      </c>
      <c r="H250" s="40"/>
      <c r="I250" s="40"/>
      <c r="J250" s="40"/>
      <c r="K250" s="52">
        <f t="shared" si="23"/>
        <v>0</v>
      </c>
      <c r="L250" s="54">
        <v>27160</v>
      </c>
      <c r="M250" s="55"/>
      <c r="N250" s="55"/>
      <c r="O250" s="55"/>
      <c r="P250" s="52">
        <f t="shared" si="24"/>
        <v>27160</v>
      </c>
      <c r="Q250" s="30" t="e">
        <f>MATCH(LEFT(A250,4)*1,'Appendix 1'!E$5:E$8,0)</f>
        <v>#N/A</v>
      </c>
      <c r="R250" s="41">
        <f t="shared" si="25"/>
        <v>-0.1</v>
      </c>
      <c r="S250" s="41">
        <f t="shared" si="26"/>
        <v>-0.1</v>
      </c>
      <c r="T250" s="41">
        <f t="shared" si="27"/>
        <v>-0.1</v>
      </c>
      <c r="U250" s="41">
        <f t="shared" si="28"/>
        <v>-0.1</v>
      </c>
    </row>
    <row r="251" spans="1:21" hidden="1">
      <c r="A251" s="38" t="s">
        <v>4780</v>
      </c>
      <c r="B251" s="30">
        <v>0</v>
      </c>
      <c r="C251" s="40"/>
      <c r="D251" s="30">
        <v>0</v>
      </c>
      <c r="E251" s="40"/>
      <c r="F251" s="52">
        <f t="shared" si="22"/>
        <v>0</v>
      </c>
      <c r="G251" s="30">
        <v>0</v>
      </c>
      <c r="H251" s="40"/>
      <c r="I251" s="30">
        <v>0</v>
      </c>
      <c r="J251" s="40"/>
      <c r="K251" s="52">
        <f t="shared" si="23"/>
        <v>0</v>
      </c>
      <c r="L251" s="54">
        <v>28958760</v>
      </c>
      <c r="M251" s="55"/>
      <c r="N251" s="54">
        <v>13530</v>
      </c>
      <c r="O251" s="55"/>
      <c r="P251" s="52">
        <f t="shared" si="24"/>
        <v>28945230</v>
      </c>
      <c r="Q251" s="30" t="e">
        <f>MATCH(LEFT(A251,4)*1,'Appendix 1'!E$5:E$8,0)</f>
        <v>#N/A</v>
      </c>
      <c r="R251" s="41">
        <f t="shared" si="25"/>
        <v>-0.1</v>
      </c>
      <c r="S251" s="41">
        <f t="shared" si="26"/>
        <v>-0.1</v>
      </c>
      <c r="T251" s="41">
        <f t="shared" si="27"/>
        <v>-0.1</v>
      </c>
      <c r="U251" s="41">
        <f t="shared" si="28"/>
        <v>-0.1</v>
      </c>
    </row>
    <row r="252" spans="1:21" hidden="1">
      <c r="A252" s="38" t="s">
        <v>4781</v>
      </c>
      <c r="B252" s="39">
        <v>317312</v>
      </c>
      <c r="C252" s="30">
        <v>0</v>
      </c>
      <c r="D252" s="39">
        <v>28240</v>
      </c>
      <c r="E252" s="40"/>
      <c r="F252" s="52">
        <f t="shared" si="22"/>
        <v>289072</v>
      </c>
      <c r="G252" s="39">
        <v>26782053</v>
      </c>
      <c r="H252" s="39">
        <v>5000</v>
      </c>
      <c r="I252" s="39">
        <v>2619739</v>
      </c>
      <c r="J252" s="40"/>
      <c r="K252" s="52">
        <f t="shared" si="23"/>
        <v>24157314</v>
      </c>
      <c r="L252" s="54">
        <v>50812996</v>
      </c>
      <c r="M252" s="54">
        <v>5000</v>
      </c>
      <c r="N252" s="54">
        <v>3097020</v>
      </c>
      <c r="O252" s="55"/>
      <c r="P252" s="52">
        <f t="shared" si="24"/>
        <v>47710976</v>
      </c>
      <c r="Q252" s="30" t="e">
        <f>MATCH(LEFT(A252,4)*1,'Appendix 1'!E$5:E$8,0)</f>
        <v>#N/A</v>
      </c>
      <c r="R252" s="41">
        <f t="shared" si="25"/>
        <v>-0.1</v>
      </c>
      <c r="S252" s="41">
        <f t="shared" si="26"/>
        <v>-0.1</v>
      </c>
      <c r="T252" s="41">
        <f t="shared" si="27"/>
        <v>-0.1</v>
      </c>
      <c r="U252" s="41">
        <f t="shared" si="28"/>
        <v>-0.1</v>
      </c>
    </row>
    <row r="253" spans="1:21" hidden="1">
      <c r="A253" s="38" t="s">
        <v>4782</v>
      </c>
      <c r="B253" s="30">
        <v>0</v>
      </c>
      <c r="C253" s="30">
        <v>0</v>
      </c>
      <c r="D253" s="40"/>
      <c r="E253" s="40"/>
      <c r="F253" s="52">
        <f t="shared" si="22"/>
        <v>0</v>
      </c>
      <c r="G253" s="30">
        <v>0</v>
      </c>
      <c r="H253" s="30">
        <v>0</v>
      </c>
      <c r="I253" s="40"/>
      <c r="J253" s="40"/>
      <c r="K253" s="52">
        <f t="shared" si="23"/>
        <v>0</v>
      </c>
      <c r="L253" s="54">
        <v>280449117</v>
      </c>
      <c r="M253" s="54">
        <v>65461794</v>
      </c>
      <c r="N253" s="55"/>
      <c r="O253" s="55"/>
      <c r="P253" s="52">
        <f t="shared" si="24"/>
        <v>214987323</v>
      </c>
      <c r="Q253" s="30" t="e">
        <f>MATCH(LEFT(A253,4)*1,'Appendix 1'!E$5:E$8,0)</f>
        <v>#N/A</v>
      </c>
      <c r="R253" s="41">
        <f t="shared" si="25"/>
        <v>-0.1</v>
      </c>
      <c r="S253" s="41">
        <f t="shared" si="26"/>
        <v>-0.1</v>
      </c>
      <c r="T253" s="41">
        <f t="shared" si="27"/>
        <v>-0.1</v>
      </c>
      <c r="U253" s="41">
        <f t="shared" si="28"/>
        <v>-0.1</v>
      </c>
    </row>
    <row r="254" spans="1:21" hidden="1">
      <c r="A254" s="38" t="s">
        <v>4783</v>
      </c>
      <c r="B254" s="39">
        <v>429614</v>
      </c>
      <c r="C254" s="39">
        <v>1279</v>
      </c>
      <c r="D254" s="39">
        <v>6</v>
      </c>
      <c r="E254" s="39">
        <v>1822</v>
      </c>
      <c r="F254" s="52">
        <f t="shared" si="22"/>
        <v>426507</v>
      </c>
      <c r="G254" s="39">
        <v>114098379</v>
      </c>
      <c r="H254" s="39">
        <v>297404</v>
      </c>
      <c r="I254" s="39">
        <v>2720</v>
      </c>
      <c r="J254" s="39">
        <v>371802</v>
      </c>
      <c r="K254" s="52">
        <f t="shared" si="23"/>
        <v>113426453</v>
      </c>
      <c r="L254" s="54">
        <v>821403823</v>
      </c>
      <c r="M254" s="54">
        <v>21149201</v>
      </c>
      <c r="N254" s="54">
        <v>2720</v>
      </c>
      <c r="O254" s="54">
        <v>106182911</v>
      </c>
      <c r="P254" s="52">
        <f t="shared" si="24"/>
        <v>694068991</v>
      </c>
      <c r="Q254" s="30" t="e">
        <f>MATCH(LEFT(A254,4)*1,'Appendix 1'!E$5:E$8,0)</f>
        <v>#N/A</v>
      </c>
      <c r="R254" s="41">
        <f t="shared" si="25"/>
        <v>-0.1</v>
      </c>
      <c r="S254" s="41">
        <f t="shared" si="26"/>
        <v>-0.1</v>
      </c>
      <c r="T254" s="41">
        <f t="shared" si="27"/>
        <v>-0.1</v>
      </c>
      <c r="U254" s="41">
        <f t="shared" si="28"/>
        <v>-0.1</v>
      </c>
    </row>
    <row r="255" spans="1:21" hidden="1">
      <c r="A255" s="38" t="s">
        <v>4784</v>
      </c>
      <c r="B255" s="39">
        <v>611</v>
      </c>
      <c r="C255" s="30">
        <v>0</v>
      </c>
      <c r="D255" s="39">
        <v>611</v>
      </c>
      <c r="E255" s="30">
        <v>0</v>
      </c>
      <c r="F255" s="52">
        <f t="shared" si="22"/>
        <v>0</v>
      </c>
      <c r="G255" s="39">
        <v>2445</v>
      </c>
      <c r="H255" s="30">
        <v>0</v>
      </c>
      <c r="I255" s="39">
        <v>2445</v>
      </c>
      <c r="J255" s="30">
        <v>0</v>
      </c>
      <c r="K255" s="52">
        <f t="shared" si="23"/>
        <v>0</v>
      </c>
      <c r="L255" s="54">
        <v>317694238</v>
      </c>
      <c r="M255" s="54">
        <v>7791276</v>
      </c>
      <c r="N255" s="54">
        <v>2445</v>
      </c>
      <c r="O255" s="54">
        <v>11980</v>
      </c>
      <c r="P255" s="52">
        <f t="shared" si="24"/>
        <v>309888537</v>
      </c>
      <c r="Q255" s="30" t="e">
        <f>MATCH(LEFT(A255,4)*1,'Appendix 1'!E$5:E$8,0)</f>
        <v>#N/A</v>
      </c>
      <c r="R255" s="41">
        <f t="shared" si="25"/>
        <v>-0.1</v>
      </c>
      <c r="S255" s="41">
        <f t="shared" si="26"/>
        <v>-0.1</v>
      </c>
      <c r="T255" s="41">
        <f t="shared" si="27"/>
        <v>-0.1</v>
      </c>
      <c r="U255" s="41">
        <f t="shared" si="28"/>
        <v>-0.1</v>
      </c>
    </row>
    <row r="256" spans="1:21" hidden="1">
      <c r="A256" s="38" t="s">
        <v>4785</v>
      </c>
      <c r="B256" s="39">
        <v>25281</v>
      </c>
      <c r="C256" s="30">
        <v>0</v>
      </c>
      <c r="D256" s="39">
        <v>25281</v>
      </c>
      <c r="E256" s="30">
        <v>0</v>
      </c>
      <c r="F256" s="52">
        <f t="shared" si="22"/>
        <v>0</v>
      </c>
      <c r="G256" s="39">
        <v>226784</v>
      </c>
      <c r="H256" s="30">
        <v>0</v>
      </c>
      <c r="I256" s="39">
        <v>226784</v>
      </c>
      <c r="J256" s="30">
        <v>0</v>
      </c>
      <c r="K256" s="52">
        <f t="shared" si="23"/>
        <v>0</v>
      </c>
      <c r="L256" s="54">
        <v>108853911</v>
      </c>
      <c r="M256" s="54">
        <v>6156783</v>
      </c>
      <c r="N256" s="54">
        <v>226784</v>
      </c>
      <c r="O256" s="54">
        <v>3667800</v>
      </c>
      <c r="P256" s="52">
        <f t="shared" si="24"/>
        <v>98802544</v>
      </c>
      <c r="Q256" s="30" t="e">
        <f>MATCH(LEFT(A256,4)*1,'Appendix 1'!E$5:E$8,0)</f>
        <v>#N/A</v>
      </c>
      <c r="R256" s="41">
        <f t="shared" si="25"/>
        <v>-0.1</v>
      </c>
      <c r="S256" s="41">
        <f t="shared" si="26"/>
        <v>-0.1</v>
      </c>
      <c r="T256" s="41">
        <f t="shared" si="27"/>
        <v>-0.1</v>
      </c>
      <c r="U256" s="41">
        <f t="shared" si="28"/>
        <v>-0.1</v>
      </c>
    </row>
    <row r="257" spans="1:21" hidden="1">
      <c r="A257" s="38" t="s">
        <v>4786</v>
      </c>
      <c r="B257" s="30">
        <v>0</v>
      </c>
      <c r="C257" s="30">
        <v>0</v>
      </c>
      <c r="D257" s="40"/>
      <c r="E257" s="40"/>
      <c r="F257" s="52">
        <f t="shared" si="22"/>
        <v>0</v>
      </c>
      <c r="G257" s="39">
        <v>539787</v>
      </c>
      <c r="H257" s="39">
        <v>24638</v>
      </c>
      <c r="I257" s="40"/>
      <c r="J257" s="40"/>
      <c r="K257" s="52">
        <f t="shared" si="23"/>
        <v>515149</v>
      </c>
      <c r="L257" s="54">
        <v>1119114</v>
      </c>
      <c r="M257" s="54">
        <v>161924</v>
      </c>
      <c r="N257" s="55"/>
      <c r="O257" s="55"/>
      <c r="P257" s="52">
        <f t="shared" si="24"/>
        <v>957190</v>
      </c>
      <c r="Q257" s="30" t="e">
        <f>MATCH(LEFT(A257,4)*1,'Appendix 1'!E$5:E$8,0)</f>
        <v>#N/A</v>
      </c>
      <c r="R257" s="41">
        <f t="shared" si="25"/>
        <v>-0.1</v>
      </c>
      <c r="S257" s="41">
        <f t="shared" si="26"/>
        <v>-0.1</v>
      </c>
      <c r="T257" s="41">
        <f t="shared" si="27"/>
        <v>-0.1</v>
      </c>
      <c r="U257" s="41">
        <f t="shared" si="28"/>
        <v>-0.1</v>
      </c>
    </row>
    <row r="258" spans="1:21" hidden="1">
      <c r="A258" s="38" t="s">
        <v>4787</v>
      </c>
      <c r="B258" s="39">
        <v>675</v>
      </c>
      <c r="C258" s="30">
        <v>0</v>
      </c>
      <c r="D258" s="39">
        <v>675</v>
      </c>
      <c r="E258" s="30">
        <v>0</v>
      </c>
      <c r="F258" s="52">
        <f t="shared" si="22"/>
        <v>0</v>
      </c>
      <c r="G258" s="39">
        <v>2699</v>
      </c>
      <c r="H258" s="30">
        <v>0</v>
      </c>
      <c r="I258" s="39">
        <v>2699</v>
      </c>
      <c r="J258" s="30">
        <v>0</v>
      </c>
      <c r="K258" s="52">
        <f t="shared" si="23"/>
        <v>0</v>
      </c>
      <c r="L258" s="54">
        <v>650979</v>
      </c>
      <c r="M258" s="54">
        <v>20207</v>
      </c>
      <c r="N258" s="54">
        <v>15424</v>
      </c>
      <c r="O258" s="54">
        <v>20468</v>
      </c>
      <c r="P258" s="52">
        <f t="shared" si="24"/>
        <v>594880</v>
      </c>
      <c r="Q258" s="30" t="e">
        <f>MATCH(LEFT(A258,4)*1,'Appendix 1'!E$5:E$8,0)</f>
        <v>#N/A</v>
      </c>
      <c r="R258" s="41">
        <f t="shared" si="25"/>
        <v>-0.1</v>
      </c>
      <c r="S258" s="41">
        <f t="shared" si="26"/>
        <v>-0.1</v>
      </c>
      <c r="T258" s="41">
        <f t="shared" si="27"/>
        <v>-0.1</v>
      </c>
      <c r="U258" s="41">
        <f t="shared" si="28"/>
        <v>-0.1</v>
      </c>
    </row>
    <row r="259" spans="1:21" hidden="1">
      <c r="A259" s="38" t="s">
        <v>4788</v>
      </c>
      <c r="B259" s="39">
        <v>4232697</v>
      </c>
      <c r="C259" s="30">
        <v>0</v>
      </c>
      <c r="D259" s="39">
        <v>4232697</v>
      </c>
      <c r="E259" s="30">
        <v>0</v>
      </c>
      <c r="F259" s="52">
        <f t="shared" si="22"/>
        <v>0</v>
      </c>
      <c r="G259" s="39">
        <v>17326767</v>
      </c>
      <c r="H259" s="30">
        <v>0</v>
      </c>
      <c r="I259" s="39">
        <v>17326767</v>
      </c>
      <c r="J259" s="30">
        <v>0</v>
      </c>
      <c r="K259" s="52">
        <f t="shared" si="23"/>
        <v>0</v>
      </c>
      <c r="L259" s="54">
        <v>196934507</v>
      </c>
      <c r="M259" s="54">
        <v>7110168</v>
      </c>
      <c r="N259" s="54">
        <v>17326767</v>
      </c>
      <c r="O259" s="54">
        <v>16268966</v>
      </c>
      <c r="P259" s="52">
        <f t="shared" si="24"/>
        <v>156228606</v>
      </c>
      <c r="Q259" s="30" t="e">
        <f>MATCH(LEFT(A259,4)*1,'Appendix 1'!E$5:E$8,0)</f>
        <v>#N/A</v>
      </c>
      <c r="R259" s="41">
        <f t="shared" si="25"/>
        <v>-0.1</v>
      </c>
      <c r="S259" s="41">
        <f t="shared" si="26"/>
        <v>-0.1</v>
      </c>
      <c r="T259" s="41">
        <f t="shared" si="27"/>
        <v>-0.1</v>
      </c>
      <c r="U259" s="41">
        <f t="shared" si="28"/>
        <v>-0.1</v>
      </c>
    </row>
    <row r="260" spans="1:21" hidden="1">
      <c r="A260" s="38" t="s">
        <v>4789</v>
      </c>
      <c r="B260" s="30">
        <v>0</v>
      </c>
      <c r="C260" s="30">
        <v>0</v>
      </c>
      <c r="D260" s="40"/>
      <c r="E260" s="30">
        <v>0</v>
      </c>
      <c r="F260" s="52">
        <f t="shared" si="22"/>
        <v>0</v>
      </c>
      <c r="G260" s="30">
        <v>0</v>
      </c>
      <c r="H260" s="30">
        <v>0</v>
      </c>
      <c r="I260" s="40"/>
      <c r="J260" s="30">
        <v>0</v>
      </c>
      <c r="K260" s="52">
        <f t="shared" si="23"/>
        <v>0</v>
      </c>
      <c r="L260" s="54">
        <v>14571240</v>
      </c>
      <c r="M260" s="54">
        <v>9489430</v>
      </c>
      <c r="N260" s="55"/>
      <c r="O260" s="54">
        <v>4582912</v>
      </c>
      <c r="P260" s="52">
        <f t="shared" si="24"/>
        <v>498898</v>
      </c>
      <c r="Q260" s="30" t="e">
        <f>MATCH(LEFT(A260,4)*1,'Appendix 1'!E$5:E$8,0)</f>
        <v>#N/A</v>
      </c>
      <c r="R260" s="41">
        <f t="shared" si="25"/>
        <v>-0.1</v>
      </c>
      <c r="S260" s="41">
        <f t="shared" si="26"/>
        <v>-0.1</v>
      </c>
      <c r="T260" s="41">
        <f t="shared" si="27"/>
        <v>-0.1</v>
      </c>
      <c r="U260" s="41">
        <f t="shared" si="28"/>
        <v>-0.1</v>
      </c>
    </row>
    <row r="261" spans="1:21" hidden="1">
      <c r="A261" s="38" t="s">
        <v>4790</v>
      </c>
      <c r="B261" s="39">
        <v>23809</v>
      </c>
      <c r="C261" s="30">
        <v>0</v>
      </c>
      <c r="D261" s="39">
        <v>23791</v>
      </c>
      <c r="E261" s="30">
        <v>0</v>
      </c>
      <c r="F261" s="52">
        <f t="shared" si="22"/>
        <v>18</v>
      </c>
      <c r="G261" s="39">
        <v>1288289</v>
      </c>
      <c r="H261" s="39">
        <v>76022</v>
      </c>
      <c r="I261" s="39">
        <v>442836</v>
      </c>
      <c r="J261" s="30">
        <v>0</v>
      </c>
      <c r="K261" s="52">
        <f t="shared" si="23"/>
        <v>769431</v>
      </c>
      <c r="L261" s="54">
        <v>355848020</v>
      </c>
      <c r="M261" s="54">
        <v>211214524</v>
      </c>
      <c r="N261" s="54">
        <v>459624</v>
      </c>
      <c r="O261" s="54">
        <v>20181828</v>
      </c>
      <c r="P261" s="52">
        <f t="shared" si="24"/>
        <v>123992044</v>
      </c>
      <c r="Q261" s="30" t="e">
        <f>MATCH(LEFT(A261,4)*1,'Appendix 1'!E$5:E$8,0)</f>
        <v>#N/A</v>
      </c>
      <c r="R261" s="41">
        <f t="shared" si="25"/>
        <v>-0.1</v>
      </c>
      <c r="S261" s="41">
        <f t="shared" si="26"/>
        <v>-0.1</v>
      </c>
      <c r="T261" s="41">
        <f t="shared" si="27"/>
        <v>-0.1</v>
      </c>
      <c r="U261" s="41">
        <f t="shared" si="28"/>
        <v>-0.1</v>
      </c>
    </row>
    <row r="262" spans="1:21" hidden="1">
      <c r="A262" s="38" t="s">
        <v>4791</v>
      </c>
      <c r="B262" s="39">
        <v>1222918</v>
      </c>
      <c r="C262" s="30">
        <v>0</v>
      </c>
      <c r="D262" s="39">
        <v>1222918</v>
      </c>
      <c r="E262" s="30">
        <v>0</v>
      </c>
      <c r="F262" s="52">
        <f t="shared" si="22"/>
        <v>0</v>
      </c>
      <c r="G262" s="39">
        <v>4958254</v>
      </c>
      <c r="H262" s="30">
        <v>0</v>
      </c>
      <c r="I262" s="39">
        <v>4958254</v>
      </c>
      <c r="J262" s="30">
        <v>0</v>
      </c>
      <c r="K262" s="52">
        <f t="shared" si="23"/>
        <v>0</v>
      </c>
      <c r="L262" s="54">
        <v>36205724</v>
      </c>
      <c r="M262" s="54">
        <v>9837247</v>
      </c>
      <c r="N262" s="54">
        <v>4958254</v>
      </c>
      <c r="O262" s="54">
        <v>232204</v>
      </c>
      <c r="P262" s="52">
        <f t="shared" si="24"/>
        <v>21178019</v>
      </c>
      <c r="Q262" s="30" t="e">
        <f>MATCH(LEFT(A262,4)*1,'Appendix 1'!E$5:E$8,0)</f>
        <v>#N/A</v>
      </c>
      <c r="R262" s="41">
        <f t="shared" si="25"/>
        <v>-0.1</v>
      </c>
      <c r="S262" s="41">
        <f t="shared" si="26"/>
        <v>-0.1</v>
      </c>
      <c r="T262" s="41">
        <f t="shared" si="27"/>
        <v>-0.1</v>
      </c>
      <c r="U262" s="41">
        <f t="shared" si="28"/>
        <v>-0.1</v>
      </c>
    </row>
    <row r="263" spans="1:21" hidden="1">
      <c r="A263" s="38" t="s">
        <v>4792</v>
      </c>
      <c r="B263" s="39">
        <v>6631</v>
      </c>
      <c r="C263" s="30">
        <v>0</v>
      </c>
      <c r="D263" s="39">
        <v>6631</v>
      </c>
      <c r="E263" s="30">
        <v>0</v>
      </c>
      <c r="F263" s="52">
        <f t="shared" si="22"/>
        <v>0</v>
      </c>
      <c r="G263" s="39">
        <v>4293273</v>
      </c>
      <c r="H263" s="30">
        <v>0</v>
      </c>
      <c r="I263" s="39">
        <v>4293273</v>
      </c>
      <c r="J263" s="30">
        <v>0</v>
      </c>
      <c r="K263" s="52">
        <f t="shared" si="23"/>
        <v>0</v>
      </c>
      <c r="L263" s="54">
        <v>572536104</v>
      </c>
      <c r="M263" s="54">
        <v>192739088</v>
      </c>
      <c r="N263" s="54">
        <v>18073038</v>
      </c>
      <c r="O263" s="54">
        <v>416337</v>
      </c>
      <c r="P263" s="52">
        <f t="shared" si="24"/>
        <v>361307641</v>
      </c>
      <c r="Q263" s="30" t="e">
        <f>MATCH(LEFT(A263,4)*1,'Appendix 1'!E$5:E$8,0)</f>
        <v>#N/A</v>
      </c>
      <c r="R263" s="41">
        <f t="shared" si="25"/>
        <v>-0.1</v>
      </c>
      <c r="S263" s="41">
        <f t="shared" si="26"/>
        <v>-0.1</v>
      </c>
      <c r="T263" s="41">
        <f t="shared" si="27"/>
        <v>-0.1</v>
      </c>
      <c r="U263" s="41">
        <f t="shared" si="28"/>
        <v>-0.1</v>
      </c>
    </row>
    <row r="264" spans="1:21" hidden="1">
      <c r="A264" s="38" t="s">
        <v>4793</v>
      </c>
      <c r="B264" s="39">
        <v>2544</v>
      </c>
      <c r="C264" s="30">
        <v>0</v>
      </c>
      <c r="D264" s="39">
        <v>2544</v>
      </c>
      <c r="E264" s="30">
        <v>0</v>
      </c>
      <c r="F264" s="52">
        <f t="shared" si="22"/>
        <v>0</v>
      </c>
      <c r="G264" s="39">
        <v>10174</v>
      </c>
      <c r="H264" s="30">
        <v>0</v>
      </c>
      <c r="I264" s="39">
        <v>10174</v>
      </c>
      <c r="J264" s="30">
        <v>0</v>
      </c>
      <c r="K264" s="52">
        <f t="shared" si="23"/>
        <v>0</v>
      </c>
      <c r="L264" s="54">
        <v>8250297</v>
      </c>
      <c r="M264" s="54">
        <v>8066196</v>
      </c>
      <c r="N264" s="54">
        <v>10174</v>
      </c>
      <c r="O264" s="54">
        <v>67482</v>
      </c>
      <c r="P264" s="52">
        <f t="shared" si="24"/>
        <v>106445</v>
      </c>
      <c r="Q264" s="30" t="e">
        <f>MATCH(LEFT(A264,4)*1,'Appendix 1'!E$5:E$8,0)</f>
        <v>#N/A</v>
      </c>
      <c r="R264" s="41">
        <f t="shared" si="25"/>
        <v>-0.1</v>
      </c>
      <c r="S264" s="41">
        <f t="shared" si="26"/>
        <v>-0.1</v>
      </c>
      <c r="T264" s="41">
        <f t="shared" si="27"/>
        <v>-0.1</v>
      </c>
      <c r="U264" s="41">
        <f t="shared" si="28"/>
        <v>-0.1</v>
      </c>
    </row>
    <row r="265" spans="1:21" hidden="1">
      <c r="A265" s="38" t="s">
        <v>4794</v>
      </c>
      <c r="B265" s="39">
        <v>4947</v>
      </c>
      <c r="C265" s="30">
        <v>0</v>
      </c>
      <c r="D265" s="39">
        <v>4947</v>
      </c>
      <c r="E265" s="30">
        <v>0</v>
      </c>
      <c r="F265" s="52">
        <f t="shared" ref="F265:F328" si="29">B265-SUM(C265:E265)</f>
        <v>0</v>
      </c>
      <c r="G265" s="39">
        <v>19787</v>
      </c>
      <c r="H265" s="30">
        <v>0</v>
      </c>
      <c r="I265" s="39">
        <v>19787</v>
      </c>
      <c r="J265" s="30">
        <v>0</v>
      </c>
      <c r="K265" s="52">
        <f t="shared" ref="K265:K328" si="30">G265-SUM(H265:J265)</f>
        <v>0</v>
      </c>
      <c r="L265" s="54">
        <v>458756348</v>
      </c>
      <c r="M265" s="54">
        <v>433617233</v>
      </c>
      <c r="N265" s="54">
        <v>19787</v>
      </c>
      <c r="O265" s="54">
        <v>24843</v>
      </c>
      <c r="P265" s="52">
        <f t="shared" ref="P265:P328" si="31">L265-SUM(M265:O265)</f>
        <v>25094485</v>
      </c>
      <c r="Q265" s="30" t="e">
        <f>MATCH(LEFT(A265,4)*1,'Appendix 1'!E$5:E$8,0)</f>
        <v>#N/A</v>
      </c>
      <c r="R265" s="41">
        <f t="shared" ref="R265:R328" si="32">IF(ISNA($Q265),-10%,B265/G265)</f>
        <v>-0.1</v>
      </c>
      <c r="S265" s="41">
        <f t="shared" ref="S265:S328" si="33">IF(ISNA($Q265),-10%,C265/H265)</f>
        <v>-0.1</v>
      </c>
      <c r="T265" s="41">
        <f t="shared" ref="T265:T328" si="34">IF(ISNA($Q265),-10%,D265/I265)</f>
        <v>-0.1</v>
      </c>
      <c r="U265" s="41">
        <f t="shared" ref="U265:U328" si="35">IF(ISNA($Q265),-10%,E265/J265)</f>
        <v>-0.1</v>
      </c>
    </row>
    <row r="266" spans="1:21" hidden="1">
      <c r="A266" s="38" t="s">
        <v>4795</v>
      </c>
      <c r="B266" s="30">
        <v>0</v>
      </c>
      <c r="C266" s="30">
        <v>0</v>
      </c>
      <c r="D266" s="30">
        <v>0</v>
      </c>
      <c r="E266" s="40"/>
      <c r="F266" s="52">
        <f t="shared" si="29"/>
        <v>0</v>
      </c>
      <c r="G266" s="30">
        <v>0</v>
      </c>
      <c r="H266" s="30">
        <v>0</v>
      </c>
      <c r="I266" s="30">
        <v>0</v>
      </c>
      <c r="J266" s="40"/>
      <c r="K266" s="52">
        <f t="shared" si="30"/>
        <v>0</v>
      </c>
      <c r="L266" s="54">
        <v>94866159</v>
      </c>
      <c r="M266" s="54">
        <v>34325748</v>
      </c>
      <c r="N266" s="54">
        <v>244280</v>
      </c>
      <c r="O266" s="55"/>
      <c r="P266" s="52">
        <f t="shared" si="31"/>
        <v>60296131</v>
      </c>
      <c r="Q266" s="30" t="e">
        <f>MATCH(LEFT(A266,4)*1,'Appendix 1'!E$5:E$8,0)</f>
        <v>#N/A</v>
      </c>
      <c r="R266" s="41">
        <f t="shared" si="32"/>
        <v>-0.1</v>
      </c>
      <c r="S266" s="41">
        <f t="shared" si="33"/>
        <v>-0.1</v>
      </c>
      <c r="T266" s="41">
        <f t="shared" si="34"/>
        <v>-0.1</v>
      </c>
      <c r="U266" s="41">
        <f t="shared" si="35"/>
        <v>-0.1</v>
      </c>
    </row>
    <row r="267" spans="1:21" hidden="1">
      <c r="A267" s="38" t="s">
        <v>4796</v>
      </c>
      <c r="B267" s="30">
        <v>0</v>
      </c>
      <c r="C267" s="40"/>
      <c r="D267" s="40"/>
      <c r="E267" s="40"/>
      <c r="F267" s="52">
        <f t="shared" si="29"/>
        <v>0</v>
      </c>
      <c r="G267" s="30">
        <v>0</v>
      </c>
      <c r="H267" s="40"/>
      <c r="I267" s="40"/>
      <c r="J267" s="40"/>
      <c r="K267" s="52">
        <f t="shared" si="30"/>
        <v>0</v>
      </c>
      <c r="L267" s="54">
        <v>2492</v>
      </c>
      <c r="M267" s="55"/>
      <c r="N267" s="55"/>
      <c r="O267" s="55"/>
      <c r="P267" s="52">
        <f t="shared" si="31"/>
        <v>2492</v>
      </c>
      <c r="Q267" s="30" t="e">
        <f>MATCH(LEFT(A267,4)*1,'Appendix 1'!E$5:E$8,0)</f>
        <v>#N/A</v>
      </c>
      <c r="R267" s="41">
        <f t="shared" si="32"/>
        <v>-0.1</v>
      </c>
      <c r="S267" s="41">
        <f t="shared" si="33"/>
        <v>-0.1</v>
      </c>
      <c r="T267" s="41">
        <f t="shared" si="34"/>
        <v>-0.1</v>
      </c>
      <c r="U267" s="41">
        <f t="shared" si="35"/>
        <v>-0.1</v>
      </c>
    </row>
    <row r="268" spans="1:21" hidden="1">
      <c r="A268" s="38" t="s">
        <v>4797</v>
      </c>
      <c r="B268" s="30">
        <v>0</v>
      </c>
      <c r="C268" s="30">
        <v>0</v>
      </c>
      <c r="D268" s="40"/>
      <c r="E268" s="30">
        <v>0</v>
      </c>
      <c r="F268" s="52">
        <f t="shared" si="29"/>
        <v>0</v>
      </c>
      <c r="G268" s="30">
        <v>0</v>
      </c>
      <c r="H268" s="30">
        <v>0</v>
      </c>
      <c r="I268" s="40"/>
      <c r="J268" s="30">
        <v>0</v>
      </c>
      <c r="K268" s="52">
        <f t="shared" si="30"/>
        <v>0</v>
      </c>
      <c r="L268" s="54">
        <v>30383484</v>
      </c>
      <c r="M268" s="54">
        <v>12579577</v>
      </c>
      <c r="N268" s="55"/>
      <c r="O268" s="54">
        <v>166337</v>
      </c>
      <c r="P268" s="52">
        <f t="shared" si="31"/>
        <v>17637570</v>
      </c>
      <c r="Q268" s="30" t="e">
        <f>MATCH(LEFT(A268,4)*1,'Appendix 1'!E$5:E$8,0)</f>
        <v>#N/A</v>
      </c>
      <c r="R268" s="41">
        <f t="shared" si="32"/>
        <v>-0.1</v>
      </c>
      <c r="S268" s="41">
        <f t="shared" si="33"/>
        <v>-0.1</v>
      </c>
      <c r="T268" s="41">
        <f t="shared" si="34"/>
        <v>-0.1</v>
      </c>
      <c r="U268" s="41">
        <f t="shared" si="35"/>
        <v>-0.1</v>
      </c>
    </row>
    <row r="269" spans="1:21" hidden="1">
      <c r="A269" s="38" t="s">
        <v>4798</v>
      </c>
      <c r="B269" s="39">
        <v>137878</v>
      </c>
      <c r="C269" s="30">
        <v>0</v>
      </c>
      <c r="D269" s="39">
        <v>115256</v>
      </c>
      <c r="E269" s="30">
        <v>0</v>
      </c>
      <c r="F269" s="52">
        <f t="shared" si="29"/>
        <v>22622</v>
      </c>
      <c r="G269" s="39">
        <v>1193326</v>
      </c>
      <c r="H269" s="30">
        <v>0</v>
      </c>
      <c r="I269" s="39">
        <v>460400</v>
      </c>
      <c r="J269" s="30">
        <v>0</v>
      </c>
      <c r="K269" s="52">
        <f t="shared" si="30"/>
        <v>732926</v>
      </c>
      <c r="L269" s="54">
        <v>1019593462</v>
      </c>
      <c r="M269" s="54">
        <v>162237694</v>
      </c>
      <c r="N269" s="54">
        <v>460400</v>
      </c>
      <c r="O269" s="54">
        <v>49455263</v>
      </c>
      <c r="P269" s="52">
        <f t="shared" si="31"/>
        <v>807440105</v>
      </c>
      <c r="Q269" s="30" t="e">
        <f>MATCH(LEFT(A269,4)*1,'Appendix 1'!E$5:E$8,0)</f>
        <v>#N/A</v>
      </c>
      <c r="R269" s="41">
        <f t="shared" si="32"/>
        <v>-0.1</v>
      </c>
      <c r="S269" s="41">
        <f t="shared" si="33"/>
        <v>-0.1</v>
      </c>
      <c r="T269" s="41">
        <f t="shared" si="34"/>
        <v>-0.1</v>
      </c>
      <c r="U269" s="41">
        <f t="shared" si="35"/>
        <v>-0.1</v>
      </c>
    </row>
    <row r="270" spans="1:21" hidden="1">
      <c r="A270" s="38" t="s">
        <v>4799</v>
      </c>
      <c r="B270" s="39">
        <v>429947</v>
      </c>
      <c r="C270" s="30">
        <v>0</v>
      </c>
      <c r="D270" s="39">
        <v>429947</v>
      </c>
      <c r="E270" s="30">
        <v>0</v>
      </c>
      <c r="F270" s="52">
        <f t="shared" si="29"/>
        <v>0</v>
      </c>
      <c r="G270" s="39">
        <v>2920746</v>
      </c>
      <c r="H270" s="30">
        <v>0</v>
      </c>
      <c r="I270" s="39">
        <v>2920746</v>
      </c>
      <c r="J270" s="30">
        <v>0</v>
      </c>
      <c r="K270" s="52">
        <f t="shared" si="30"/>
        <v>0</v>
      </c>
      <c r="L270" s="54">
        <v>117719192</v>
      </c>
      <c r="M270" s="54">
        <v>90740176</v>
      </c>
      <c r="N270" s="54">
        <v>2920746</v>
      </c>
      <c r="O270" s="54">
        <v>101611</v>
      </c>
      <c r="P270" s="52">
        <f t="shared" si="31"/>
        <v>23956659</v>
      </c>
      <c r="Q270" s="30" t="e">
        <f>MATCH(LEFT(A270,4)*1,'Appendix 1'!E$5:E$8,0)</f>
        <v>#N/A</v>
      </c>
      <c r="R270" s="41">
        <f t="shared" si="32"/>
        <v>-0.1</v>
      </c>
      <c r="S270" s="41">
        <f t="shared" si="33"/>
        <v>-0.1</v>
      </c>
      <c r="T270" s="41">
        <f t="shared" si="34"/>
        <v>-0.1</v>
      </c>
      <c r="U270" s="41">
        <f t="shared" si="35"/>
        <v>-0.1</v>
      </c>
    </row>
    <row r="271" spans="1:21" hidden="1">
      <c r="A271" s="38" t="s">
        <v>4800</v>
      </c>
      <c r="B271" s="39">
        <v>125586295</v>
      </c>
      <c r="C271" s="39">
        <v>74865941</v>
      </c>
      <c r="D271" s="40"/>
      <c r="E271" s="39">
        <v>9856280</v>
      </c>
      <c r="F271" s="52">
        <f t="shared" si="29"/>
        <v>40864074</v>
      </c>
      <c r="G271" s="39">
        <v>122969824321</v>
      </c>
      <c r="H271" s="39">
        <v>74746149398</v>
      </c>
      <c r="I271" s="40"/>
      <c r="J271" s="39">
        <v>10281245174</v>
      </c>
      <c r="K271" s="52">
        <f t="shared" si="30"/>
        <v>37942429749</v>
      </c>
      <c r="L271" s="54">
        <v>153123507894</v>
      </c>
      <c r="M271" s="54">
        <v>90425041423</v>
      </c>
      <c r="N271" s="55"/>
      <c r="O271" s="54">
        <v>16688224501</v>
      </c>
      <c r="P271" s="52">
        <f t="shared" si="31"/>
        <v>46010241970</v>
      </c>
      <c r="Q271" s="30" t="e">
        <f>MATCH(LEFT(A271,4)*1,'Appendix 1'!E$5:E$8,0)</f>
        <v>#N/A</v>
      </c>
      <c r="R271" s="41">
        <f t="shared" si="32"/>
        <v>-0.1</v>
      </c>
      <c r="S271" s="41">
        <f t="shared" si="33"/>
        <v>-0.1</v>
      </c>
      <c r="T271" s="41">
        <f t="shared" si="34"/>
        <v>-0.1</v>
      </c>
      <c r="U271" s="41">
        <f t="shared" si="35"/>
        <v>-0.1</v>
      </c>
    </row>
    <row r="272" spans="1:21" hidden="1">
      <c r="A272" s="38" t="s">
        <v>4801</v>
      </c>
      <c r="B272" s="39">
        <v>173680321</v>
      </c>
      <c r="C272" s="39">
        <v>2004804</v>
      </c>
      <c r="D272" s="39">
        <v>32015811</v>
      </c>
      <c r="E272" s="39">
        <v>2052090</v>
      </c>
      <c r="F272" s="52">
        <f t="shared" si="29"/>
        <v>137607616</v>
      </c>
      <c r="G272" s="39">
        <v>53822178904</v>
      </c>
      <c r="H272" s="39">
        <v>1348177514</v>
      </c>
      <c r="I272" s="39">
        <v>125887060</v>
      </c>
      <c r="J272" s="39">
        <v>2512415770</v>
      </c>
      <c r="K272" s="52">
        <f t="shared" si="30"/>
        <v>49835698560</v>
      </c>
      <c r="L272" s="54">
        <v>72560556474</v>
      </c>
      <c r="M272" s="54">
        <v>13165043829</v>
      </c>
      <c r="N272" s="54">
        <v>125887060</v>
      </c>
      <c r="O272" s="54">
        <v>4342700717</v>
      </c>
      <c r="P272" s="52">
        <f t="shared" si="31"/>
        <v>54926924868</v>
      </c>
      <c r="Q272" s="30" t="e">
        <f>MATCH(LEFT(A272,4)*1,'Appendix 1'!E$5:E$8,0)</f>
        <v>#N/A</v>
      </c>
      <c r="R272" s="41">
        <f t="shared" si="32"/>
        <v>-0.1</v>
      </c>
      <c r="S272" s="41">
        <f t="shared" si="33"/>
        <v>-0.1</v>
      </c>
      <c r="T272" s="41">
        <f t="shared" si="34"/>
        <v>-0.1</v>
      </c>
      <c r="U272" s="41">
        <f t="shared" si="35"/>
        <v>-0.1</v>
      </c>
    </row>
    <row r="273" spans="1:21" hidden="1">
      <c r="A273" s="38" t="s">
        <v>4802</v>
      </c>
      <c r="B273" s="39">
        <v>153396</v>
      </c>
      <c r="C273" s="30">
        <v>0</v>
      </c>
      <c r="D273" s="39">
        <v>153396</v>
      </c>
      <c r="E273" s="30">
        <v>0</v>
      </c>
      <c r="F273" s="52">
        <f t="shared" si="29"/>
        <v>0</v>
      </c>
      <c r="G273" s="39">
        <v>1167044</v>
      </c>
      <c r="H273" s="30">
        <v>0</v>
      </c>
      <c r="I273" s="39">
        <v>1167044</v>
      </c>
      <c r="J273" s="30">
        <v>0</v>
      </c>
      <c r="K273" s="52">
        <f t="shared" si="30"/>
        <v>0</v>
      </c>
      <c r="L273" s="54">
        <v>15767499267</v>
      </c>
      <c r="M273" s="54">
        <v>11904793463</v>
      </c>
      <c r="N273" s="54">
        <v>1167044</v>
      </c>
      <c r="O273" s="54">
        <v>645487142</v>
      </c>
      <c r="P273" s="52">
        <f t="shared" si="31"/>
        <v>3216051618</v>
      </c>
      <c r="Q273" s="30" t="e">
        <f>MATCH(LEFT(A273,4)*1,'Appendix 1'!E$5:E$8,0)</f>
        <v>#N/A</v>
      </c>
      <c r="R273" s="41">
        <f t="shared" si="32"/>
        <v>-0.1</v>
      </c>
      <c r="S273" s="41">
        <f t="shared" si="33"/>
        <v>-0.1</v>
      </c>
      <c r="T273" s="41">
        <f t="shared" si="34"/>
        <v>-0.1</v>
      </c>
      <c r="U273" s="41">
        <f t="shared" si="35"/>
        <v>-0.1</v>
      </c>
    </row>
    <row r="274" spans="1:21" hidden="1">
      <c r="A274" s="38" t="s">
        <v>4803</v>
      </c>
      <c r="B274" s="39">
        <v>5676563</v>
      </c>
      <c r="C274" s="30">
        <v>0</v>
      </c>
      <c r="D274" s="39">
        <v>5676563</v>
      </c>
      <c r="E274" s="30">
        <v>0</v>
      </c>
      <c r="F274" s="52">
        <f t="shared" si="29"/>
        <v>0</v>
      </c>
      <c r="G274" s="39">
        <v>69644340</v>
      </c>
      <c r="H274" s="30">
        <v>0</v>
      </c>
      <c r="I274" s="39">
        <v>69644340</v>
      </c>
      <c r="J274" s="30">
        <v>0</v>
      </c>
      <c r="K274" s="52">
        <f t="shared" si="30"/>
        <v>0</v>
      </c>
      <c r="L274" s="54">
        <v>316045836</v>
      </c>
      <c r="M274" s="54">
        <v>102115869</v>
      </c>
      <c r="N274" s="54">
        <v>69644340</v>
      </c>
      <c r="O274" s="54">
        <v>350670</v>
      </c>
      <c r="P274" s="52">
        <f t="shared" si="31"/>
        <v>143934957</v>
      </c>
      <c r="Q274" s="30" t="e">
        <f>MATCH(LEFT(A274,4)*1,'Appendix 1'!E$5:E$8,0)</f>
        <v>#N/A</v>
      </c>
      <c r="R274" s="41">
        <f t="shared" si="32"/>
        <v>-0.1</v>
      </c>
      <c r="S274" s="41">
        <f t="shared" si="33"/>
        <v>-0.1</v>
      </c>
      <c r="T274" s="41">
        <f t="shared" si="34"/>
        <v>-0.1</v>
      </c>
      <c r="U274" s="41">
        <f t="shared" si="35"/>
        <v>-0.1</v>
      </c>
    </row>
    <row r="275" spans="1:21" hidden="1">
      <c r="A275" s="38" t="s">
        <v>4804</v>
      </c>
      <c r="B275" s="39">
        <v>74474</v>
      </c>
      <c r="C275" s="30">
        <v>0</v>
      </c>
      <c r="D275" s="39">
        <v>74474</v>
      </c>
      <c r="E275" s="30">
        <v>0</v>
      </c>
      <c r="F275" s="52">
        <f t="shared" si="29"/>
        <v>0</v>
      </c>
      <c r="G275" s="39">
        <v>297886</v>
      </c>
      <c r="H275" s="30">
        <v>0</v>
      </c>
      <c r="I275" s="39">
        <v>297886</v>
      </c>
      <c r="J275" s="30">
        <v>0</v>
      </c>
      <c r="K275" s="52">
        <f t="shared" si="30"/>
        <v>0</v>
      </c>
      <c r="L275" s="54">
        <v>6227946492</v>
      </c>
      <c r="M275" s="54">
        <v>3139670228</v>
      </c>
      <c r="N275" s="54">
        <v>297886</v>
      </c>
      <c r="O275" s="54">
        <v>648724155</v>
      </c>
      <c r="P275" s="52">
        <f t="shared" si="31"/>
        <v>2439254223</v>
      </c>
      <c r="Q275" s="30" t="e">
        <f>MATCH(LEFT(A275,4)*1,'Appendix 1'!E$5:E$8,0)</f>
        <v>#N/A</v>
      </c>
      <c r="R275" s="41">
        <f t="shared" si="32"/>
        <v>-0.1</v>
      </c>
      <c r="S275" s="41">
        <f t="shared" si="33"/>
        <v>-0.1</v>
      </c>
      <c r="T275" s="41">
        <f t="shared" si="34"/>
        <v>-0.1</v>
      </c>
      <c r="U275" s="41">
        <f t="shared" si="35"/>
        <v>-0.1</v>
      </c>
    </row>
    <row r="276" spans="1:21" hidden="1">
      <c r="A276" s="38" t="s">
        <v>4805</v>
      </c>
      <c r="B276" s="39">
        <v>8397</v>
      </c>
      <c r="C276" s="30">
        <v>0</v>
      </c>
      <c r="D276" s="39">
        <v>8397</v>
      </c>
      <c r="E276" s="30">
        <v>0</v>
      </c>
      <c r="F276" s="52">
        <f t="shared" si="29"/>
        <v>0</v>
      </c>
      <c r="G276" s="39">
        <v>33588</v>
      </c>
      <c r="H276" s="30">
        <v>0</v>
      </c>
      <c r="I276" s="39">
        <v>33588</v>
      </c>
      <c r="J276" s="30">
        <v>0</v>
      </c>
      <c r="K276" s="52">
        <f t="shared" si="30"/>
        <v>0</v>
      </c>
      <c r="L276" s="54">
        <v>50001702</v>
      </c>
      <c r="M276" s="54">
        <v>907161</v>
      </c>
      <c r="N276" s="54">
        <v>33588</v>
      </c>
      <c r="O276" s="54">
        <v>50858</v>
      </c>
      <c r="P276" s="52">
        <f t="shared" si="31"/>
        <v>49010095</v>
      </c>
      <c r="Q276" s="30" t="e">
        <f>MATCH(LEFT(A276,4)*1,'Appendix 1'!E$5:E$8,0)</f>
        <v>#N/A</v>
      </c>
      <c r="R276" s="41">
        <f t="shared" si="32"/>
        <v>-0.1</v>
      </c>
      <c r="S276" s="41">
        <f t="shared" si="33"/>
        <v>-0.1</v>
      </c>
      <c r="T276" s="41">
        <f t="shared" si="34"/>
        <v>-0.1</v>
      </c>
      <c r="U276" s="41">
        <f t="shared" si="35"/>
        <v>-0.1</v>
      </c>
    </row>
    <row r="277" spans="1:21" hidden="1">
      <c r="A277" s="38" t="s">
        <v>4806</v>
      </c>
      <c r="B277" s="39">
        <v>75406</v>
      </c>
      <c r="C277" s="30">
        <v>0</v>
      </c>
      <c r="D277" s="39">
        <v>75406</v>
      </c>
      <c r="E277" s="30">
        <v>0</v>
      </c>
      <c r="F277" s="52">
        <f t="shared" si="29"/>
        <v>0</v>
      </c>
      <c r="G277" s="39">
        <v>301623</v>
      </c>
      <c r="H277" s="30">
        <v>0</v>
      </c>
      <c r="I277" s="39">
        <v>301623</v>
      </c>
      <c r="J277" s="30">
        <v>0</v>
      </c>
      <c r="K277" s="52">
        <f t="shared" si="30"/>
        <v>0</v>
      </c>
      <c r="L277" s="54">
        <v>180130234</v>
      </c>
      <c r="M277" s="54">
        <v>113613364</v>
      </c>
      <c r="N277" s="54">
        <v>301623</v>
      </c>
      <c r="O277" s="54">
        <v>39181</v>
      </c>
      <c r="P277" s="52">
        <f t="shared" si="31"/>
        <v>66176066</v>
      </c>
      <c r="Q277" s="30" t="e">
        <f>MATCH(LEFT(A277,4)*1,'Appendix 1'!E$5:E$8,0)</f>
        <v>#N/A</v>
      </c>
      <c r="R277" s="41">
        <f t="shared" si="32"/>
        <v>-0.1</v>
      </c>
      <c r="S277" s="41">
        <f t="shared" si="33"/>
        <v>-0.1</v>
      </c>
      <c r="T277" s="41">
        <f t="shared" si="34"/>
        <v>-0.1</v>
      </c>
      <c r="U277" s="41">
        <f t="shared" si="35"/>
        <v>-0.1</v>
      </c>
    </row>
    <row r="278" spans="1:21" hidden="1">
      <c r="A278" s="38" t="s">
        <v>4807</v>
      </c>
      <c r="B278" s="30">
        <v>0</v>
      </c>
      <c r="C278" s="30">
        <v>0</v>
      </c>
      <c r="D278" s="40"/>
      <c r="E278" s="40"/>
      <c r="F278" s="52">
        <f t="shared" si="29"/>
        <v>0</v>
      </c>
      <c r="G278" s="30">
        <v>0</v>
      </c>
      <c r="H278" s="30">
        <v>0</v>
      </c>
      <c r="I278" s="40"/>
      <c r="J278" s="40"/>
      <c r="K278" s="52">
        <f t="shared" si="30"/>
        <v>0</v>
      </c>
      <c r="L278" s="54">
        <v>3158750511</v>
      </c>
      <c r="M278" s="54">
        <v>3158750511</v>
      </c>
      <c r="N278" s="55"/>
      <c r="O278" s="55"/>
      <c r="P278" s="52">
        <f t="shared" si="31"/>
        <v>0</v>
      </c>
      <c r="Q278" s="30" t="e">
        <f>MATCH(LEFT(A278,4)*1,'Appendix 1'!E$5:E$8,0)</f>
        <v>#N/A</v>
      </c>
      <c r="R278" s="41">
        <f t="shared" si="32"/>
        <v>-0.1</v>
      </c>
      <c r="S278" s="41">
        <f t="shared" si="33"/>
        <v>-0.1</v>
      </c>
      <c r="T278" s="41">
        <f t="shared" si="34"/>
        <v>-0.1</v>
      </c>
      <c r="U278" s="41">
        <f t="shared" si="35"/>
        <v>-0.1</v>
      </c>
    </row>
    <row r="279" spans="1:21" hidden="1">
      <c r="A279" s="38" t="s">
        <v>4808</v>
      </c>
      <c r="B279" s="39">
        <v>164362</v>
      </c>
      <c r="C279" s="39">
        <v>506</v>
      </c>
      <c r="D279" s="39">
        <v>142297</v>
      </c>
      <c r="E279" s="30">
        <v>0</v>
      </c>
      <c r="F279" s="52">
        <f t="shared" si="29"/>
        <v>21559</v>
      </c>
      <c r="G279" s="39">
        <v>1015611</v>
      </c>
      <c r="H279" s="39">
        <v>9197</v>
      </c>
      <c r="I279" s="39">
        <v>496162</v>
      </c>
      <c r="J279" s="30">
        <v>0</v>
      </c>
      <c r="K279" s="52">
        <f t="shared" si="30"/>
        <v>510252</v>
      </c>
      <c r="L279" s="54">
        <v>348015068</v>
      </c>
      <c r="M279" s="54">
        <v>138913482</v>
      </c>
      <c r="N279" s="54">
        <v>496162</v>
      </c>
      <c r="O279" s="54">
        <v>28960639</v>
      </c>
      <c r="P279" s="52">
        <f t="shared" si="31"/>
        <v>179644785</v>
      </c>
      <c r="Q279" s="30" t="e">
        <f>MATCH(LEFT(A279,4)*1,'Appendix 1'!E$5:E$8,0)</f>
        <v>#N/A</v>
      </c>
      <c r="R279" s="41">
        <f t="shared" si="32"/>
        <v>-0.1</v>
      </c>
      <c r="S279" s="41">
        <f t="shared" si="33"/>
        <v>-0.1</v>
      </c>
      <c r="T279" s="41">
        <f t="shared" si="34"/>
        <v>-0.1</v>
      </c>
      <c r="U279" s="41">
        <f t="shared" si="35"/>
        <v>-0.1</v>
      </c>
    </row>
    <row r="280" spans="1:21" hidden="1">
      <c r="A280" s="38" t="s">
        <v>4809</v>
      </c>
      <c r="B280" s="39">
        <v>45209</v>
      </c>
      <c r="C280" s="30">
        <v>0</v>
      </c>
      <c r="D280" s="39">
        <v>45209</v>
      </c>
      <c r="E280" s="40"/>
      <c r="F280" s="52">
        <f t="shared" si="29"/>
        <v>0</v>
      </c>
      <c r="G280" s="39">
        <v>319678</v>
      </c>
      <c r="H280" s="30">
        <v>0</v>
      </c>
      <c r="I280" s="39">
        <v>319678</v>
      </c>
      <c r="J280" s="40"/>
      <c r="K280" s="52">
        <f t="shared" si="30"/>
        <v>0</v>
      </c>
      <c r="L280" s="54">
        <v>17968776</v>
      </c>
      <c r="M280" s="54">
        <v>7497036</v>
      </c>
      <c r="N280" s="54">
        <v>319678</v>
      </c>
      <c r="O280" s="55"/>
      <c r="P280" s="52">
        <f t="shared" si="31"/>
        <v>10152062</v>
      </c>
      <c r="Q280" s="30" t="e">
        <f>MATCH(LEFT(A280,4)*1,'Appendix 1'!E$5:E$8,0)</f>
        <v>#N/A</v>
      </c>
      <c r="R280" s="41">
        <f t="shared" si="32"/>
        <v>-0.1</v>
      </c>
      <c r="S280" s="41">
        <f t="shared" si="33"/>
        <v>-0.1</v>
      </c>
      <c r="T280" s="41">
        <f t="shared" si="34"/>
        <v>-0.1</v>
      </c>
      <c r="U280" s="41">
        <f t="shared" si="35"/>
        <v>-0.1</v>
      </c>
    </row>
    <row r="281" spans="1:21" hidden="1">
      <c r="A281" s="38" t="s">
        <v>4810</v>
      </c>
      <c r="B281" s="39">
        <v>4458968</v>
      </c>
      <c r="C281" s="30">
        <v>0</v>
      </c>
      <c r="D281" s="39">
        <v>4458968</v>
      </c>
      <c r="E281" s="30">
        <v>0</v>
      </c>
      <c r="F281" s="52">
        <f t="shared" si="29"/>
        <v>0</v>
      </c>
      <c r="G281" s="39">
        <v>17868628</v>
      </c>
      <c r="H281" s="30">
        <v>0</v>
      </c>
      <c r="I281" s="39">
        <v>17868628</v>
      </c>
      <c r="J281" s="30">
        <v>0</v>
      </c>
      <c r="K281" s="52">
        <f t="shared" si="30"/>
        <v>0</v>
      </c>
      <c r="L281" s="54">
        <v>394103309</v>
      </c>
      <c r="M281" s="54">
        <v>213871271</v>
      </c>
      <c r="N281" s="54">
        <v>17868628</v>
      </c>
      <c r="O281" s="54">
        <v>33309645</v>
      </c>
      <c r="P281" s="52">
        <f t="shared" si="31"/>
        <v>129053765</v>
      </c>
      <c r="Q281" s="30" t="e">
        <f>MATCH(LEFT(A281,4)*1,'Appendix 1'!E$5:E$8,0)</f>
        <v>#N/A</v>
      </c>
      <c r="R281" s="41">
        <f t="shared" si="32"/>
        <v>-0.1</v>
      </c>
      <c r="S281" s="41">
        <f t="shared" si="33"/>
        <v>-0.1</v>
      </c>
      <c r="T281" s="41">
        <f t="shared" si="34"/>
        <v>-0.1</v>
      </c>
      <c r="U281" s="41">
        <f t="shared" si="35"/>
        <v>-0.1</v>
      </c>
    </row>
    <row r="282" spans="1:21" hidden="1">
      <c r="A282" s="38" t="s">
        <v>4811</v>
      </c>
      <c r="B282" s="39">
        <v>17758726</v>
      </c>
      <c r="C282" s="39">
        <v>631631</v>
      </c>
      <c r="D282" s="39">
        <v>5105562</v>
      </c>
      <c r="E282" s="39">
        <v>1322</v>
      </c>
      <c r="F282" s="52">
        <f t="shared" si="29"/>
        <v>12020211</v>
      </c>
      <c r="G282" s="39">
        <v>292525568</v>
      </c>
      <c r="H282" s="39">
        <v>12300003</v>
      </c>
      <c r="I282" s="39">
        <v>34964949</v>
      </c>
      <c r="J282" s="39">
        <v>35662</v>
      </c>
      <c r="K282" s="52">
        <f t="shared" si="30"/>
        <v>245224954</v>
      </c>
      <c r="L282" s="54">
        <v>716813723</v>
      </c>
      <c r="M282" s="54">
        <v>281750168</v>
      </c>
      <c r="N282" s="54">
        <v>34964949</v>
      </c>
      <c r="O282" s="54">
        <v>1269698</v>
      </c>
      <c r="P282" s="52">
        <f t="shared" si="31"/>
        <v>398828908</v>
      </c>
      <c r="Q282" s="30" t="e">
        <f>MATCH(LEFT(A282,4)*1,'Appendix 1'!E$5:E$8,0)</f>
        <v>#N/A</v>
      </c>
      <c r="R282" s="41">
        <f t="shared" si="32"/>
        <v>-0.1</v>
      </c>
      <c r="S282" s="41">
        <f t="shared" si="33"/>
        <v>-0.1</v>
      </c>
      <c r="T282" s="41">
        <f t="shared" si="34"/>
        <v>-0.1</v>
      </c>
      <c r="U282" s="41">
        <f t="shared" si="35"/>
        <v>-0.1</v>
      </c>
    </row>
    <row r="283" spans="1:21" hidden="1">
      <c r="A283" s="38" t="s">
        <v>4812</v>
      </c>
      <c r="B283" s="39">
        <v>6865660</v>
      </c>
      <c r="C283" s="39">
        <v>1452</v>
      </c>
      <c r="D283" s="39">
        <v>5499549</v>
      </c>
      <c r="E283" s="40"/>
      <c r="F283" s="52">
        <f t="shared" si="29"/>
        <v>1364659</v>
      </c>
      <c r="G283" s="39">
        <v>91887142</v>
      </c>
      <c r="H283" s="39">
        <v>77112</v>
      </c>
      <c r="I283" s="39">
        <v>67075373</v>
      </c>
      <c r="J283" s="40"/>
      <c r="K283" s="52">
        <f t="shared" si="30"/>
        <v>24734657</v>
      </c>
      <c r="L283" s="54">
        <v>91945055</v>
      </c>
      <c r="M283" s="54">
        <v>77112</v>
      </c>
      <c r="N283" s="54">
        <v>67075373</v>
      </c>
      <c r="O283" s="55"/>
      <c r="P283" s="52">
        <f t="shared" si="31"/>
        <v>24792570</v>
      </c>
      <c r="Q283" s="30" t="e">
        <f>MATCH(LEFT(A283,4)*1,'Appendix 1'!E$5:E$8,0)</f>
        <v>#N/A</v>
      </c>
      <c r="R283" s="41">
        <f t="shared" si="32"/>
        <v>-0.1</v>
      </c>
      <c r="S283" s="41">
        <f t="shared" si="33"/>
        <v>-0.1</v>
      </c>
      <c r="T283" s="41">
        <f t="shared" si="34"/>
        <v>-0.1</v>
      </c>
      <c r="U283" s="41">
        <f t="shared" si="35"/>
        <v>-0.1</v>
      </c>
    </row>
    <row r="284" spans="1:21" hidden="1">
      <c r="A284" s="38" t="s">
        <v>4813</v>
      </c>
      <c r="B284" s="39">
        <v>300766</v>
      </c>
      <c r="C284" s="30">
        <v>0</v>
      </c>
      <c r="D284" s="39">
        <v>281409</v>
      </c>
      <c r="E284" s="40"/>
      <c r="F284" s="52">
        <f t="shared" si="29"/>
        <v>19357</v>
      </c>
      <c r="G284" s="39">
        <v>1804947</v>
      </c>
      <c r="H284" s="30">
        <v>0</v>
      </c>
      <c r="I284" s="39">
        <v>1344016</v>
      </c>
      <c r="J284" s="40"/>
      <c r="K284" s="52">
        <f t="shared" si="30"/>
        <v>460931</v>
      </c>
      <c r="L284" s="54">
        <v>67162814</v>
      </c>
      <c r="M284" s="54">
        <v>53981301</v>
      </c>
      <c r="N284" s="54">
        <v>1344016</v>
      </c>
      <c r="O284" s="55"/>
      <c r="P284" s="52">
        <f t="shared" si="31"/>
        <v>11837497</v>
      </c>
      <c r="Q284" s="30" t="e">
        <f>MATCH(LEFT(A284,4)*1,'Appendix 1'!E$5:E$8,0)</f>
        <v>#N/A</v>
      </c>
      <c r="R284" s="41">
        <f t="shared" si="32"/>
        <v>-0.1</v>
      </c>
      <c r="S284" s="41">
        <f t="shared" si="33"/>
        <v>-0.1</v>
      </c>
      <c r="T284" s="41">
        <f t="shared" si="34"/>
        <v>-0.1</v>
      </c>
      <c r="U284" s="41">
        <f t="shared" si="35"/>
        <v>-0.1</v>
      </c>
    </row>
    <row r="285" spans="1:21" hidden="1">
      <c r="A285" s="38" t="s">
        <v>4814</v>
      </c>
      <c r="B285" s="39">
        <v>10020</v>
      </c>
      <c r="C285" s="30">
        <v>0</v>
      </c>
      <c r="D285" s="39">
        <v>10020</v>
      </c>
      <c r="E285" s="30">
        <v>0</v>
      </c>
      <c r="F285" s="52">
        <f t="shared" si="29"/>
        <v>0</v>
      </c>
      <c r="G285" s="39">
        <v>115080</v>
      </c>
      <c r="H285" s="30">
        <v>0</v>
      </c>
      <c r="I285" s="39">
        <v>115080</v>
      </c>
      <c r="J285" s="30">
        <v>0</v>
      </c>
      <c r="K285" s="52">
        <f t="shared" si="30"/>
        <v>0</v>
      </c>
      <c r="L285" s="54">
        <v>412715093</v>
      </c>
      <c r="M285" s="54">
        <v>242858137</v>
      </c>
      <c r="N285" s="54">
        <v>115080</v>
      </c>
      <c r="O285" s="54">
        <v>87465028</v>
      </c>
      <c r="P285" s="52">
        <f t="shared" si="31"/>
        <v>82276848</v>
      </c>
      <c r="Q285" s="30" t="e">
        <f>MATCH(LEFT(A285,4)*1,'Appendix 1'!E$5:E$8,0)</f>
        <v>#N/A</v>
      </c>
      <c r="R285" s="41">
        <f t="shared" si="32"/>
        <v>-0.1</v>
      </c>
      <c r="S285" s="41">
        <f t="shared" si="33"/>
        <v>-0.1</v>
      </c>
      <c r="T285" s="41">
        <f t="shared" si="34"/>
        <v>-0.1</v>
      </c>
      <c r="U285" s="41">
        <f t="shared" si="35"/>
        <v>-0.1</v>
      </c>
    </row>
    <row r="286" spans="1:21" hidden="1">
      <c r="A286" s="38" t="s">
        <v>4815</v>
      </c>
      <c r="B286" s="30">
        <v>0</v>
      </c>
      <c r="C286" s="30">
        <v>0</v>
      </c>
      <c r="D286" s="40"/>
      <c r="E286" s="30">
        <v>0</v>
      </c>
      <c r="F286" s="52">
        <f t="shared" si="29"/>
        <v>0</v>
      </c>
      <c r="G286" s="30">
        <v>0</v>
      </c>
      <c r="H286" s="30">
        <v>0</v>
      </c>
      <c r="I286" s="40"/>
      <c r="J286" s="30">
        <v>0</v>
      </c>
      <c r="K286" s="52">
        <f t="shared" si="30"/>
        <v>0</v>
      </c>
      <c r="L286" s="54">
        <v>6746011</v>
      </c>
      <c r="M286" s="54">
        <v>4996933</v>
      </c>
      <c r="N286" s="55"/>
      <c r="O286" s="54">
        <v>16910</v>
      </c>
      <c r="P286" s="52">
        <f t="shared" si="31"/>
        <v>1732168</v>
      </c>
      <c r="Q286" s="30" t="e">
        <f>MATCH(LEFT(A286,4)*1,'Appendix 1'!E$5:E$8,0)</f>
        <v>#N/A</v>
      </c>
      <c r="R286" s="41">
        <f t="shared" si="32"/>
        <v>-0.1</v>
      </c>
      <c r="S286" s="41">
        <f t="shared" si="33"/>
        <v>-0.1</v>
      </c>
      <c r="T286" s="41">
        <f t="shared" si="34"/>
        <v>-0.1</v>
      </c>
      <c r="U286" s="41">
        <f t="shared" si="35"/>
        <v>-0.1</v>
      </c>
    </row>
    <row r="287" spans="1:21" hidden="1">
      <c r="A287" s="38" t="s">
        <v>4816</v>
      </c>
      <c r="B287" s="39">
        <v>4709791</v>
      </c>
      <c r="C287" s="30">
        <v>0</v>
      </c>
      <c r="D287" s="39">
        <v>4709791</v>
      </c>
      <c r="E287" s="30">
        <v>0</v>
      </c>
      <c r="F287" s="52">
        <f t="shared" si="29"/>
        <v>0</v>
      </c>
      <c r="G287" s="39">
        <v>25222108</v>
      </c>
      <c r="H287" s="30">
        <v>0</v>
      </c>
      <c r="I287" s="39">
        <v>25222108</v>
      </c>
      <c r="J287" s="30">
        <v>0</v>
      </c>
      <c r="K287" s="52">
        <f t="shared" si="30"/>
        <v>0</v>
      </c>
      <c r="L287" s="54">
        <v>385581041</v>
      </c>
      <c r="M287" s="54">
        <v>4314561</v>
      </c>
      <c r="N287" s="54">
        <v>25222108</v>
      </c>
      <c r="O287" s="54">
        <v>161927550</v>
      </c>
      <c r="P287" s="52">
        <f t="shared" si="31"/>
        <v>194116822</v>
      </c>
      <c r="Q287" s="30" t="e">
        <f>MATCH(LEFT(A287,4)*1,'Appendix 1'!E$5:E$8,0)</f>
        <v>#N/A</v>
      </c>
      <c r="R287" s="41">
        <f t="shared" si="32"/>
        <v>-0.1</v>
      </c>
      <c r="S287" s="41">
        <f t="shared" si="33"/>
        <v>-0.1</v>
      </c>
      <c r="T287" s="41">
        <f t="shared" si="34"/>
        <v>-0.1</v>
      </c>
      <c r="U287" s="41">
        <f t="shared" si="35"/>
        <v>-0.1</v>
      </c>
    </row>
    <row r="288" spans="1:21" hidden="1">
      <c r="A288" s="38" t="s">
        <v>4817</v>
      </c>
      <c r="B288" s="39">
        <v>456728</v>
      </c>
      <c r="C288" s="39">
        <v>390</v>
      </c>
      <c r="D288" s="39">
        <v>13040</v>
      </c>
      <c r="E288" s="40"/>
      <c r="F288" s="52">
        <f t="shared" si="29"/>
        <v>443298</v>
      </c>
      <c r="G288" s="39">
        <v>29877482</v>
      </c>
      <c r="H288" s="39">
        <v>26000</v>
      </c>
      <c r="I288" s="39">
        <v>298470</v>
      </c>
      <c r="J288" s="40"/>
      <c r="K288" s="52">
        <f t="shared" si="30"/>
        <v>29553012</v>
      </c>
      <c r="L288" s="54">
        <v>34397001</v>
      </c>
      <c r="M288" s="54">
        <v>63304</v>
      </c>
      <c r="N288" s="54">
        <v>298470</v>
      </c>
      <c r="O288" s="55"/>
      <c r="P288" s="52">
        <f t="shared" si="31"/>
        <v>34035227</v>
      </c>
      <c r="Q288" s="30" t="e">
        <f>MATCH(LEFT(A288,4)*1,'Appendix 1'!E$5:E$8,0)</f>
        <v>#N/A</v>
      </c>
      <c r="R288" s="41">
        <f t="shared" si="32"/>
        <v>-0.1</v>
      </c>
      <c r="S288" s="41">
        <f t="shared" si="33"/>
        <v>-0.1</v>
      </c>
      <c r="T288" s="41">
        <f t="shared" si="34"/>
        <v>-0.1</v>
      </c>
      <c r="U288" s="41">
        <f t="shared" si="35"/>
        <v>-0.1</v>
      </c>
    </row>
    <row r="289" spans="1:21" hidden="1">
      <c r="A289" s="38" t="s">
        <v>4818</v>
      </c>
      <c r="B289" s="39">
        <v>57627158</v>
      </c>
      <c r="C289" s="39">
        <v>74834</v>
      </c>
      <c r="D289" s="39">
        <v>51980745</v>
      </c>
      <c r="E289" s="39">
        <v>4098</v>
      </c>
      <c r="F289" s="52">
        <f t="shared" si="29"/>
        <v>5567481</v>
      </c>
      <c r="G289" s="39">
        <v>342294950</v>
      </c>
      <c r="H289" s="39">
        <v>1927008</v>
      </c>
      <c r="I289" s="39">
        <v>190431783</v>
      </c>
      <c r="J289" s="39">
        <v>100074</v>
      </c>
      <c r="K289" s="52">
        <f t="shared" si="30"/>
        <v>149836085</v>
      </c>
      <c r="L289" s="54">
        <v>721446657</v>
      </c>
      <c r="M289" s="54">
        <v>16271684</v>
      </c>
      <c r="N289" s="54">
        <v>201060114</v>
      </c>
      <c r="O289" s="54">
        <v>185212449</v>
      </c>
      <c r="P289" s="52">
        <f t="shared" si="31"/>
        <v>318902410</v>
      </c>
      <c r="Q289" s="30" t="e">
        <f>MATCH(LEFT(A289,4)*1,'Appendix 1'!E$5:E$8,0)</f>
        <v>#N/A</v>
      </c>
      <c r="R289" s="41">
        <f t="shared" si="32"/>
        <v>-0.1</v>
      </c>
      <c r="S289" s="41">
        <f t="shared" si="33"/>
        <v>-0.1</v>
      </c>
      <c r="T289" s="41">
        <f t="shared" si="34"/>
        <v>-0.1</v>
      </c>
      <c r="U289" s="41">
        <f t="shared" si="35"/>
        <v>-0.1</v>
      </c>
    </row>
    <row r="290" spans="1:21" hidden="1">
      <c r="A290" s="38" t="s">
        <v>4819</v>
      </c>
      <c r="B290" s="39">
        <v>4509238</v>
      </c>
      <c r="C290" s="39">
        <v>5269</v>
      </c>
      <c r="D290" s="39">
        <v>2745424</v>
      </c>
      <c r="E290" s="40"/>
      <c r="F290" s="52">
        <f t="shared" si="29"/>
        <v>1758545</v>
      </c>
      <c r="G290" s="39">
        <v>54918145</v>
      </c>
      <c r="H290" s="39">
        <v>142388</v>
      </c>
      <c r="I290" s="39">
        <v>9598282</v>
      </c>
      <c r="J290" s="40"/>
      <c r="K290" s="52">
        <f t="shared" si="30"/>
        <v>45177475</v>
      </c>
      <c r="L290" s="54">
        <v>64444581</v>
      </c>
      <c r="M290" s="54">
        <v>1108059</v>
      </c>
      <c r="N290" s="54">
        <v>9598282</v>
      </c>
      <c r="O290" s="55"/>
      <c r="P290" s="52">
        <f t="shared" si="31"/>
        <v>53738240</v>
      </c>
      <c r="Q290" s="30" t="e">
        <f>MATCH(LEFT(A290,4)*1,'Appendix 1'!E$5:E$8,0)</f>
        <v>#N/A</v>
      </c>
      <c r="R290" s="41">
        <f t="shared" si="32"/>
        <v>-0.1</v>
      </c>
      <c r="S290" s="41">
        <f t="shared" si="33"/>
        <v>-0.1</v>
      </c>
      <c r="T290" s="41">
        <f t="shared" si="34"/>
        <v>-0.1</v>
      </c>
      <c r="U290" s="41">
        <f t="shared" si="35"/>
        <v>-0.1</v>
      </c>
    </row>
    <row r="291" spans="1:21" hidden="1">
      <c r="A291" s="38" t="s">
        <v>4820</v>
      </c>
      <c r="B291" s="39">
        <v>65026</v>
      </c>
      <c r="C291" s="39">
        <v>185</v>
      </c>
      <c r="D291" s="30">
        <v>0</v>
      </c>
      <c r="E291" s="40"/>
      <c r="F291" s="52">
        <f t="shared" si="29"/>
        <v>64841</v>
      </c>
      <c r="G291" s="39">
        <v>1815474</v>
      </c>
      <c r="H291" s="39">
        <v>4998</v>
      </c>
      <c r="I291" s="39">
        <v>58000</v>
      </c>
      <c r="J291" s="40"/>
      <c r="K291" s="52">
        <f t="shared" si="30"/>
        <v>1752476</v>
      </c>
      <c r="L291" s="54">
        <v>6847343</v>
      </c>
      <c r="M291" s="54">
        <v>765512</v>
      </c>
      <c r="N291" s="54">
        <v>58000</v>
      </c>
      <c r="O291" s="55"/>
      <c r="P291" s="52">
        <f t="shared" si="31"/>
        <v>6023831</v>
      </c>
      <c r="Q291" s="30" t="e">
        <f>MATCH(LEFT(A291,4)*1,'Appendix 1'!E$5:E$8,0)</f>
        <v>#N/A</v>
      </c>
      <c r="R291" s="41">
        <f t="shared" si="32"/>
        <v>-0.1</v>
      </c>
      <c r="S291" s="41">
        <f t="shared" si="33"/>
        <v>-0.1</v>
      </c>
      <c r="T291" s="41">
        <f t="shared" si="34"/>
        <v>-0.1</v>
      </c>
      <c r="U291" s="41">
        <f t="shared" si="35"/>
        <v>-0.1</v>
      </c>
    </row>
    <row r="292" spans="1:21" hidden="1">
      <c r="A292" s="38" t="s">
        <v>4821</v>
      </c>
      <c r="B292" s="39">
        <v>12440</v>
      </c>
      <c r="C292" s="30">
        <v>0</v>
      </c>
      <c r="D292" s="39">
        <v>12440</v>
      </c>
      <c r="E292" s="40"/>
      <c r="F292" s="52">
        <f t="shared" si="29"/>
        <v>0</v>
      </c>
      <c r="G292" s="39">
        <v>49760</v>
      </c>
      <c r="H292" s="30">
        <v>0</v>
      </c>
      <c r="I292" s="39">
        <v>49760</v>
      </c>
      <c r="J292" s="40"/>
      <c r="K292" s="52">
        <f t="shared" si="30"/>
        <v>0</v>
      </c>
      <c r="L292" s="54">
        <v>1290827460</v>
      </c>
      <c r="M292" s="54">
        <v>773771860</v>
      </c>
      <c r="N292" s="54">
        <v>49760</v>
      </c>
      <c r="O292" s="55"/>
      <c r="P292" s="52">
        <f t="shared" si="31"/>
        <v>517005840</v>
      </c>
      <c r="Q292" s="30" t="e">
        <f>MATCH(LEFT(A292,4)*1,'Appendix 1'!E$5:E$8,0)</f>
        <v>#N/A</v>
      </c>
      <c r="R292" s="41">
        <f t="shared" si="32"/>
        <v>-0.1</v>
      </c>
      <c r="S292" s="41">
        <f t="shared" si="33"/>
        <v>-0.1</v>
      </c>
      <c r="T292" s="41">
        <f t="shared" si="34"/>
        <v>-0.1</v>
      </c>
      <c r="U292" s="41">
        <f t="shared" si="35"/>
        <v>-0.1</v>
      </c>
    </row>
    <row r="293" spans="1:21" hidden="1">
      <c r="A293" s="38" t="s">
        <v>4822</v>
      </c>
      <c r="B293" s="39">
        <v>1468746</v>
      </c>
      <c r="C293" s="39">
        <v>968</v>
      </c>
      <c r="D293" s="39">
        <v>1411887</v>
      </c>
      <c r="E293" s="30">
        <v>0</v>
      </c>
      <c r="F293" s="52">
        <f t="shared" si="29"/>
        <v>55891</v>
      </c>
      <c r="G293" s="39">
        <v>6946022</v>
      </c>
      <c r="H293" s="39">
        <v>26150</v>
      </c>
      <c r="I293" s="39">
        <v>5409277</v>
      </c>
      <c r="J293" s="30">
        <v>0</v>
      </c>
      <c r="K293" s="52">
        <f t="shared" si="30"/>
        <v>1510595</v>
      </c>
      <c r="L293" s="54">
        <v>381355271</v>
      </c>
      <c r="M293" s="54">
        <v>36924185</v>
      </c>
      <c r="N293" s="54">
        <v>5409277</v>
      </c>
      <c r="O293" s="54">
        <v>16110724</v>
      </c>
      <c r="P293" s="52">
        <f t="shared" si="31"/>
        <v>322911085</v>
      </c>
      <c r="Q293" s="30" t="e">
        <f>MATCH(LEFT(A293,4)*1,'Appendix 1'!E$5:E$8,0)</f>
        <v>#N/A</v>
      </c>
      <c r="R293" s="41">
        <f t="shared" si="32"/>
        <v>-0.1</v>
      </c>
      <c r="S293" s="41">
        <f t="shared" si="33"/>
        <v>-0.1</v>
      </c>
      <c r="T293" s="41">
        <f t="shared" si="34"/>
        <v>-0.1</v>
      </c>
      <c r="U293" s="41">
        <f t="shared" si="35"/>
        <v>-0.1</v>
      </c>
    </row>
    <row r="294" spans="1:21" hidden="1">
      <c r="A294" s="38" t="s">
        <v>4823</v>
      </c>
      <c r="B294" s="39">
        <v>406650</v>
      </c>
      <c r="C294" s="39">
        <v>220</v>
      </c>
      <c r="D294" s="39">
        <v>151114</v>
      </c>
      <c r="E294" s="30">
        <v>0</v>
      </c>
      <c r="F294" s="52">
        <f t="shared" si="29"/>
        <v>255316</v>
      </c>
      <c r="G294" s="39">
        <v>12124413</v>
      </c>
      <c r="H294" s="39">
        <v>11000</v>
      </c>
      <c r="I294" s="39">
        <v>3824961</v>
      </c>
      <c r="J294" s="30">
        <v>0</v>
      </c>
      <c r="K294" s="52">
        <f t="shared" si="30"/>
        <v>8288452</v>
      </c>
      <c r="L294" s="54">
        <v>24122373</v>
      </c>
      <c r="M294" s="54">
        <v>89887</v>
      </c>
      <c r="N294" s="54">
        <v>3824961</v>
      </c>
      <c r="O294" s="54">
        <v>6407085</v>
      </c>
      <c r="P294" s="52">
        <f t="shared" si="31"/>
        <v>13800440</v>
      </c>
      <c r="Q294" s="30" t="e">
        <f>MATCH(LEFT(A294,4)*1,'Appendix 1'!E$5:E$8,0)</f>
        <v>#N/A</v>
      </c>
      <c r="R294" s="41">
        <f t="shared" si="32"/>
        <v>-0.1</v>
      </c>
      <c r="S294" s="41">
        <f t="shared" si="33"/>
        <v>-0.1</v>
      </c>
      <c r="T294" s="41">
        <f t="shared" si="34"/>
        <v>-0.1</v>
      </c>
      <c r="U294" s="41">
        <f t="shared" si="35"/>
        <v>-0.1</v>
      </c>
    </row>
    <row r="295" spans="1:21" hidden="1">
      <c r="A295" s="38" t="s">
        <v>4824</v>
      </c>
      <c r="B295" s="39">
        <v>139423</v>
      </c>
      <c r="C295" s="30">
        <v>0</v>
      </c>
      <c r="D295" s="39">
        <v>139423</v>
      </c>
      <c r="E295" s="30">
        <v>0</v>
      </c>
      <c r="F295" s="52">
        <f t="shared" si="29"/>
        <v>0</v>
      </c>
      <c r="G295" s="39">
        <v>557682</v>
      </c>
      <c r="H295" s="30">
        <v>0</v>
      </c>
      <c r="I295" s="39">
        <v>557682</v>
      </c>
      <c r="J295" s="30">
        <v>0</v>
      </c>
      <c r="K295" s="52">
        <f t="shared" si="30"/>
        <v>0</v>
      </c>
      <c r="L295" s="54">
        <v>308359703</v>
      </c>
      <c r="M295" s="54">
        <v>122025017</v>
      </c>
      <c r="N295" s="54">
        <v>557682</v>
      </c>
      <c r="O295" s="54">
        <v>132434932</v>
      </c>
      <c r="P295" s="52">
        <f t="shared" si="31"/>
        <v>53342072</v>
      </c>
      <c r="Q295" s="30" t="e">
        <f>MATCH(LEFT(A295,4)*1,'Appendix 1'!E$5:E$8,0)</f>
        <v>#N/A</v>
      </c>
      <c r="R295" s="41">
        <f t="shared" si="32"/>
        <v>-0.1</v>
      </c>
      <c r="S295" s="41">
        <f t="shared" si="33"/>
        <v>-0.1</v>
      </c>
      <c r="T295" s="41">
        <f t="shared" si="34"/>
        <v>-0.1</v>
      </c>
      <c r="U295" s="41">
        <f t="shared" si="35"/>
        <v>-0.1</v>
      </c>
    </row>
    <row r="296" spans="1:21" hidden="1">
      <c r="A296" s="38" t="s">
        <v>4825</v>
      </c>
      <c r="B296" s="39">
        <v>7196663</v>
      </c>
      <c r="C296" s="39">
        <v>126</v>
      </c>
      <c r="D296" s="39">
        <v>6768830</v>
      </c>
      <c r="E296" s="39">
        <v>467</v>
      </c>
      <c r="F296" s="52">
        <f t="shared" si="29"/>
        <v>427240</v>
      </c>
      <c r="G296" s="39">
        <v>97633796</v>
      </c>
      <c r="H296" s="39">
        <v>9687</v>
      </c>
      <c r="I296" s="39">
        <v>64724437</v>
      </c>
      <c r="J296" s="39">
        <v>36000</v>
      </c>
      <c r="K296" s="52">
        <f t="shared" si="30"/>
        <v>32863672</v>
      </c>
      <c r="L296" s="54">
        <v>884190500</v>
      </c>
      <c r="M296" s="54">
        <v>75588640</v>
      </c>
      <c r="N296" s="54">
        <v>105769323</v>
      </c>
      <c r="O296" s="54">
        <v>633714</v>
      </c>
      <c r="P296" s="52">
        <f t="shared" si="31"/>
        <v>702198823</v>
      </c>
      <c r="Q296" s="30" t="e">
        <f>MATCH(LEFT(A296,4)*1,'Appendix 1'!E$5:E$8,0)</f>
        <v>#N/A</v>
      </c>
      <c r="R296" s="41">
        <f t="shared" si="32"/>
        <v>-0.1</v>
      </c>
      <c r="S296" s="41">
        <f t="shared" si="33"/>
        <v>-0.1</v>
      </c>
      <c r="T296" s="41">
        <f t="shared" si="34"/>
        <v>-0.1</v>
      </c>
      <c r="U296" s="41">
        <f t="shared" si="35"/>
        <v>-0.1</v>
      </c>
    </row>
    <row r="297" spans="1:21" hidden="1">
      <c r="A297" s="38" t="s">
        <v>4826</v>
      </c>
      <c r="B297" s="39">
        <v>2132910</v>
      </c>
      <c r="C297" s="30">
        <v>0</v>
      </c>
      <c r="D297" s="39">
        <v>1675007</v>
      </c>
      <c r="E297" s="30">
        <v>0</v>
      </c>
      <c r="F297" s="52">
        <f t="shared" si="29"/>
        <v>457903</v>
      </c>
      <c r="G297" s="39">
        <v>18212153</v>
      </c>
      <c r="H297" s="30">
        <v>0</v>
      </c>
      <c r="I297" s="39">
        <v>5836250</v>
      </c>
      <c r="J297" s="30">
        <v>0</v>
      </c>
      <c r="K297" s="52">
        <f t="shared" si="30"/>
        <v>12375903</v>
      </c>
      <c r="L297" s="54">
        <v>28602032</v>
      </c>
      <c r="M297" s="54">
        <v>563517</v>
      </c>
      <c r="N297" s="54">
        <v>5836250</v>
      </c>
      <c r="O297" s="54">
        <v>37044</v>
      </c>
      <c r="P297" s="52">
        <f t="shared" si="31"/>
        <v>22165221</v>
      </c>
      <c r="Q297" s="30" t="e">
        <f>MATCH(LEFT(A297,4)*1,'Appendix 1'!E$5:E$8,0)</f>
        <v>#N/A</v>
      </c>
      <c r="R297" s="41">
        <f t="shared" si="32"/>
        <v>-0.1</v>
      </c>
      <c r="S297" s="41">
        <f t="shared" si="33"/>
        <v>-0.1</v>
      </c>
      <c r="T297" s="41">
        <f t="shared" si="34"/>
        <v>-0.1</v>
      </c>
      <c r="U297" s="41">
        <f t="shared" si="35"/>
        <v>-0.1</v>
      </c>
    </row>
    <row r="298" spans="1:21" hidden="1">
      <c r="A298" s="38" t="s">
        <v>4827</v>
      </c>
      <c r="B298" s="39">
        <v>544181</v>
      </c>
      <c r="C298" s="39">
        <v>3150</v>
      </c>
      <c r="D298" s="39">
        <v>115305</v>
      </c>
      <c r="E298" s="30">
        <v>0</v>
      </c>
      <c r="F298" s="52">
        <f t="shared" si="29"/>
        <v>425726</v>
      </c>
      <c r="G298" s="39">
        <v>9714136</v>
      </c>
      <c r="H298" s="39">
        <v>67051</v>
      </c>
      <c r="I298" s="39">
        <v>588739</v>
      </c>
      <c r="J298" s="30">
        <v>0</v>
      </c>
      <c r="K298" s="52">
        <f t="shared" si="30"/>
        <v>9058346</v>
      </c>
      <c r="L298" s="54">
        <v>22654727</v>
      </c>
      <c r="M298" s="54">
        <v>144408</v>
      </c>
      <c r="N298" s="54">
        <v>588739</v>
      </c>
      <c r="O298" s="54">
        <v>1523505</v>
      </c>
      <c r="P298" s="52">
        <f t="shared" si="31"/>
        <v>20398075</v>
      </c>
      <c r="Q298" s="30" t="e">
        <f>MATCH(LEFT(A298,4)*1,'Appendix 1'!E$5:E$8,0)</f>
        <v>#N/A</v>
      </c>
      <c r="R298" s="41">
        <f t="shared" si="32"/>
        <v>-0.1</v>
      </c>
      <c r="S298" s="41">
        <f t="shared" si="33"/>
        <v>-0.1</v>
      </c>
      <c r="T298" s="41">
        <f t="shared" si="34"/>
        <v>-0.1</v>
      </c>
      <c r="U298" s="41">
        <f t="shared" si="35"/>
        <v>-0.1</v>
      </c>
    </row>
    <row r="299" spans="1:21" hidden="1">
      <c r="A299" s="38" t="s">
        <v>4828</v>
      </c>
      <c r="B299" s="39">
        <v>21643284</v>
      </c>
      <c r="C299" s="39">
        <v>4366</v>
      </c>
      <c r="D299" s="39">
        <v>18843625</v>
      </c>
      <c r="E299" s="30">
        <v>0</v>
      </c>
      <c r="F299" s="52">
        <f t="shared" si="29"/>
        <v>2795293</v>
      </c>
      <c r="G299" s="39">
        <v>141461578</v>
      </c>
      <c r="H299" s="39">
        <v>117982</v>
      </c>
      <c r="I299" s="39">
        <v>65801303</v>
      </c>
      <c r="J299" s="30">
        <v>0</v>
      </c>
      <c r="K299" s="52">
        <f t="shared" si="30"/>
        <v>75542293</v>
      </c>
      <c r="L299" s="54">
        <v>163767756</v>
      </c>
      <c r="M299" s="54">
        <v>7735900</v>
      </c>
      <c r="N299" s="54">
        <v>65801303</v>
      </c>
      <c r="O299" s="54">
        <v>288422</v>
      </c>
      <c r="P299" s="52">
        <f t="shared" si="31"/>
        <v>89942131</v>
      </c>
      <c r="Q299" s="30" t="e">
        <f>MATCH(LEFT(A299,4)*1,'Appendix 1'!E$5:E$8,0)</f>
        <v>#N/A</v>
      </c>
      <c r="R299" s="41">
        <f t="shared" si="32"/>
        <v>-0.1</v>
      </c>
      <c r="S299" s="41">
        <f t="shared" si="33"/>
        <v>-0.1</v>
      </c>
      <c r="T299" s="41">
        <f t="shared" si="34"/>
        <v>-0.1</v>
      </c>
      <c r="U299" s="41">
        <f t="shared" si="35"/>
        <v>-0.1</v>
      </c>
    </row>
    <row r="300" spans="1:21" hidden="1">
      <c r="A300" s="38" t="s">
        <v>4829</v>
      </c>
      <c r="B300" s="39">
        <v>292296</v>
      </c>
      <c r="C300" s="40"/>
      <c r="D300" s="39">
        <v>257729</v>
      </c>
      <c r="E300" s="39">
        <v>51</v>
      </c>
      <c r="F300" s="52">
        <f t="shared" si="29"/>
        <v>34516</v>
      </c>
      <c r="G300" s="39">
        <v>35595120</v>
      </c>
      <c r="H300" s="40"/>
      <c r="I300" s="39">
        <v>1026810</v>
      </c>
      <c r="J300" s="39">
        <v>50625</v>
      </c>
      <c r="K300" s="52">
        <f t="shared" si="30"/>
        <v>34517685</v>
      </c>
      <c r="L300" s="54">
        <v>36075491</v>
      </c>
      <c r="M300" s="55"/>
      <c r="N300" s="54">
        <v>1026810</v>
      </c>
      <c r="O300" s="54">
        <v>63226</v>
      </c>
      <c r="P300" s="52">
        <f t="shared" si="31"/>
        <v>34985455</v>
      </c>
      <c r="Q300" s="30" t="e">
        <f>MATCH(LEFT(A300,4)*1,'Appendix 1'!E$5:E$8,0)</f>
        <v>#N/A</v>
      </c>
      <c r="R300" s="41">
        <f t="shared" si="32"/>
        <v>-0.1</v>
      </c>
      <c r="S300" s="41">
        <f t="shared" si="33"/>
        <v>-0.1</v>
      </c>
      <c r="T300" s="41">
        <f t="shared" si="34"/>
        <v>-0.1</v>
      </c>
      <c r="U300" s="41">
        <f t="shared" si="35"/>
        <v>-0.1</v>
      </c>
    </row>
    <row r="301" spans="1:21" hidden="1">
      <c r="A301" s="38" t="s">
        <v>4830</v>
      </c>
      <c r="B301" s="39">
        <v>8581679</v>
      </c>
      <c r="C301" s="39">
        <v>2835</v>
      </c>
      <c r="D301" s="39">
        <v>6685535</v>
      </c>
      <c r="E301" s="30">
        <v>0</v>
      </c>
      <c r="F301" s="52">
        <f t="shared" si="29"/>
        <v>1893309</v>
      </c>
      <c r="G301" s="39">
        <v>56572649</v>
      </c>
      <c r="H301" s="39">
        <v>51546</v>
      </c>
      <c r="I301" s="39">
        <v>22097618</v>
      </c>
      <c r="J301" s="30">
        <v>0</v>
      </c>
      <c r="K301" s="52">
        <f t="shared" si="30"/>
        <v>34423485</v>
      </c>
      <c r="L301" s="54">
        <v>64304841</v>
      </c>
      <c r="M301" s="54">
        <v>2749834</v>
      </c>
      <c r="N301" s="54">
        <v>22097618</v>
      </c>
      <c r="O301" s="54">
        <v>854988</v>
      </c>
      <c r="P301" s="52">
        <f t="shared" si="31"/>
        <v>38602401</v>
      </c>
      <c r="Q301" s="30" t="e">
        <f>MATCH(LEFT(A301,4)*1,'Appendix 1'!E$5:E$8,0)</f>
        <v>#N/A</v>
      </c>
      <c r="R301" s="41">
        <f t="shared" si="32"/>
        <v>-0.1</v>
      </c>
      <c r="S301" s="41">
        <f t="shared" si="33"/>
        <v>-0.1</v>
      </c>
      <c r="T301" s="41">
        <f t="shared" si="34"/>
        <v>-0.1</v>
      </c>
      <c r="U301" s="41">
        <f t="shared" si="35"/>
        <v>-0.1</v>
      </c>
    </row>
    <row r="302" spans="1:21" hidden="1">
      <c r="A302" s="38" t="s">
        <v>4831</v>
      </c>
      <c r="B302" s="39">
        <v>29503</v>
      </c>
      <c r="C302" s="30">
        <v>0</v>
      </c>
      <c r="D302" s="40"/>
      <c r="E302" s="30">
        <v>0</v>
      </c>
      <c r="F302" s="52">
        <f t="shared" si="29"/>
        <v>29503</v>
      </c>
      <c r="G302" s="39">
        <v>900084</v>
      </c>
      <c r="H302" s="30">
        <v>0</v>
      </c>
      <c r="I302" s="40"/>
      <c r="J302" s="30">
        <v>0</v>
      </c>
      <c r="K302" s="52">
        <f t="shared" si="30"/>
        <v>900084</v>
      </c>
      <c r="L302" s="54">
        <v>2551519</v>
      </c>
      <c r="M302" s="54">
        <v>256832</v>
      </c>
      <c r="N302" s="55"/>
      <c r="O302" s="54">
        <v>326969</v>
      </c>
      <c r="P302" s="52">
        <f t="shared" si="31"/>
        <v>1967718</v>
      </c>
      <c r="Q302" s="30" t="e">
        <f>MATCH(LEFT(A302,4)*1,'Appendix 1'!E$5:E$8,0)</f>
        <v>#N/A</v>
      </c>
      <c r="R302" s="41">
        <f t="shared" si="32"/>
        <v>-0.1</v>
      </c>
      <c r="S302" s="41">
        <f t="shared" si="33"/>
        <v>-0.1</v>
      </c>
      <c r="T302" s="41">
        <f t="shared" si="34"/>
        <v>-0.1</v>
      </c>
      <c r="U302" s="41">
        <f t="shared" si="35"/>
        <v>-0.1</v>
      </c>
    </row>
    <row r="303" spans="1:21" hidden="1">
      <c r="A303" s="38" t="s">
        <v>4832</v>
      </c>
      <c r="B303" s="39">
        <v>15392791</v>
      </c>
      <c r="C303" s="39">
        <v>83868</v>
      </c>
      <c r="D303" s="39">
        <v>6502559</v>
      </c>
      <c r="E303" s="39">
        <v>939</v>
      </c>
      <c r="F303" s="52">
        <f t="shared" si="29"/>
        <v>8805425</v>
      </c>
      <c r="G303" s="39">
        <v>285780767</v>
      </c>
      <c r="H303" s="39">
        <v>2174235</v>
      </c>
      <c r="I303" s="39">
        <v>73414521</v>
      </c>
      <c r="J303" s="39">
        <v>25384</v>
      </c>
      <c r="K303" s="52">
        <f t="shared" si="30"/>
        <v>210166627</v>
      </c>
      <c r="L303" s="54">
        <v>765811592</v>
      </c>
      <c r="M303" s="54">
        <v>11037270</v>
      </c>
      <c r="N303" s="54">
        <v>175392228</v>
      </c>
      <c r="O303" s="54">
        <v>2892106</v>
      </c>
      <c r="P303" s="52">
        <f t="shared" si="31"/>
        <v>576489988</v>
      </c>
      <c r="Q303" s="30" t="e">
        <f>MATCH(LEFT(A303,4)*1,'Appendix 1'!E$5:E$8,0)</f>
        <v>#N/A</v>
      </c>
      <c r="R303" s="41">
        <f t="shared" si="32"/>
        <v>-0.1</v>
      </c>
      <c r="S303" s="41">
        <f t="shared" si="33"/>
        <v>-0.1</v>
      </c>
      <c r="T303" s="41">
        <f t="shared" si="34"/>
        <v>-0.1</v>
      </c>
      <c r="U303" s="41">
        <f t="shared" si="35"/>
        <v>-0.1</v>
      </c>
    </row>
    <row r="304" spans="1:21" hidden="1">
      <c r="A304" s="38" t="s">
        <v>4833</v>
      </c>
      <c r="B304" s="39">
        <v>8173691</v>
      </c>
      <c r="C304" s="39">
        <v>401</v>
      </c>
      <c r="D304" s="39">
        <v>5976214</v>
      </c>
      <c r="E304" s="30">
        <v>0</v>
      </c>
      <c r="F304" s="52">
        <f t="shared" si="29"/>
        <v>2197076</v>
      </c>
      <c r="G304" s="39">
        <v>128672756</v>
      </c>
      <c r="H304" s="39">
        <v>10294</v>
      </c>
      <c r="I304" s="39">
        <v>63550996</v>
      </c>
      <c r="J304" s="30">
        <v>0</v>
      </c>
      <c r="K304" s="52">
        <f t="shared" si="30"/>
        <v>65111466</v>
      </c>
      <c r="L304" s="54">
        <v>179404368</v>
      </c>
      <c r="M304" s="54">
        <v>8628541</v>
      </c>
      <c r="N304" s="54">
        <v>63550996</v>
      </c>
      <c r="O304" s="54">
        <v>29922988</v>
      </c>
      <c r="P304" s="52">
        <f t="shared" si="31"/>
        <v>77301843</v>
      </c>
      <c r="Q304" s="30" t="e">
        <f>MATCH(LEFT(A304,4)*1,'Appendix 1'!E$5:E$8,0)</f>
        <v>#N/A</v>
      </c>
      <c r="R304" s="41">
        <f t="shared" si="32"/>
        <v>-0.1</v>
      </c>
      <c r="S304" s="41">
        <f t="shared" si="33"/>
        <v>-0.1</v>
      </c>
      <c r="T304" s="41">
        <f t="shared" si="34"/>
        <v>-0.1</v>
      </c>
      <c r="U304" s="41">
        <f t="shared" si="35"/>
        <v>-0.1</v>
      </c>
    </row>
    <row r="305" spans="1:21" hidden="1">
      <c r="A305" s="38" t="s">
        <v>4834</v>
      </c>
      <c r="B305" s="39">
        <v>14153736</v>
      </c>
      <c r="C305" s="39">
        <v>313298</v>
      </c>
      <c r="D305" s="39">
        <v>10162723</v>
      </c>
      <c r="E305" s="39">
        <v>3836</v>
      </c>
      <c r="F305" s="52">
        <f t="shared" si="29"/>
        <v>3673879</v>
      </c>
      <c r="G305" s="39">
        <v>168325296</v>
      </c>
      <c r="H305" s="39">
        <v>8476913</v>
      </c>
      <c r="I305" s="39">
        <v>60959440</v>
      </c>
      <c r="J305" s="39">
        <v>188206</v>
      </c>
      <c r="K305" s="52">
        <f t="shared" si="30"/>
        <v>98700737</v>
      </c>
      <c r="L305" s="54">
        <v>415655406</v>
      </c>
      <c r="M305" s="54">
        <v>38141413</v>
      </c>
      <c r="N305" s="54">
        <v>60959440</v>
      </c>
      <c r="O305" s="54">
        <v>38721583</v>
      </c>
      <c r="P305" s="52">
        <f t="shared" si="31"/>
        <v>277832970</v>
      </c>
      <c r="Q305" s="30" t="e">
        <f>MATCH(LEFT(A305,4)*1,'Appendix 1'!E$5:E$8,0)</f>
        <v>#N/A</v>
      </c>
      <c r="R305" s="41">
        <f t="shared" si="32"/>
        <v>-0.1</v>
      </c>
      <c r="S305" s="41">
        <f t="shared" si="33"/>
        <v>-0.1</v>
      </c>
      <c r="T305" s="41">
        <f t="shared" si="34"/>
        <v>-0.1</v>
      </c>
      <c r="U305" s="41">
        <f t="shared" si="35"/>
        <v>-0.1</v>
      </c>
    </row>
    <row r="306" spans="1:21" hidden="1">
      <c r="A306" s="38" t="s">
        <v>4835</v>
      </c>
      <c r="B306" s="39">
        <v>1928465</v>
      </c>
      <c r="C306" s="39">
        <v>350</v>
      </c>
      <c r="D306" s="39">
        <v>1162853</v>
      </c>
      <c r="E306" s="39">
        <v>291</v>
      </c>
      <c r="F306" s="52">
        <f t="shared" si="29"/>
        <v>764971</v>
      </c>
      <c r="G306" s="39">
        <v>34688281</v>
      </c>
      <c r="H306" s="39">
        <v>9449</v>
      </c>
      <c r="I306" s="39">
        <v>4102878</v>
      </c>
      <c r="J306" s="39">
        <v>7872</v>
      </c>
      <c r="K306" s="52">
        <f t="shared" si="30"/>
        <v>30568082</v>
      </c>
      <c r="L306" s="54">
        <v>89203907</v>
      </c>
      <c r="M306" s="54">
        <v>54221524</v>
      </c>
      <c r="N306" s="54">
        <v>4102878</v>
      </c>
      <c r="O306" s="54">
        <v>23672</v>
      </c>
      <c r="P306" s="52">
        <f t="shared" si="31"/>
        <v>30855833</v>
      </c>
      <c r="Q306" s="30" t="e">
        <f>MATCH(LEFT(A306,4)*1,'Appendix 1'!E$5:E$8,0)</f>
        <v>#N/A</v>
      </c>
      <c r="R306" s="41">
        <f t="shared" si="32"/>
        <v>-0.1</v>
      </c>
      <c r="S306" s="41">
        <f t="shared" si="33"/>
        <v>-0.1</v>
      </c>
      <c r="T306" s="41">
        <f t="shared" si="34"/>
        <v>-0.1</v>
      </c>
      <c r="U306" s="41">
        <f t="shared" si="35"/>
        <v>-0.1</v>
      </c>
    </row>
    <row r="307" spans="1:21" hidden="1">
      <c r="A307" s="38" t="s">
        <v>4836</v>
      </c>
      <c r="B307" s="39">
        <v>205187</v>
      </c>
      <c r="C307" s="30">
        <v>0</v>
      </c>
      <c r="D307" s="39">
        <v>60325</v>
      </c>
      <c r="E307" s="40"/>
      <c r="F307" s="52">
        <f t="shared" si="29"/>
        <v>144862</v>
      </c>
      <c r="G307" s="39">
        <v>4275182</v>
      </c>
      <c r="H307" s="30">
        <v>0</v>
      </c>
      <c r="I307" s="39">
        <v>224649</v>
      </c>
      <c r="J307" s="40"/>
      <c r="K307" s="52">
        <f t="shared" si="30"/>
        <v>4050533</v>
      </c>
      <c r="L307" s="54">
        <v>177367080</v>
      </c>
      <c r="M307" s="54">
        <v>170348873</v>
      </c>
      <c r="N307" s="54">
        <v>850614</v>
      </c>
      <c r="O307" s="55"/>
      <c r="P307" s="52">
        <f t="shared" si="31"/>
        <v>6167593</v>
      </c>
      <c r="Q307" s="30" t="e">
        <f>MATCH(LEFT(A307,4)*1,'Appendix 1'!E$5:E$8,0)</f>
        <v>#N/A</v>
      </c>
      <c r="R307" s="41">
        <f t="shared" si="32"/>
        <v>-0.1</v>
      </c>
      <c r="S307" s="41">
        <f t="shared" si="33"/>
        <v>-0.1</v>
      </c>
      <c r="T307" s="41">
        <f t="shared" si="34"/>
        <v>-0.1</v>
      </c>
      <c r="U307" s="41">
        <f t="shared" si="35"/>
        <v>-0.1</v>
      </c>
    </row>
    <row r="308" spans="1:21" hidden="1">
      <c r="A308" s="38" t="s">
        <v>4837</v>
      </c>
      <c r="B308" s="39">
        <v>1407113</v>
      </c>
      <c r="C308" s="30">
        <v>0</v>
      </c>
      <c r="D308" s="39">
        <v>988991</v>
      </c>
      <c r="E308" s="39">
        <v>195</v>
      </c>
      <c r="F308" s="52">
        <f t="shared" si="29"/>
        <v>417927</v>
      </c>
      <c r="G308" s="39">
        <v>18298635</v>
      </c>
      <c r="H308" s="30">
        <v>0</v>
      </c>
      <c r="I308" s="39">
        <v>3986648</v>
      </c>
      <c r="J308" s="39">
        <v>6972</v>
      </c>
      <c r="K308" s="52">
        <f t="shared" si="30"/>
        <v>14305015</v>
      </c>
      <c r="L308" s="54">
        <v>29327951</v>
      </c>
      <c r="M308" s="54">
        <v>50982</v>
      </c>
      <c r="N308" s="54">
        <v>3986648</v>
      </c>
      <c r="O308" s="54">
        <v>7654407</v>
      </c>
      <c r="P308" s="52">
        <f t="shared" si="31"/>
        <v>17635914</v>
      </c>
      <c r="Q308" s="30" t="e">
        <f>MATCH(LEFT(A308,4)*1,'Appendix 1'!E$5:E$8,0)</f>
        <v>#N/A</v>
      </c>
      <c r="R308" s="41">
        <f t="shared" si="32"/>
        <v>-0.1</v>
      </c>
      <c r="S308" s="41">
        <f t="shared" si="33"/>
        <v>-0.1</v>
      </c>
      <c r="T308" s="41">
        <f t="shared" si="34"/>
        <v>-0.1</v>
      </c>
      <c r="U308" s="41">
        <f t="shared" si="35"/>
        <v>-0.1</v>
      </c>
    </row>
    <row r="309" spans="1:21" hidden="1">
      <c r="A309" s="38" t="s">
        <v>4838</v>
      </c>
      <c r="B309" s="39">
        <v>578244</v>
      </c>
      <c r="C309" s="30">
        <v>0</v>
      </c>
      <c r="D309" s="39">
        <v>301098</v>
      </c>
      <c r="E309" s="30">
        <v>0</v>
      </c>
      <c r="F309" s="52">
        <f t="shared" si="29"/>
        <v>277146</v>
      </c>
      <c r="G309" s="39">
        <v>6026046</v>
      </c>
      <c r="H309" s="30">
        <v>0</v>
      </c>
      <c r="I309" s="39">
        <v>987211</v>
      </c>
      <c r="J309" s="30">
        <v>0</v>
      </c>
      <c r="K309" s="52">
        <f t="shared" si="30"/>
        <v>5038835</v>
      </c>
      <c r="L309" s="54">
        <v>9800490</v>
      </c>
      <c r="M309" s="54">
        <v>445553</v>
      </c>
      <c r="N309" s="54">
        <v>987211</v>
      </c>
      <c r="O309" s="54">
        <v>7920</v>
      </c>
      <c r="P309" s="52">
        <f t="shared" si="31"/>
        <v>8359806</v>
      </c>
      <c r="Q309" s="30" t="e">
        <f>MATCH(LEFT(A309,4)*1,'Appendix 1'!E$5:E$8,0)</f>
        <v>#N/A</v>
      </c>
      <c r="R309" s="41">
        <f t="shared" si="32"/>
        <v>-0.1</v>
      </c>
      <c r="S309" s="41">
        <f t="shared" si="33"/>
        <v>-0.1</v>
      </c>
      <c r="T309" s="41">
        <f t="shared" si="34"/>
        <v>-0.1</v>
      </c>
      <c r="U309" s="41">
        <f t="shared" si="35"/>
        <v>-0.1</v>
      </c>
    </row>
    <row r="310" spans="1:21" hidden="1">
      <c r="A310" s="38" t="s">
        <v>4839</v>
      </c>
      <c r="B310" s="39">
        <v>1279436</v>
      </c>
      <c r="C310" s="39">
        <v>3866</v>
      </c>
      <c r="D310" s="39">
        <v>792646</v>
      </c>
      <c r="E310" s="30">
        <v>0</v>
      </c>
      <c r="F310" s="52">
        <f t="shared" si="29"/>
        <v>482924</v>
      </c>
      <c r="G310" s="39">
        <v>32351986</v>
      </c>
      <c r="H310" s="39">
        <v>239182</v>
      </c>
      <c r="I310" s="39">
        <v>3004273</v>
      </c>
      <c r="J310" s="30">
        <v>0</v>
      </c>
      <c r="K310" s="52">
        <f t="shared" si="30"/>
        <v>29108531</v>
      </c>
      <c r="L310" s="54">
        <v>38914590</v>
      </c>
      <c r="M310" s="54">
        <v>4960615</v>
      </c>
      <c r="N310" s="54">
        <v>3004273</v>
      </c>
      <c r="O310" s="54">
        <v>95213</v>
      </c>
      <c r="P310" s="52">
        <f t="shared" si="31"/>
        <v>30854489</v>
      </c>
      <c r="Q310" s="30" t="e">
        <f>MATCH(LEFT(A310,4)*1,'Appendix 1'!E$5:E$8,0)</f>
        <v>#N/A</v>
      </c>
      <c r="R310" s="41">
        <f t="shared" si="32"/>
        <v>-0.1</v>
      </c>
      <c r="S310" s="41">
        <f t="shared" si="33"/>
        <v>-0.1</v>
      </c>
      <c r="T310" s="41">
        <f t="shared" si="34"/>
        <v>-0.1</v>
      </c>
      <c r="U310" s="41">
        <f t="shared" si="35"/>
        <v>-0.1</v>
      </c>
    </row>
    <row r="311" spans="1:21" hidden="1">
      <c r="A311" s="38" t="s">
        <v>4840</v>
      </c>
      <c r="B311" s="39">
        <v>10524717</v>
      </c>
      <c r="C311" s="39">
        <v>48135</v>
      </c>
      <c r="D311" s="39">
        <v>8543003</v>
      </c>
      <c r="E311" s="39">
        <v>6300</v>
      </c>
      <c r="F311" s="52">
        <f t="shared" si="29"/>
        <v>1927279</v>
      </c>
      <c r="G311" s="39">
        <v>121267738</v>
      </c>
      <c r="H311" s="39">
        <v>1864550</v>
      </c>
      <c r="I311" s="39">
        <v>31499890</v>
      </c>
      <c r="J311" s="39">
        <v>439872</v>
      </c>
      <c r="K311" s="52">
        <f t="shared" si="30"/>
        <v>87463426</v>
      </c>
      <c r="L311" s="54">
        <v>319800821</v>
      </c>
      <c r="M311" s="54">
        <v>36504537</v>
      </c>
      <c r="N311" s="54">
        <v>31595271</v>
      </c>
      <c r="O311" s="54">
        <v>137572216</v>
      </c>
      <c r="P311" s="52">
        <f t="shared" si="31"/>
        <v>114128797</v>
      </c>
      <c r="Q311" s="30" t="e">
        <f>MATCH(LEFT(A311,4)*1,'Appendix 1'!E$5:E$8,0)</f>
        <v>#N/A</v>
      </c>
      <c r="R311" s="41">
        <f t="shared" si="32"/>
        <v>-0.1</v>
      </c>
      <c r="S311" s="41">
        <f t="shared" si="33"/>
        <v>-0.1</v>
      </c>
      <c r="T311" s="41">
        <f t="shared" si="34"/>
        <v>-0.1</v>
      </c>
      <c r="U311" s="41">
        <f t="shared" si="35"/>
        <v>-0.1</v>
      </c>
    </row>
    <row r="312" spans="1:21" hidden="1">
      <c r="A312" s="38" t="s">
        <v>4841</v>
      </c>
      <c r="B312" s="39">
        <v>2170418</v>
      </c>
      <c r="C312" s="39">
        <v>13051</v>
      </c>
      <c r="D312" s="39">
        <v>1090463</v>
      </c>
      <c r="E312" s="30">
        <v>0</v>
      </c>
      <c r="F312" s="52">
        <f t="shared" si="29"/>
        <v>1066904</v>
      </c>
      <c r="G312" s="39">
        <v>26763461</v>
      </c>
      <c r="H312" s="39">
        <v>345873</v>
      </c>
      <c r="I312" s="39">
        <v>4984621</v>
      </c>
      <c r="J312" s="30">
        <v>0</v>
      </c>
      <c r="K312" s="52">
        <f t="shared" si="30"/>
        <v>21432967</v>
      </c>
      <c r="L312" s="54">
        <v>131097484</v>
      </c>
      <c r="M312" s="54">
        <v>1435816</v>
      </c>
      <c r="N312" s="54">
        <v>4984621</v>
      </c>
      <c r="O312" s="54">
        <v>3775110</v>
      </c>
      <c r="P312" s="52">
        <f t="shared" si="31"/>
        <v>120901937</v>
      </c>
      <c r="Q312" s="30" t="e">
        <f>MATCH(LEFT(A312,4)*1,'Appendix 1'!E$5:E$8,0)</f>
        <v>#N/A</v>
      </c>
      <c r="R312" s="41">
        <f t="shared" si="32"/>
        <v>-0.1</v>
      </c>
      <c r="S312" s="41">
        <f t="shared" si="33"/>
        <v>-0.1</v>
      </c>
      <c r="T312" s="41">
        <f t="shared" si="34"/>
        <v>-0.1</v>
      </c>
      <c r="U312" s="41">
        <f t="shared" si="35"/>
        <v>-0.1</v>
      </c>
    </row>
    <row r="313" spans="1:21" hidden="1">
      <c r="A313" s="38" t="s">
        <v>4842</v>
      </c>
      <c r="B313" s="39">
        <v>22848855</v>
      </c>
      <c r="C313" s="39">
        <v>3843</v>
      </c>
      <c r="D313" s="39">
        <v>19737215</v>
      </c>
      <c r="E313" s="39">
        <v>1661</v>
      </c>
      <c r="F313" s="52">
        <f t="shared" si="29"/>
        <v>3106136</v>
      </c>
      <c r="G313" s="39">
        <v>188819045</v>
      </c>
      <c r="H313" s="39">
        <v>175555</v>
      </c>
      <c r="I313" s="39">
        <v>74086678</v>
      </c>
      <c r="J313" s="39">
        <v>102786</v>
      </c>
      <c r="K313" s="52">
        <f t="shared" si="30"/>
        <v>114454026</v>
      </c>
      <c r="L313" s="54">
        <v>466857476</v>
      </c>
      <c r="M313" s="54">
        <v>64087508</v>
      </c>
      <c r="N313" s="54">
        <v>74101992</v>
      </c>
      <c r="O313" s="54">
        <v>43772541</v>
      </c>
      <c r="P313" s="52">
        <f t="shared" si="31"/>
        <v>284895435</v>
      </c>
      <c r="Q313" s="30" t="e">
        <f>MATCH(LEFT(A313,4)*1,'Appendix 1'!E$5:E$8,0)</f>
        <v>#N/A</v>
      </c>
      <c r="R313" s="41">
        <f t="shared" si="32"/>
        <v>-0.1</v>
      </c>
      <c r="S313" s="41">
        <f t="shared" si="33"/>
        <v>-0.1</v>
      </c>
      <c r="T313" s="41">
        <f t="shared" si="34"/>
        <v>-0.1</v>
      </c>
      <c r="U313" s="41">
        <f t="shared" si="35"/>
        <v>-0.1</v>
      </c>
    </row>
    <row r="314" spans="1:21" hidden="1">
      <c r="A314" s="38" t="s">
        <v>4843</v>
      </c>
      <c r="B314" s="39">
        <v>9648750</v>
      </c>
      <c r="C314" s="39">
        <v>1520</v>
      </c>
      <c r="D314" s="39">
        <v>5870567</v>
      </c>
      <c r="E314" s="39">
        <v>7284</v>
      </c>
      <c r="F314" s="52">
        <f t="shared" si="29"/>
        <v>3769379</v>
      </c>
      <c r="G314" s="39">
        <v>139251196</v>
      </c>
      <c r="H314" s="39">
        <v>78159</v>
      </c>
      <c r="I314" s="39">
        <v>21388415</v>
      </c>
      <c r="J314" s="39">
        <v>509764</v>
      </c>
      <c r="K314" s="52">
        <f t="shared" si="30"/>
        <v>117274858</v>
      </c>
      <c r="L314" s="54">
        <v>534643049</v>
      </c>
      <c r="M314" s="54">
        <v>8555819</v>
      </c>
      <c r="N314" s="54">
        <v>21585331</v>
      </c>
      <c r="O314" s="54">
        <v>8459490</v>
      </c>
      <c r="P314" s="52">
        <f t="shared" si="31"/>
        <v>496042409</v>
      </c>
      <c r="Q314" s="30" t="e">
        <f>MATCH(LEFT(A314,4)*1,'Appendix 1'!E$5:E$8,0)</f>
        <v>#N/A</v>
      </c>
      <c r="R314" s="41">
        <f t="shared" si="32"/>
        <v>-0.1</v>
      </c>
      <c r="S314" s="41">
        <f t="shared" si="33"/>
        <v>-0.1</v>
      </c>
      <c r="T314" s="41">
        <f t="shared" si="34"/>
        <v>-0.1</v>
      </c>
      <c r="U314" s="41">
        <f t="shared" si="35"/>
        <v>-0.1</v>
      </c>
    </row>
    <row r="315" spans="1:21" hidden="1">
      <c r="A315" s="38" t="s">
        <v>4844</v>
      </c>
      <c r="B315" s="39">
        <v>752918</v>
      </c>
      <c r="C315" s="30">
        <v>0</v>
      </c>
      <c r="D315" s="39">
        <v>657061</v>
      </c>
      <c r="E315" s="40"/>
      <c r="F315" s="52">
        <f t="shared" si="29"/>
        <v>95857</v>
      </c>
      <c r="G315" s="39">
        <v>8225186</v>
      </c>
      <c r="H315" s="30">
        <v>0</v>
      </c>
      <c r="I315" s="39">
        <v>2556057</v>
      </c>
      <c r="J315" s="40"/>
      <c r="K315" s="52">
        <f t="shared" si="30"/>
        <v>5669129</v>
      </c>
      <c r="L315" s="54">
        <v>15308744</v>
      </c>
      <c r="M315" s="54">
        <v>37500</v>
      </c>
      <c r="N315" s="54">
        <v>2556057</v>
      </c>
      <c r="O315" s="55"/>
      <c r="P315" s="52">
        <f t="shared" si="31"/>
        <v>12715187</v>
      </c>
      <c r="Q315" s="30" t="e">
        <f>MATCH(LEFT(A315,4)*1,'Appendix 1'!E$5:E$8,0)</f>
        <v>#N/A</v>
      </c>
      <c r="R315" s="41">
        <f t="shared" si="32"/>
        <v>-0.1</v>
      </c>
      <c r="S315" s="41">
        <f t="shared" si="33"/>
        <v>-0.1</v>
      </c>
      <c r="T315" s="41">
        <f t="shared" si="34"/>
        <v>-0.1</v>
      </c>
      <c r="U315" s="41">
        <f t="shared" si="35"/>
        <v>-0.1</v>
      </c>
    </row>
    <row r="316" spans="1:21" hidden="1">
      <c r="A316" s="38" t="s">
        <v>4845</v>
      </c>
      <c r="B316" s="40"/>
      <c r="C316" s="40"/>
      <c r="D316" s="40"/>
      <c r="E316" s="40"/>
      <c r="F316" s="52">
        <f t="shared" si="29"/>
        <v>0</v>
      </c>
      <c r="G316" s="40"/>
      <c r="H316" s="40"/>
      <c r="I316" s="40"/>
      <c r="J316" s="40"/>
      <c r="K316" s="52">
        <f t="shared" si="30"/>
        <v>0</v>
      </c>
      <c r="L316" s="55"/>
      <c r="M316" s="55"/>
      <c r="N316" s="55"/>
      <c r="O316" s="55"/>
      <c r="P316" s="52">
        <f t="shared" si="31"/>
        <v>0</v>
      </c>
      <c r="Q316" s="30" t="e">
        <f>MATCH(LEFT(A316,4)*1,'Appendix 1'!E$5:E$8,0)</f>
        <v>#N/A</v>
      </c>
      <c r="R316" s="41">
        <f t="shared" si="32"/>
        <v>-0.1</v>
      </c>
      <c r="S316" s="41">
        <f t="shared" si="33"/>
        <v>-0.1</v>
      </c>
      <c r="T316" s="41">
        <f t="shared" si="34"/>
        <v>-0.1</v>
      </c>
      <c r="U316" s="41">
        <f t="shared" si="35"/>
        <v>-0.1</v>
      </c>
    </row>
    <row r="317" spans="1:21" hidden="1">
      <c r="A317" s="38" t="s">
        <v>4846</v>
      </c>
      <c r="B317" s="39">
        <v>1140601</v>
      </c>
      <c r="C317" s="39">
        <v>21577</v>
      </c>
      <c r="D317" s="39">
        <v>682556</v>
      </c>
      <c r="E317" s="39">
        <v>578</v>
      </c>
      <c r="F317" s="52">
        <f t="shared" si="29"/>
        <v>435890</v>
      </c>
      <c r="G317" s="39">
        <v>33278839</v>
      </c>
      <c r="H317" s="39">
        <v>733801</v>
      </c>
      <c r="I317" s="39">
        <v>2556328</v>
      </c>
      <c r="J317" s="39">
        <v>18620</v>
      </c>
      <c r="K317" s="52">
        <f t="shared" si="30"/>
        <v>29970090</v>
      </c>
      <c r="L317" s="54">
        <v>59666079</v>
      </c>
      <c r="M317" s="54">
        <v>24039518</v>
      </c>
      <c r="N317" s="54">
        <v>2556328</v>
      </c>
      <c r="O317" s="54">
        <v>2085760</v>
      </c>
      <c r="P317" s="52">
        <f t="shared" si="31"/>
        <v>30984473</v>
      </c>
      <c r="Q317" s="30" t="e">
        <f>MATCH(LEFT(A317,4)*1,'Appendix 1'!E$5:E$8,0)</f>
        <v>#N/A</v>
      </c>
      <c r="R317" s="41">
        <f t="shared" si="32"/>
        <v>-0.1</v>
      </c>
      <c r="S317" s="41">
        <f t="shared" si="33"/>
        <v>-0.1</v>
      </c>
      <c r="T317" s="41">
        <f t="shared" si="34"/>
        <v>-0.1</v>
      </c>
      <c r="U317" s="41">
        <f t="shared" si="35"/>
        <v>-0.1</v>
      </c>
    </row>
    <row r="318" spans="1:21" hidden="1">
      <c r="A318" s="38" t="s">
        <v>4847</v>
      </c>
      <c r="B318" s="39">
        <v>2287632</v>
      </c>
      <c r="C318" s="39">
        <v>28634</v>
      </c>
      <c r="D318" s="39">
        <v>1557566</v>
      </c>
      <c r="E318" s="40"/>
      <c r="F318" s="52">
        <f t="shared" si="29"/>
        <v>701432</v>
      </c>
      <c r="G318" s="39">
        <v>106383600</v>
      </c>
      <c r="H318" s="39">
        <v>773850</v>
      </c>
      <c r="I318" s="39">
        <v>5457177</v>
      </c>
      <c r="J318" s="40"/>
      <c r="K318" s="52">
        <f t="shared" si="30"/>
        <v>100152573</v>
      </c>
      <c r="L318" s="54">
        <v>108585941</v>
      </c>
      <c r="M318" s="54">
        <v>1265202</v>
      </c>
      <c r="N318" s="54">
        <v>5457177</v>
      </c>
      <c r="O318" s="55"/>
      <c r="P318" s="52">
        <f t="shared" si="31"/>
        <v>101863562</v>
      </c>
      <c r="Q318" s="30" t="e">
        <f>MATCH(LEFT(A318,4)*1,'Appendix 1'!E$5:E$8,0)</f>
        <v>#N/A</v>
      </c>
      <c r="R318" s="41">
        <f t="shared" si="32"/>
        <v>-0.1</v>
      </c>
      <c r="S318" s="41">
        <f t="shared" si="33"/>
        <v>-0.1</v>
      </c>
      <c r="T318" s="41">
        <f t="shared" si="34"/>
        <v>-0.1</v>
      </c>
      <c r="U318" s="41">
        <f t="shared" si="35"/>
        <v>-0.1</v>
      </c>
    </row>
    <row r="319" spans="1:21" hidden="1">
      <c r="A319" s="38" t="s">
        <v>4848</v>
      </c>
      <c r="B319" s="39">
        <v>9347229</v>
      </c>
      <c r="C319" s="39">
        <v>938</v>
      </c>
      <c r="D319" s="39">
        <v>5312519</v>
      </c>
      <c r="E319" s="39">
        <v>457</v>
      </c>
      <c r="F319" s="52">
        <f t="shared" si="29"/>
        <v>4033315</v>
      </c>
      <c r="G319" s="39">
        <v>137973577</v>
      </c>
      <c r="H319" s="39">
        <v>30250</v>
      </c>
      <c r="I319" s="39">
        <v>53107085</v>
      </c>
      <c r="J319" s="39">
        <v>12359</v>
      </c>
      <c r="K319" s="52">
        <f t="shared" si="30"/>
        <v>84823883</v>
      </c>
      <c r="L319" s="54">
        <v>203267858</v>
      </c>
      <c r="M319" s="54">
        <v>5898162</v>
      </c>
      <c r="N319" s="54">
        <v>53113060</v>
      </c>
      <c r="O319" s="54">
        <v>292818</v>
      </c>
      <c r="P319" s="52">
        <f t="shared" si="31"/>
        <v>143963818</v>
      </c>
      <c r="Q319" s="30" t="e">
        <f>MATCH(LEFT(A319,4)*1,'Appendix 1'!E$5:E$8,0)</f>
        <v>#N/A</v>
      </c>
      <c r="R319" s="41">
        <f t="shared" si="32"/>
        <v>-0.1</v>
      </c>
      <c r="S319" s="41">
        <f t="shared" si="33"/>
        <v>-0.1</v>
      </c>
      <c r="T319" s="41">
        <f t="shared" si="34"/>
        <v>-0.1</v>
      </c>
      <c r="U319" s="41">
        <f t="shared" si="35"/>
        <v>-0.1</v>
      </c>
    </row>
    <row r="320" spans="1:21" hidden="1">
      <c r="A320" s="38" t="s">
        <v>4849</v>
      </c>
      <c r="B320" s="39">
        <v>12251880</v>
      </c>
      <c r="C320" s="39">
        <v>136388</v>
      </c>
      <c r="D320" s="39">
        <v>9528855</v>
      </c>
      <c r="E320" s="39">
        <v>73</v>
      </c>
      <c r="F320" s="52">
        <f t="shared" si="29"/>
        <v>2586564</v>
      </c>
      <c r="G320" s="39">
        <v>113997820</v>
      </c>
      <c r="H320" s="39">
        <v>3736735</v>
      </c>
      <c r="I320" s="39">
        <v>38415636</v>
      </c>
      <c r="J320" s="39">
        <v>2204</v>
      </c>
      <c r="K320" s="52">
        <f t="shared" si="30"/>
        <v>71843245</v>
      </c>
      <c r="L320" s="54">
        <v>139959295</v>
      </c>
      <c r="M320" s="54">
        <v>26744919</v>
      </c>
      <c r="N320" s="54">
        <v>38415636</v>
      </c>
      <c r="O320" s="54">
        <v>5630</v>
      </c>
      <c r="P320" s="52">
        <f t="shared" si="31"/>
        <v>74793110</v>
      </c>
      <c r="Q320" s="30" t="e">
        <f>MATCH(LEFT(A320,4)*1,'Appendix 1'!E$5:E$8,0)</f>
        <v>#N/A</v>
      </c>
      <c r="R320" s="41">
        <f t="shared" si="32"/>
        <v>-0.1</v>
      </c>
      <c r="S320" s="41">
        <f t="shared" si="33"/>
        <v>-0.1</v>
      </c>
      <c r="T320" s="41">
        <f t="shared" si="34"/>
        <v>-0.1</v>
      </c>
      <c r="U320" s="41">
        <f t="shared" si="35"/>
        <v>-0.1</v>
      </c>
    </row>
    <row r="321" spans="1:21" hidden="1">
      <c r="A321" s="38" t="s">
        <v>4850</v>
      </c>
      <c r="B321" s="39">
        <v>3396754</v>
      </c>
      <c r="C321" s="39">
        <v>27341</v>
      </c>
      <c r="D321" s="39">
        <v>143950</v>
      </c>
      <c r="E321" s="30">
        <v>0</v>
      </c>
      <c r="F321" s="52">
        <f t="shared" si="29"/>
        <v>3225463</v>
      </c>
      <c r="G321" s="39">
        <v>88220449</v>
      </c>
      <c r="H321" s="39">
        <v>709950</v>
      </c>
      <c r="I321" s="39">
        <v>3650571</v>
      </c>
      <c r="J321" s="30">
        <v>0</v>
      </c>
      <c r="K321" s="52">
        <f t="shared" si="30"/>
        <v>83859928</v>
      </c>
      <c r="L321" s="54">
        <v>154129595</v>
      </c>
      <c r="M321" s="54">
        <v>5554403</v>
      </c>
      <c r="N321" s="54">
        <v>3656371</v>
      </c>
      <c r="O321" s="54">
        <v>7158829</v>
      </c>
      <c r="P321" s="52">
        <f t="shared" si="31"/>
        <v>137759992</v>
      </c>
      <c r="Q321" s="30" t="e">
        <f>MATCH(LEFT(A321,4)*1,'Appendix 1'!E$5:E$8,0)</f>
        <v>#N/A</v>
      </c>
      <c r="R321" s="41">
        <f t="shared" si="32"/>
        <v>-0.1</v>
      </c>
      <c r="S321" s="41">
        <f t="shared" si="33"/>
        <v>-0.1</v>
      </c>
      <c r="T321" s="41">
        <f t="shared" si="34"/>
        <v>-0.1</v>
      </c>
      <c r="U321" s="41">
        <f t="shared" si="35"/>
        <v>-0.1</v>
      </c>
    </row>
    <row r="322" spans="1:21" hidden="1">
      <c r="A322" s="38" t="s">
        <v>4851</v>
      </c>
      <c r="B322" s="39">
        <v>23644707</v>
      </c>
      <c r="C322" s="39">
        <v>938</v>
      </c>
      <c r="D322" s="39">
        <v>23591245</v>
      </c>
      <c r="E322" s="40"/>
      <c r="F322" s="52">
        <f t="shared" si="29"/>
        <v>52524</v>
      </c>
      <c r="G322" s="39">
        <v>315526419</v>
      </c>
      <c r="H322" s="39">
        <v>18750</v>
      </c>
      <c r="I322" s="39">
        <v>314549942</v>
      </c>
      <c r="J322" s="40"/>
      <c r="K322" s="52">
        <f t="shared" si="30"/>
        <v>957727</v>
      </c>
      <c r="L322" s="54">
        <v>5397046013</v>
      </c>
      <c r="M322" s="54">
        <v>1026730380</v>
      </c>
      <c r="N322" s="54">
        <v>314557630</v>
      </c>
      <c r="O322" s="55"/>
      <c r="P322" s="52">
        <f t="shared" si="31"/>
        <v>4055758003</v>
      </c>
      <c r="Q322" s="30" t="e">
        <f>MATCH(LEFT(A322,4)*1,'Appendix 1'!E$5:E$8,0)</f>
        <v>#N/A</v>
      </c>
      <c r="R322" s="41">
        <f t="shared" si="32"/>
        <v>-0.1</v>
      </c>
      <c r="S322" s="41">
        <f t="shared" si="33"/>
        <v>-0.1</v>
      </c>
      <c r="T322" s="41">
        <f t="shared" si="34"/>
        <v>-0.1</v>
      </c>
      <c r="U322" s="41">
        <f t="shared" si="35"/>
        <v>-0.1</v>
      </c>
    </row>
    <row r="323" spans="1:21" hidden="1">
      <c r="A323" s="38" t="s">
        <v>4852</v>
      </c>
      <c r="B323" s="39">
        <v>1342997</v>
      </c>
      <c r="C323" s="30">
        <v>0</v>
      </c>
      <c r="D323" s="39">
        <v>1342997</v>
      </c>
      <c r="E323" s="40"/>
      <c r="F323" s="52">
        <f t="shared" si="29"/>
        <v>0</v>
      </c>
      <c r="G323" s="39">
        <v>5371964</v>
      </c>
      <c r="H323" s="30">
        <v>0</v>
      </c>
      <c r="I323" s="39">
        <v>5371964</v>
      </c>
      <c r="J323" s="40"/>
      <c r="K323" s="52">
        <f t="shared" si="30"/>
        <v>0</v>
      </c>
      <c r="L323" s="54">
        <v>197801227</v>
      </c>
      <c r="M323" s="54">
        <v>46901375</v>
      </c>
      <c r="N323" s="54">
        <v>5965398</v>
      </c>
      <c r="O323" s="55"/>
      <c r="P323" s="52">
        <f t="shared" si="31"/>
        <v>144934454</v>
      </c>
      <c r="Q323" s="30" t="e">
        <f>MATCH(LEFT(A323,4)*1,'Appendix 1'!E$5:E$8,0)</f>
        <v>#N/A</v>
      </c>
      <c r="R323" s="41">
        <f t="shared" si="32"/>
        <v>-0.1</v>
      </c>
      <c r="S323" s="41">
        <f t="shared" si="33"/>
        <v>-0.1</v>
      </c>
      <c r="T323" s="41">
        <f t="shared" si="34"/>
        <v>-0.1</v>
      </c>
      <c r="U323" s="41">
        <f t="shared" si="35"/>
        <v>-0.1</v>
      </c>
    </row>
    <row r="324" spans="1:21" hidden="1">
      <c r="A324" s="38" t="s">
        <v>4853</v>
      </c>
      <c r="B324" s="39">
        <v>5316418</v>
      </c>
      <c r="C324" s="39">
        <v>1209</v>
      </c>
      <c r="D324" s="39">
        <v>3531402</v>
      </c>
      <c r="E324" s="40"/>
      <c r="F324" s="52">
        <f t="shared" si="29"/>
        <v>1783807</v>
      </c>
      <c r="G324" s="39">
        <v>130105408</v>
      </c>
      <c r="H324" s="39">
        <v>32675</v>
      </c>
      <c r="I324" s="39">
        <v>94441062</v>
      </c>
      <c r="J324" s="40"/>
      <c r="K324" s="52">
        <f t="shared" si="30"/>
        <v>35631671</v>
      </c>
      <c r="L324" s="54">
        <v>160370364</v>
      </c>
      <c r="M324" s="54">
        <v>136568</v>
      </c>
      <c r="N324" s="54">
        <v>108243678</v>
      </c>
      <c r="O324" s="55"/>
      <c r="P324" s="52">
        <f t="shared" si="31"/>
        <v>51990118</v>
      </c>
      <c r="Q324" s="30" t="e">
        <f>MATCH(LEFT(A324,4)*1,'Appendix 1'!E$5:E$8,0)</f>
        <v>#N/A</v>
      </c>
      <c r="R324" s="41">
        <f t="shared" si="32"/>
        <v>-0.1</v>
      </c>
      <c r="S324" s="41">
        <f t="shared" si="33"/>
        <v>-0.1</v>
      </c>
      <c r="T324" s="41">
        <f t="shared" si="34"/>
        <v>-0.1</v>
      </c>
      <c r="U324" s="41">
        <f t="shared" si="35"/>
        <v>-0.1</v>
      </c>
    </row>
    <row r="325" spans="1:21" hidden="1">
      <c r="A325" s="38" t="s">
        <v>4854</v>
      </c>
      <c r="B325" s="39">
        <v>435818</v>
      </c>
      <c r="C325" s="39">
        <v>16334</v>
      </c>
      <c r="D325" s="39">
        <v>54481</v>
      </c>
      <c r="E325" s="39">
        <v>7195</v>
      </c>
      <c r="F325" s="52">
        <f t="shared" si="29"/>
        <v>357808</v>
      </c>
      <c r="G325" s="39">
        <v>10495911</v>
      </c>
      <c r="H325" s="39">
        <v>441471</v>
      </c>
      <c r="I325" s="39">
        <v>189840</v>
      </c>
      <c r="J325" s="39">
        <v>194007</v>
      </c>
      <c r="K325" s="52">
        <f t="shared" si="30"/>
        <v>9670593</v>
      </c>
      <c r="L325" s="54">
        <v>36834809</v>
      </c>
      <c r="M325" s="54">
        <v>26067983</v>
      </c>
      <c r="N325" s="54">
        <v>189840</v>
      </c>
      <c r="O325" s="54">
        <v>620682</v>
      </c>
      <c r="P325" s="52">
        <f t="shared" si="31"/>
        <v>9956304</v>
      </c>
      <c r="Q325" s="30" t="e">
        <f>MATCH(LEFT(A325,4)*1,'Appendix 1'!E$5:E$8,0)</f>
        <v>#N/A</v>
      </c>
      <c r="R325" s="41">
        <f t="shared" si="32"/>
        <v>-0.1</v>
      </c>
      <c r="S325" s="41">
        <f t="shared" si="33"/>
        <v>-0.1</v>
      </c>
      <c r="T325" s="41">
        <f t="shared" si="34"/>
        <v>-0.1</v>
      </c>
      <c r="U325" s="41">
        <f t="shared" si="35"/>
        <v>-0.1</v>
      </c>
    </row>
    <row r="326" spans="1:21" hidden="1">
      <c r="A326" s="38" t="s">
        <v>4855</v>
      </c>
      <c r="B326" s="40"/>
      <c r="C326" s="40"/>
      <c r="D326" s="40"/>
      <c r="E326" s="40"/>
      <c r="F326" s="52">
        <f t="shared" si="29"/>
        <v>0</v>
      </c>
      <c r="G326" s="40"/>
      <c r="H326" s="40"/>
      <c r="I326" s="40"/>
      <c r="J326" s="40"/>
      <c r="K326" s="52">
        <f t="shared" si="30"/>
        <v>0</v>
      </c>
      <c r="L326" s="55"/>
      <c r="M326" s="55"/>
      <c r="N326" s="55"/>
      <c r="O326" s="55"/>
      <c r="P326" s="52">
        <f t="shared" si="31"/>
        <v>0</v>
      </c>
      <c r="Q326" s="30" t="e">
        <f>MATCH(LEFT(A326,4)*1,'Appendix 1'!E$5:E$8,0)</f>
        <v>#N/A</v>
      </c>
      <c r="R326" s="41">
        <f t="shared" si="32"/>
        <v>-0.1</v>
      </c>
      <c r="S326" s="41">
        <f t="shared" si="33"/>
        <v>-0.1</v>
      </c>
      <c r="T326" s="41">
        <f t="shared" si="34"/>
        <v>-0.1</v>
      </c>
      <c r="U326" s="41">
        <f t="shared" si="35"/>
        <v>-0.1</v>
      </c>
    </row>
    <row r="327" spans="1:21" hidden="1">
      <c r="A327" s="38" t="s">
        <v>4856</v>
      </c>
      <c r="B327" s="39">
        <v>7510610</v>
      </c>
      <c r="C327" s="39">
        <v>30348</v>
      </c>
      <c r="D327" s="39">
        <v>5527809</v>
      </c>
      <c r="E327" s="39">
        <v>305</v>
      </c>
      <c r="F327" s="52">
        <f t="shared" si="29"/>
        <v>1952148</v>
      </c>
      <c r="G327" s="39">
        <v>198886826</v>
      </c>
      <c r="H327" s="39">
        <v>711497</v>
      </c>
      <c r="I327" s="39">
        <v>79540979</v>
      </c>
      <c r="J327" s="39">
        <v>8250</v>
      </c>
      <c r="K327" s="52">
        <f t="shared" si="30"/>
        <v>118626100</v>
      </c>
      <c r="L327" s="54">
        <v>360400934</v>
      </c>
      <c r="M327" s="54">
        <v>16115752</v>
      </c>
      <c r="N327" s="54">
        <v>153384741</v>
      </c>
      <c r="O327" s="54">
        <v>2368152</v>
      </c>
      <c r="P327" s="52">
        <f t="shared" si="31"/>
        <v>188532289</v>
      </c>
      <c r="Q327" s="30" t="e">
        <f>MATCH(LEFT(A327,4)*1,'Appendix 1'!E$5:E$8,0)</f>
        <v>#N/A</v>
      </c>
      <c r="R327" s="41">
        <f t="shared" si="32"/>
        <v>-0.1</v>
      </c>
      <c r="S327" s="41">
        <f t="shared" si="33"/>
        <v>-0.1</v>
      </c>
      <c r="T327" s="41">
        <f t="shared" si="34"/>
        <v>-0.1</v>
      </c>
      <c r="U327" s="41">
        <f t="shared" si="35"/>
        <v>-0.1</v>
      </c>
    </row>
    <row r="328" spans="1:21" hidden="1">
      <c r="A328" s="38" t="s">
        <v>4857</v>
      </c>
      <c r="B328" s="39">
        <v>3569117</v>
      </c>
      <c r="C328" s="39">
        <v>1239</v>
      </c>
      <c r="D328" s="39">
        <v>2673002</v>
      </c>
      <c r="E328" s="30">
        <v>0</v>
      </c>
      <c r="F328" s="52">
        <f t="shared" si="29"/>
        <v>894876</v>
      </c>
      <c r="G328" s="39">
        <v>31842666</v>
      </c>
      <c r="H328" s="39">
        <v>28089</v>
      </c>
      <c r="I328" s="39">
        <v>9326678</v>
      </c>
      <c r="J328" s="30">
        <v>0</v>
      </c>
      <c r="K328" s="52">
        <f t="shared" si="30"/>
        <v>22487899</v>
      </c>
      <c r="L328" s="54">
        <v>32962115</v>
      </c>
      <c r="M328" s="54">
        <v>65389</v>
      </c>
      <c r="N328" s="54">
        <v>9326678</v>
      </c>
      <c r="O328" s="54">
        <v>808936</v>
      </c>
      <c r="P328" s="52">
        <f t="shared" si="31"/>
        <v>22761112</v>
      </c>
      <c r="Q328" s="30" t="e">
        <f>MATCH(LEFT(A328,4)*1,'Appendix 1'!E$5:E$8,0)</f>
        <v>#N/A</v>
      </c>
      <c r="R328" s="41">
        <f t="shared" si="32"/>
        <v>-0.1</v>
      </c>
      <c r="S328" s="41">
        <f t="shared" si="33"/>
        <v>-0.1</v>
      </c>
      <c r="T328" s="41">
        <f t="shared" si="34"/>
        <v>-0.1</v>
      </c>
      <c r="U328" s="41">
        <f t="shared" si="35"/>
        <v>-0.1</v>
      </c>
    </row>
    <row r="329" spans="1:21" hidden="1">
      <c r="A329" s="38" t="s">
        <v>4858</v>
      </c>
      <c r="B329" s="40"/>
      <c r="C329" s="40"/>
      <c r="D329" s="40"/>
      <c r="E329" s="40"/>
      <c r="F329" s="52">
        <f t="shared" ref="F329:F392" si="36">B329-SUM(C329:E329)</f>
        <v>0</v>
      </c>
      <c r="G329" s="40"/>
      <c r="H329" s="40"/>
      <c r="I329" s="40"/>
      <c r="J329" s="40"/>
      <c r="K329" s="52">
        <f t="shared" ref="K329:K392" si="37">G329-SUM(H329:J329)</f>
        <v>0</v>
      </c>
      <c r="L329" s="55"/>
      <c r="M329" s="55"/>
      <c r="N329" s="55"/>
      <c r="O329" s="55"/>
      <c r="P329" s="52">
        <f t="shared" ref="P329:P392" si="38">L329-SUM(M329:O329)</f>
        <v>0</v>
      </c>
      <c r="Q329" s="30" t="e">
        <f>MATCH(LEFT(A329,4)*1,'Appendix 1'!E$5:E$8,0)</f>
        <v>#N/A</v>
      </c>
      <c r="R329" s="41">
        <f t="shared" ref="R329:R392" si="39">IF(ISNA($Q329),-10%,B329/G329)</f>
        <v>-0.1</v>
      </c>
      <c r="S329" s="41">
        <f t="shared" ref="S329:S392" si="40">IF(ISNA($Q329),-10%,C329/H329)</f>
        <v>-0.1</v>
      </c>
      <c r="T329" s="41">
        <f t="shared" ref="T329:T392" si="41">IF(ISNA($Q329),-10%,D329/I329)</f>
        <v>-0.1</v>
      </c>
      <c r="U329" s="41">
        <f t="shared" ref="U329:U392" si="42">IF(ISNA($Q329),-10%,E329/J329)</f>
        <v>-0.1</v>
      </c>
    </row>
    <row r="330" spans="1:21" hidden="1">
      <c r="A330" s="38" t="s">
        <v>4859</v>
      </c>
      <c r="B330" s="39">
        <v>52581</v>
      </c>
      <c r="C330" s="30">
        <v>0</v>
      </c>
      <c r="D330" s="39">
        <v>41587</v>
      </c>
      <c r="E330" s="40"/>
      <c r="F330" s="52">
        <f t="shared" si="36"/>
        <v>10994</v>
      </c>
      <c r="G330" s="39">
        <v>515032</v>
      </c>
      <c r="H330" s="30">
        <v>0</v>
      </c>
      <c r="I330" s="39">
        <v>148523</v>
      </c>
      <c r="J330" s="40"/>
      <c r="K330" s="52">
        <f t="shared" si="37"/>
        <v>366509</v>
      </c>
      <c r="L330" s="54">
        <v>660474</v>
      </c>
      <c r="M330" s="54">
        <v>83189</v>
      </c>
      <c r="N330" s="54">
        <v>148523</v>
      </c>
      <c r="O330" s="55"/>
      <c r="P330" s="52">
        <f t="shared" si="38"/>
        <v>428762</v>
      </c>
      <c r="Q330" s="30" t="e">
        <f>MATCH(LEFT(A330,4)*1,'Appendix 1'!E$5:E$8,0)</f>
        <v>#N/A</v>
      </c>
      <c r="R330" s="41">
        <f t="shared" si="39"/>
        <v>-0.1</v>
      </c>
      <c r="S330" s="41">
        <f t="shared" si="40"/>
        <v>-0.1</v>
      </c>
      <c r="T330" s="41">
        <f t="shared" si="41"/>
        <v>-0.1</v>
      </c>
      <c r="U330" s="41">
        <f t="shared" si="42"/>
        <v>-0.1</v>
      </c>
    </row>
    <row r="331" spans="1:21" hidden="1">
      <c r="A331" s="38" t="s">
        <v>4860</v>
      </c>
      <c r="B331" s="39">
        <v>3664060</v>
      </c>
      <c r="C331" s="39">
        <v>368261</v>
      </c>
      <c r="D331" s="39">
        <v>912535</v>
      </c>
      <c r="E331" s="39">
        <v>35612</v>
      </c>
      <c r="F331" s="52">
        <f t="shared" si="36"/>
        <v>2347652</v>
      </c>
      <c r="G331" s="39">
        <v>101479572</v>
      </c>
      <c r="H331" s="39">
        <v>13152567</v>
      </c>
      <c r="I331" s="39">
        <v>3324569</v>
      </c>
      <c r="J331" s="39">
        <v>1271712</v>
      </c>
      <c r="K331" s="52">
        <f t="shared" si="37"/>
        <v>83730724</v>
      </c>
      <c r="L331" s="54">
        <v>126858549</v>
      </c>
      <c r="M331" s="54">
        <v>36793056</v>
      </c>
      <c r="N331" s="54">
        <v>3357483</v>
      </c>
      <c r="O331" s="54">
        <v>1273744</v>
      </c>
      <c r="P331" s="52">
        <f t="shared" si="38"/>
        <v>85434266</v>
      </c>
      <c r="Q331" s="30" t="e">
        <f>MATCH(LEFT(A331,4)*1,'Appendix 1'!E$5:E$8,0)</f>
        <v>#N/A</v>
      </c>
      <c r="R331" s="41">
        <f t="shared" si="39"/>
        <v>-0.1</v>
      </c>
      <c r="S331" s="41">
        <f t="shared" si="40"/>
        <v>-0.1</v>
      </c>
      <c r="T331" s="41">
        <f t="shared" si="41"/>
        <v>-0.1</v>
      </c>
      <c r="U331" s="41">
        <f t="shared" si="42"/>
        <v>-0.1</v>
      </c>
    </row>
    <row r="332" spans="1:21" hidden="1">
      <c r="A332" s="38" t="s">
        <v>4861</v>
      </c>
      <c r="B332" s="39">
        <v>2236047</v>
      </c>
      <c r="C332" s="30">
        <v>0</v>
      </c>
      <c r="D332" s="39">
        <v>2236047</v>
      </c>
      <c r="E332" s="30">
        <v>0</v>
      </c>
      <c r="F332" s="52">
        <f t="shared" si="36"/>
        <v>0</v>
      </c>
      <c r="G332" s="39">
        <v>9397883</v>
      </c>
      <c r="H332" s="30">
        <v>0</v>
      </c>
      <c r="I332" s="39">
        <v>9397883</v>
      </c>
      <c r="J332" s="30">
        <v>0</v>
      </c>
      <c r="K332" s="52">
        <f t="shared" si="37"/>
        <v>0</v>
      </c>
      <c r="L332" s="54">
        <v>3091104110</v>
      </c>
      <c r="M332" s="54">
        <v>1122982702</v>
      </c>
      <c r="N332" s="54">
        <v>9414683</v>
      </c>
      <c r="O332" s="54">
        <v>852688011</v>
      </c>
      <c r="P332" s="52">
        <f t="shared" si="38"/>
        <v>1106018714</v>
      </c>
      <c r="Q332" s="30" t="e">
        <f>MATCH(LEFT(A332,4)*1,'Appendix 1'!E$5:E$8,0)</f>
        <v>#N/A</v>
      </c>
      <c r="R332" s="41">
        <f t="shared" si="39"/>
        <v>-0.1</v>
      </c>
      <c r="S332" s="41">
        <f t="shared" si="40"/>
        <v>-0.1</v>
      </c>
      <c r="T332" s="41">
        <f t="shared" si="41"/>
        <v>-0.1</v>
      </c>
      <c r="U332" s="41">
        <f t="shared" si="42"/>
        <v>-0.1</v>
      </c>
    </row>
    <row r="333" spans="1:21" hidden="1">
      <c r="A333" s="38" t="s">
        <v>4862</v>
      </c>
      <c r="B333" s="39">
        <v>1909867</v>
      </c>
      <c r="C333" s="30">
        <v>0</v>
      </c>
      <c r="D333" s="39">
        <v>1909867</v>
      </c>
      <c r="E333" s="30">
        <v>0</v>
      </c>
      <c r="F333" s="52">
        <f t="shared" si="36"/>
        <v>0</v>
      </c>
      <c r="G333" s="39">
        <v>12626258</v>
      </c>
      <c r="H333" s="30">
        <v>0</v>
      </c>
      <c r="I333" s="39">
        <v>12626258</v>
      </c>
      <c r="J333" s="30">
        <v>0</v>
      </c>
      <c r="K333" s="52">
        <f t="shared" si="37"/>
        <v>0</v>
      </c>
      <c r="L333" s="54">
        <v>4611071832</v>
      </c>
      <c r="M333" s="54">
        <v>769078177</v>
      </c>
      <c r="N333" s="54">
        <v>12680258</v>
      </c>
      <c r="O333" s="54">
        <v>61042794</v>
      </c>
      <c r="P333" s="52">
        <f t="shared" si="38"/>
        <v>3768270603</v>
      </c>
      <c r="Q333" s="30" t="e">
        <f>MATCH(LEFT(A333,4)*1,'Appendix 1'!E$5:E$8,0)</f>
        <v>#N/A</v>
      </c>
      <c r="R333" s="41">
        <f t="shared" si="39"/>
        <v>-0.1</v>
      </c>
      <c r="S333" s="41">
        <f t="shared" si="40"/>
        <v>-0.1</v>
      </c>
      <c r="T333" s="41">
        <f t="shared" si="41"/>
        <v>-0.1</v>
      </c>
      <c r="U333" s="41">
        <f t="shared" si="42"/>
        <v>-0.1</v>
      </c>
    </row>
    <row r="334" spans="1:21" hidden="1">
      <c r="A334" s="38" t="s">
        <v>4863</v>
      </c>
      <c r="B334" s="39">
        <v>52176999</v>
      </c>
      <c r="C334" s="39">
        <v>17289</v>
      </c>
      <c r="D334" s="39">
        <v>33944310</v>
      </c>
      <c r="E334" s="39">
        <v>75413</v>
      </c>
      <c r="F334" s="52">
        <f t="shared" si="36"/>
        <v>18139987</v>
      </c>
      <c r="G334" s="39">
        <v>778840998</v>
      </c>
      <c r="H334" s="39">
        <v>443898</v>
      </c>
      <c r="I334" s="39">
        <v>341257276</v>
      </c>
      <c r="J334" s="39">
        <v>2009789</v>
      </c>
      <c r="K334" s="52">
        <f t="shared" si="37"/>
        <v>435130035</v>
      </c>
      <c r="L334" s="54">
        <v>852297711</v>
      </c>
      <c r="M334" s="54">
        <v>2467617</v>
      </c>
      <c r="N334" s="54">
        <v>343619520</v>
      </c>
      <c r="O334" s="54">
        <v>24855000</v>
      </c>
      <c r="P334" s="52">
        <f t="shared" si="38"/>
        <v>481355574</v>
      </c>
      <c r="Q334" s="30" t="e">
        <f>MATCH(LEFT(A334,4)*1,'Appendix 1'!E$5:E$8,0)</f>
        <v>#N/A</v>
      </c>
      <c r="R334" s="41">
        <f t="shared" si="39"/>
        <v>-0.1</v>
      </c>
      <c r="S334" s="41">
        <f t="shared" si="40"/>
        <v>-0.1</v>
      </c>
      <c r="T334" s="41">
        <f t="shared" si="41"/>
        <v>-0.1</v>
      </c>
      <c r="U334" s="41">
        <f t="shared" si="42"/>
        <v>-0.1</v>
      </c>
    </row>
    <row r="335" spans="1:21" hidden="1">
      <c r="A335" s="38" t="s">
        <v>4864</v>
      </c>
      <c r="B335" s="39">
        <v>4475373</v>
      </c>
      <c r="C335" s="39">
        <v>2740</v>
      </c>
      <c r="D335" s="39">
        <v>1682732</v>
      </c>
      <c r="E335" s="39">
        <v>2944</v>
      </c>
      <c r="F335" s="52">
        <f t="shared" si="36"/>
        <v>2786957</v>
      </c>
      <c r="G335" s="39">
        <v>62999860</v>
      </c>
      <c r="H335" s="39">
        <v>51314</v>
      </c>
      <c r="I335" s="39">
        <v>7127615</v>
      </c>
      <c r="J335" s="39">
        <v>53519</v>
      </c>
      <c r="K335" s="52">
        <f t="shared" si="37"/>
        <v>55767412</v>
      </c>
      <c r="L335" s="54">
        <v>71577243</v>
      </c>
      <c r="M335" s="54">
        <v>2694496</v>
      </c>
      <c r="N335" s="54">
        <v>7227701</v>
      </c>
      <c r="O335" s="54">
        <v>53519</v>
      </c>
      <c r="P335" s="52">
        <f t="shared" si="38"/>
        <v>61601527</v>
      </c>
      <c r="Q335" s="30" t="e">
        <f>MATCH(LEFT(A335,4)*1,'Appendix 1'!E$5:E$8,0)</f>
        <v>#N/A</v>
      </c>
      <c r="R335" s="41">
        <f t="shared" si="39"/>
        <v>-0.1</v>
      </c>
      <c r="S335" s="41">
        <f t="shared" si="40"/>
        <v>-0.1</v>
      </c>
      <c r="T335" s="41">
        <f t="shared" si="41"/>
        <v>-0.1</v>
      </c>
      <c r="U335" s="41">
        <f t="shared" si="42"/>
        <v>-0.1</v>
      </c>
    </row>
    <row r="336" spans="1:21" hidden="1">
      <c r="A336" s="38" t="s">
        <v>4865</v>
      </c>
      <c r="B336" s="39">
        <v>51028068</v>
      </c>
      <c r="C336" s="39">
        <v>307020</v>
      </c>
      <c r="D336" s="39">
        <v>26776776</v>
      </c>
      <c r="E336" s="39">
        <v>14808</v>
      </c>
      <c r="F336" s="52">
        <f t="shared" si="36"/>
        <v>23929464</v>
      </c>
      <c r="G336" s="39">
        <v>695974630</v>
      </c>
      <c r="H336" s="39">
        <v>5661379</v>
      </c>
      <c r="I336" s="39">
        <v>112934045</v>
      </c>
      <c r="J336" s="39">
        <v>366982</v>
      </c>
      <c r="K336" s="52">
        <f t="shared" si="37"/>
        <v>577012224</v>
      </c>
      <c r="L336" s="54">
        <v>1488631323</v>
      </c>
      <c r="M336" s="54">
        <v>362774010</v>
      </c>
      <c r="N336" s="54">
        <v>114697411</v>
      </c>
      <c r="O336" s="54">
        <v>20000455</v>
      </c>
      <c r="P336" s="52">
        <f t="shared" si="38"/>
        <v>991159447</v>
      </c>
      <c r="Q336" s="30" t="e">
        <f>MATCH(LEFT(A336,4)*1,'Appendix 1'!E$5:E$8,0)</f>
        <v>#N/A</v>
      </c>
      <c r="R336" s="41">
        <f t="shared" si="39"/>
        <v>-0.1</v>
      </c>
      <c r="S336" s="41">
        <f t="shared" si="40"/>
        <v>-0.1</v>
      </c>
      <c r="T336" s="41">
        <f t="shared" si="41"/>
        <v>-0.1</v>
      </c>
      <c r="U336" s="41">
        <f t="shared" si="42"/>
        <v>-0.1</v>
      </c>
    </row>
    <row r="337" spans="1:21" hidden="1">
      <c r="A337" s="38" t="s">
        <v>4866</v>
      </c>
      <c r="B337" s="39">
        <v>15474807</v>
      </c>
      <c r="C337" s="39">
        <v>5358</v>
      </c>
      <c r="D337" s="39">
        <v>8877136</v>
      </c>
      <c r="E337" s="39">
        <v>8954</v>
      </c>
      <c r="F337" s="52">
        <f t="shared" si="36"/>
        <v>6583359</v>
      </c>
      <c r="G337" s="39">
        <v>203651156</v>
      </c>
      <c r="H337" s="39">
        <v>105688</v>
      </c>
      <c r="I337" s="39">
        <v>35991896</v>
      </c>
      <c r="J337" s="39">
        <v>162808</v>
      </c>
      <c r="K337" s="52">
        <f t="shared" si="37"/>
        <v>167390764</v>
      </c>
      <c r="L337" s="54">
        <v>228388415</v>
      </c>
      <c r="M337" s="54">
        <v>356415</v>
      </c>
      <c r="N337" s="54">
        <v>36698957</v>
      </c>
      <c r="O337" s="54">
        <v>881404</v>
      </c>
      <c r="P337" s="52">
        <f t="shared" si="38"/>
        <v>190451639</v>
      </c>
      <c r="Q337" s="30" t="e">
        <f>MATCH(LEFT(A337,4)*1,'Appendix 1'!E$5:E$8,0)</f>
        <v>#N/A</v>
      </c>
      <c r="R337" s="41">
        <f t="shared" si="39"/>
        <v>-0.1</v>
      </c>
      <c r="S337" s="41">
        <f t="shared" si="40"/>
        <v>-0.1</v>
      </c>
      <c r="T337" s="41">
        <f t="shared" si="41"/>
        <v>-0.1</v>
      </c>
      <c r="U337" s="41">
        <f t="shared" si="42"/>
        <v>-0.1</v>
      </c>
    </row>
    <row r="338" spans="1:21" hidden="1">
      <c r="A338" s="38" t="s">
        <v>4867</v>
      </c>
      <c r="B338" s="39">
        <v>13283498</v>
      </c>
      <c r="C338" s="39">
        <v>675</v>
      </c>
      <c r="D338" s="39">
        <v>7584149</v>
      </c>
      <c r="E338" s="39">
        <v>5317</v>
      </c>
      <c r="F338" s="52">
        <f t="shared" si="36"/>
        <v>5693357</v>
      </c>
      <c r="G338" s="39">
        <v>135108849</v>
      </c>
      <c r="H338" s="39">
        <v>12266</v>
      </c>
      <c r="I338" s="39">
        <v>29641003</v>
      </c>
      <c r="J338" s="39">
        <v>96669</v>
      </c>
      <c r="K338" s="52">
        <f t="shared" si="37"/>
        <v>105358911</v>
      </c>
      <c r="L338" s="54">
        <v>164217863</v>
      </c>
      <c r="M338" s="54">
        <v>902530</v>
      </c>
      <c r="N338" s="54">
        <v>29705643</v>
      </c>
      <c r="O338" s="54">
        <v>1132156</v>
      </c>
      <c r="P338" s="52">
        <f t="shared" si="38"/>
        <v>132477534</v>
      </c>
      <c r="Q338" s="30" t="e">
        <f>MATCH(LEFT(A338,4)*1,'Appendix 1'!E$5:E$8,0)</f>
        <v>#N/A</v>
      </c>
      <c r="R338" s="41">
        <f t="shared" si="39"/>
        <v>-0.1</v>
      </c>
      <c r="S338" s="41">
        <f t="shared" si="40"/>
        <v>-0.1</v>
      </c>
      <c r="T338" s="41">
        <f t="shared" si="41"/>
        <v>-0.1</v>
      </c>
      <c r="U338" s="41">
        <f t="shared" si="42"/>
        <v>-0.1</v>
      </c>
    </row>
    <row r="339" spans="1:21" hidden="1">
      <c r="A339" s="38" t="s">
        <v>4868</v>
      </c>
      <c r="B339" s="39">
        <v>1456022</v>
      </c>
      <c r="C339" s="40"/>
      <c r="D339" s="39">
        <v>978616</v>
      </c>
      <c r="E339" s="39">
        <v>11198</v>
      </c>
      <c r="F339" s="52">
        <f t="shared" si="36"/>
        <v>466208</v>
      </c>
      <c r="G339" s="39">
        <v>13193995</v>
      </c>
      <c r="H339" s="40"/>
      <c r="I339" s="39">
        <v>4513919</v>
      </c>
      <c r="J339" s="39">
        <v>203580</v>
      </c>
      <c r="K339" s="52">
        <f t="shared" si="37"/>
        <v>8476496</v>
      </c>
      <c r="L339" s="54">
        <v>34683865</v>
      </c>
      <c r="M339" s="55"/>
      <c r="N339" s="54">
        <v>4953890</v>
      </c>
      <c r="O339" s="54">
        <v>431540</v>
      </c>
      <c r="P339" s="52">
        <f t="shared" si="38"/>
        <v>29298435</v>
      </c>
      <c r="Q339" s="30" t="e">
        <f>MATCH(LEFT(A339,4)*1,'Appendix 1'!E$5:E$8,0)</f>
        <v>#N/A</v>
      </c>
      <c r="R339" s="41">
        <f t="shared" si="39"/>
        <v>-0.1</v>
      </c>
      <c r="S339" s="41">
        <f t="shared" si="40"/>
        <v>-0.1</v>
      </c>
      <c r="T339" s="41">
        <f t="shared" si="41"/>
        <v>-0.1</v>
      </c>
      <c r="U339" s="41">
        <f t="shared" si="42"/>
        <v>-0.1</v>
      </c>
    </row>
    <row r="340" spans="1:21" hidden="1">
      <c r="A340" s="38" t="s">
        <v>4869</v>
      </c>
      <c r="B340" s="39">
        <v>31604352</v>
      </c>
      <c r="C340" s="39">
        <v>51540</v>
      </c>
      <c r="D340" s="39">
        <v>22234480</v>
      </c>
      <c r="E340" s="39">
        <v>2283</v>
      </c>
      <c r="F340" s="52">
        <f t="shared" si="36"/>
        <v>9316049</v>
      </c>
      <c r="G340" s="39">
        <v>278561519</v>
      </c>
      <c r="H340" s="39">
        <v>951703</v>
      </c>
      <c r="I340" s="39">
        <v>88696507</v>
      </c>
      <c r="J340" s="39">
        <v>76783</v>
      </c>
      <c r="K340" s="52">
        <f t="shared" si="37"/>
        <v>188836526</v>
      </c>
      <c r="L340" s="54">
        <v>438511473</v>
      </c>
      <c r="M340" s="54">
        <v>97291865</v>
      </c>
      <c r="N340" s="54">
        <v>89614584</v>
      </c>
      <c r="O340" s="54">
        <v>1787247</v>
      </c>
      <c r="P340" s="52">
        <f t="shared" si="38"/>
        <v>249817777</v>
      </c>
      <c r="Q340" s="30" t="e">
        <f>MATCH(LEFT(A340,4)*1,'Appendix 1'!E$5:E$8,0)</f>
        <v>#N/A</v>
      </c>
      <c r="R340" s="41">
        <f t="shared" si="39"/>
        <v>-0.1</v>
      </c>
      <c r="S340" s="41">
        <f t="shared" si="40"/>
        <v>-0.1</v>
      </c>
      <c r="T340" s="41">
        <f t="shared" si="41"/>
        <v>-0.1</v>
      </c>
      <c r="U340" s="41">
        <f t="shared" si="42"/>
        <v>-0.1</v>
      </c>
    </row>
    <row r="341" spans="1:21" hidden="1">
      <c r="A341" s="38" t="s">
        <v>4870</v>
      </c>
      <c r="B341" s="39">
        <v>9826881</v>
      </c>
      <c r="C341" s="30">
        <v>0</v>
      </c>
      <c r="D341" s="39">
        <v>7402704</v>
      </c>
      <c r="E341" s="30">
        <v>0</v>
      </c>
      <c r="F341" s="52">
        <f t="shared" si="36"/>
        <v>2424177</v>
      </c>
      <c r="G341" s="39">
        <v>80458791</v>
      </c>
      <c r="H341" s="30">
        <v>0</v>
      </c>
      <c r="I341" s="39">
        <v>29147312</v>
      </c>
      <c r="J341" s="30">
        <v>0</v>
      </c>
      <c r="K341" s="52">
        <f t="shared" si="37"/>
        <v>51311479</v>
      </c>
      <c r="L341" s="54">
        <v>121856132</v>
      </c>
      <c r="M341" s="54">
        <v>12878</v>
      </c>
      <c r="N341" s="54">
        <v>29152204</v>
      </c>
      <c r="O341" s="54">
        <v>3991360</v>
      </c>
      <c r="P341" s="52">
        <f t="shared" si="38"/>
        <v>88699690</v>
      </c>
      <c r="Q341" s="30" t="e">
        <f>MATCH(LEFT(A341,4)*1,'Appendix 1'!E$5:E$8,0)</f>
        <v>#N/A</v>
      </c>
      <c r="R341" s="41">
        <f t="shared" si="39"/>
        <v>-0.1</v>
      </c>
      <c r="S341" s="41">
        <f t="shared" si="40"/>
        <v>-0.1</v>
      </c>
      <c r="T341" s="41">
        <f t="shared" si="41"/>
        <v>-0.1</v>
      </c>
      <c r="U341" s="41">
        <f t="shared" si="42"/>
        <v>-0.1</v>
      </c>
    </row>
    <row r="342" spans="1:21" hidden="1">
      <c r="A342" s="38" t="s">
        <v>4871</v>
      </c>
      <c r="B342" s="39">
        <v>1358175</v>
      </c>
      <c r="C342" s="40"/>
      <c r="D342" s="39">
        <v>1120656</v>
      </c>
      <c r="E342" s="39">
        <v>1639</v>
      </c>
      <c r="F342" s="52">
        <f t="shared" si="36"/>
        <v>235880</v>
      </c>
      <c r="G342" s="39">
        <v>8180727</v>
      </c>
      <c r="H342" s="40"/>
      <c r="I342" s="39">
        <v>3699147</v>
      </c>
      <c r="J342" s="39">
        <v>30926</v>
      </c>
      <c r="K342" s="52">
        <f t="shared" si="37"/>
        <v>4450654</v>
      </c>
      <c r="L342" s="54">
        <v>8452164</v>
      </c>
      <c r="M342" s="55"/>
      <c r="N342" s="54">
        <v>3699147</v>
      </c>
      <c r="O342" s="54">
        <v>256941</v>
      </c>
      <c r="P342" s="52">
        <f t="shared" si="38"/>
        <v>4496076</v>
      </c>
      <c r="Q342" s="30" t="e">
        <f>MATCH(LEFT(A342,4)*1,'Appendix 1'!E$5:E$8,0)</f>
        <v>#N/A</v>
      </c>
      <c r="R342" s="41">
        <f t="shared" si="39"/>
        <v>-0.1</v>
      </c>
      <c r="S342" s="41">
        <f t="shared" si="40"/>
        <v>-0.1</v>
      </c>
      <c r="T342" s="41">
        <f t="shared" si="41"/>
        <v>-0.1</v>
      </c>
      <c r="U342" s="41">
        <f t="shared" si="42"/>
        <v>-0.1</v>
      </c>
    </row>
    <row r="343" spans="1:21" hidden="1">
      <c r="A343" s="38" t="s">
        <v>4872</v>
      </c>
      <c r="B343" s="39">
        <v>25385076</v>
      </c>
      <c r="C343" s="39">
        <v>1535</v>
      </c>
      <c r="D343" s="39">
        <v>17316642</v>
      </c>
      <c r="E343" s="39">
        <v>183173</v>
      </c>
      <c r="F343" s="52">
        <f t="shared" si="36"/>
        <v>7883726</v>
      </c>
      <c r="G343" s="39">
        <v>240100319</v>
      </c>
      <c r="H343" s="39">
        <v>27912</v>
      </c>
      <c r="I343" s="39">
        <v>86804095</v>
      </c>
      <c r="J343" s="39">
        <v>3468329</v>
      </c>
      <c r="K343" s="52">
        <f t="shared" si="37"/>
        <v>149799983</v>
      </c>
      <c r="L343" s="54">
        <v>272758064</v>
      </c>
      <c r="M343" s="54">
        <v>6087804</v>
      </c>
      <c r="N343" s="54">
        <v>93879895</v>
      </c>
      <c r="O343" s="54">
        <v>9328331</v>
      </c>
      <c r="P343" s="52">
        <f t="shared" si="38"/>
        <v>163462034</v>
      </c>
      <c r="Q343" s="30" t="e">
        <f>MATCH(LEFT(A343,4)*1,'Appendix 1'!E$5:E$8,0)</f>
        <v>#N/A</v>
      </c>
      <c r="R343" s="41">
        <f t="shared" si="39"/>
        <v>-0.1</v>
      </c>
      <c r="S343" s="41">
        <f t="shared" si="40"/>
        <v>-0.1</v>
      </c>
      <c r="T343" s="41">
        <f t="shared" si="41"/>
        <v>-0.1</v>
      </c>
      <c r="U343" s="41">
        <f t="shared" si="42"/>
        <v>-0.1</v>
      </c>
    </row>
    <row r="344" spans="1:21" hidden="1">
      <c r="A344" s="38" t="s">
        <v>4873</v>
      </c>
      <c r="B344" s="39">
        <v>515338</v>
      </c>
      <c r="C344" s="30">
        <v>0</v>
      </c>
      <c r="D344" s="39">
        <v>415375</v>
      </c>
      <c r="E344" s="40"/>
      <c r="F344" s="52">
        <f t="shared" si="36"/>
        <v>99963</v>
      </c>
      <c r="G344" s="39">
        <v>3194543</v>
      </c>
      <c r="H344" s="30">
        <v>0</v>
      </c>
      <c r="I344" s="39">
        <v>1377137</v>
      </c>
      <c r="J344" s="40"/>
      <c r="K344" s="52">
        <f t="shared" si="37"/>
        <v>1817406</v>
      </c>
      <c r="L344" s="54">
        <v>4481572</v>
      </c>
      <c r="M344" s="54">
        <v>19891</v>
      </c>
      <c r="N344" s="54">
        <v>1582924</v>
      </c>
      <c r="O344" s="55"/>
      <c r="P344" s="52">
        <f t="shared" si="38"/>
        <v>2878757</v>
      </c>
      <c r="Q344" s="30" t="e">
        <f>MATCH(LEFT(A344,4)*1,'Appendix 1'!E$5:E$8,0)</f>
        <v>#N/A</v>
      </c>
      <c r="R344" s="41">
        <f t="shared" si="39"/>
        <v>-0.1</v>
      </c>
      <c r="S344" s="41">
        <f t="shared" si="40"/>
        <v>-0.1</v>
      </c>
      <c r="T344" s="41">
        <f t="shared" si="41"/>
        <v>-0.1</v>
      </c>
      <c r="U344" s="41">
        <f t="shared" si="42"/>
        <v>-0.1</v>
      </c>
    </row>
    <row r="345" spans="1:21" hidden="1">
      <c r="A345" s="38" t="s">
        <v>4874</v>
      </c>
      <c r="B345" s="39">
        <v>43242937</v>
      </c>
      <c r="C345" s="39">
        <v>9158</v>
      </c>
      <c r="D345" s="39">
        <v>25502573</v>
      </c>
      <c r="E345" s="39">
        <v>4307</v>
      </c>
      <c r="F345" s="52">
        <f t="shared" si="36"/>
        <v>17726899</v>
      </c>
      <c r="G345" s="39">
        <v>479475439</v>
      </c>
      <c r="H345" s="39">
        <v>216087</v>
      </c>
      <c r="I345" s="39">
        <v>101255624</v>
      </c>
      <c r="J345" s="39">
        <v>104387</v>
      </c>
      <c r="K345" s="52">
        <f t="shared" si="37"/>
        <v>377899341</v>
      </c>
      <c r="L345" s="54">
        <v>722906356</v>
      </c>
      <c r="M345" s="54">
        <v>570709</v>
      </c>
      <c r="N345" s="54">
        <v>222478455</v>
      </c>
      <c r="O345" s="54">
        <v>45654000</v>
      </c>
      <c r="P345" s="52">
        <f t="shared" si="38"/>
        <v>454203192</v>
      </c>
      <c r="Q345" s="30" t="e">
        <f>MATCH(LEFT(A345,4)*1,'Appendix 1'!E$5:E$8,0)</f>
        <v>#N/A</v>
      </c>
      <c r="R345" s="41">
        <f t="shared" si="39"/>
        <v>-0.1</v>
      </c>
      <c r="S345" s="41">
        <f t="shared" si="40"/>
        <v>-0.1</v>
      </c>
      <c r="T345" s="41">
        <f t="shared" si="41"/>
        <v>-0.1</v>
      </c>
      <c r="U345" s="41">
        <f t="shared" si="42"/>
        <v>-0.1</v>
      </c>
    </row>
    <row r="346" spans="1:21" hidden="1">
      <c r="A346" s="38" t="s">
        <v>4875</v>
      </c>
      <c r="B346" s="39">
        <v>41732024</v>
      </c>
      <c r="C346" s="39">
        <v>32972</v>
      </c>
      <c r="D346" s="39">
        <v>21365784</v>
      </c>
      <c r="E346" s="39">
        <v>364537</v>
      </c>
      <c r="F346" s="52">
        <f t="shared" si="36"/>
        <v>19968731</v>
      </c>
      <c r="G346" s="39">
        <v>620642763</v>
      </c>
      <c r="H346" s="39">
        <v>976038</v>
      </c>
      <c r="I346" s="39">
        <v>93435840</v>
      </c>
      <c r="J346" s="39">
        <v>10260750</v>
      </c>
      <c r="K346" s="52">
        <f t="shared" si="37"/>
        <v>515970135</v>
      </c>
      <c r="L346" s="54">
        <v>863893596</v>
      </c>
      <c r="M346" s="54">
        <v>30055440</v>
      </c>
      <c r="N346" s="54">
        <v>94270209</v>
      </c>
      <c r="O346" s="54">
        <v>113397528</v>
      </c>
      <c r="P346" s="52">
        <f t="shared" si="38"/>
        <v>626170419</v>
      </c>
      <c r="Q346" s="30" t="e">
        <f>MATCH(LEFT(A346,4)*1,'Appendix 1'!E$5:E$8,0)</f>
        <v>#N/A</v>
      </c>
      <c r="R346" s="41">
        <f t="shared" si="39"/>
        <v>-0.1</v>
      </c>
      <c r="S346" s="41">
        <f t="shared" si="40"/>
        <v>-0.1</v>
      </c>
      <c r="T346" s="41">
        <f t="shared" si="41"/>
        <v>-0.1</v>
      </c>
      <c r="U346" s="41">
        <f t="shared" si="42"/>
        <v>-0.1</v>
      </c>
    </row>
    <row r="347" spans="1:21" hidden="1">
      <c r="A347" s="38" t="s">
        <v>4876</v>
      </c>
      <c r="B347" s="39">
        <v>62834879</v>
      </c>
      <c r="C347" s="39">
        <v>9386</v>
      </c>
      <c r="D347" s="39">
        <v>42784709</v>
      </c>
      <c r="E347" s="39">
        <v>23546</v>
      </c>
      <c r="F347" s="52">
        <f t="shared" si="36"/>
        <v>20017238</v>
      </c>
      <c r="G347" s="39">
        <v>638371865</v>
      </c>
      <c r="H347" s="39">
        <v>152714</v>
      </c>
      <c r="I347" s="39">
        <v>163707652</v>
      </c>
      <c r="J347" s="39">
        <v>365491</v>
      </c>
      <c r="K347" s="52">
        <f t="shared" si="37"/>
        <v>474146008</v>
      </c>
      <c r="L347" s="54">
        <v>916772547</v>
      </c>
      <c r="M347" s="54">
        <v>4894905</v>
      </c>
      <c r="N347" s="54">
        <v>166173222</v>
      </c>
      <c r="O347" s="54">
        <v>26717754</v>
      </c>
      <c r="P347" s="52">
        <f t="shared" si="38"/>
        <v>718986666</v>
      </c>
      <c r="Q347" s="30" t="e">
        <f>MATCH(LEFT(A347,4)*1,'Appendix 1'!E$5:E$8,0)</f>
        <v>#N/A</v>
      </c>
      <c r="R347" s="41">
        <f t="shared" si="39"/>
        <v>-0.1</v>
      </c>
      <c r="S347" s="41">
        <f t="shared" si="40"/>
        <v>-0.1</v>
      </c>
      <c r="T347" s="41">
        <f t="shared" si="41"/>
        <v>-0.1</v>
      </c>
      <c r="U347" s="41">
        <f t="shared" si="42"/>
        <v>-0.1</v>
      </c>
    </row>
    <row r="348" spans="1:21" hidden="1">
      <c r="A348" s="38" t="s">
        <v>4877</v>
      </c>
      <c r="B348" s="39">
        <v>37012623</v>
      </c>
      <c r="C348" s="39">
        <v>35580</v>
      </c>
      <c r="D348" s="39">
        <v>15527593</v>
      </c>
      <c r="E348" s="39">
        <v>1802</v>
      </c>
      <c r="F348" s="52">
        <f t="shared" si="36"/>
        <v>21447648</v>
      </c>
      <c r="G348" s="39">
        <v>473252475</v>
      </c>
      <c r="H348" s="39">
        <v>555219</v>
      </c>
      <c r="I348" s="39">
        <v>114975506</v>
      </c>
      <c r="J348" s="39">
        <v>27720</v>
      </c>
      <c r="K348" s="52">
        <f t="shared" si="37"/>
        <v>357694030</v>
      </c>
      <c r="L348" s="54">
        <v>1561571070</v>
      </c>
      <c r="M348" s="54">
        <v>715382825</v>
      </c>
      <c r="N348" s="54">
        <v>116586652</v>
      </c>
      <c r="O348" s="54">
        <v>123477285</v>
      </c>
      <c r="P348" s="52">
        <f t="shared" si="38"/>
        <v>606124308</v>
      </c>
      <c r="Q348" s="30" t="e">
        <f>MATCH(LEFT(A348,4)*1,'Appendix 1'!E$5:E$8,0)</f>
        <v>#N/A</v>
      </c>
      <c r="R348" s="41">
        <f t="shared" si="39"/>
        <v>-0.1</v>
      </c>
      <c r="S348" s="41">
        <f t="shared" si="40"/>
        <v>-0.1</v>
      </c>
      <c r="T348" s="41">
        <f t="shared" si="41"/>
        <v>-0.1</v>
      </c>
      <c r="U348" s="41">
        <f t="shared" si="42"/>
        <v>-0.1</v>
      </c>
    </row>
    <row r="349" spans="1:21" hidden="1">
      <c r="A349" s="38" t="s">
        <v>4878</v>
      </c>
      <c r="B349" s="39">
        <v>67573917</v>
      </c>
      <c r="C349" s="39">
        <v>42742</v>
      </c>
      <c r="D349" s="39">
        <v>38708871</v>
      </c>
      <c r="E349" s="39">
        <v>45459</v>
      </c>
      <c r="F349" s="52">
        <f t="shared" si="36"/>
        <v>28776845</v>
      </c>
      <c r="G349" s="39">
        <v>741090908</v>
      </c>
      <c r="H349" s="39">
        <v>1001843</v>
      </c>
      <c r="I349" s="39">
        <v>190325997</v>
      </c>
      <c r="J349" s="39">
        <v>792202</v>
      </c>
      <c r="K349" s="52">
        <f t="shared" si="37"/>
        <v>548970866</v>
      </c>
      <c r="L349" s="54">
        <v>1459410852</v>
      </c>
      <c r="M349" s="54">
        <v>248260699</v>
      </c>
      <c r="N349" s="54">
        <v>224735193</v>
      </c>
      <c r="O349" s="54">
        <v>23623173</v>
      </c>
      <c r="P349" s="52">
        <f t="shared" si="38"/>
        <v>962791787</v>
      </c>
      <c r="Q349" s="30" t="e">
        <f>MATCH(LEFT(A349,4)*1,'Appendix 1'!E$5:E$8,0)</f>
        <v>#N/A</v>
      </c>
      <c r="R349" s="41">
        <f t="shared" si="39"/>
        <v>-0.1</v>
      </c>
      <c r="S349" s="41">
        <f t="shared" si="40"/>
        <v>-0.1</v>
      </c>
      <c r="T349" s="41">
        <f t="shared" si="41"/>
        <v>-0.1</v>
      </c>
      <c r="U349" s="41">
        <f t="shared" si="42"/>
        <v>-0.1</v>
      </c>
    </row>
    <row r="350" spans="1:21" hidden="1">
      <c r="A350" s="38" t="s">
        <v>4879</v>
      </c>
      <c r="B350" s="39">
        <v>25149107</v>
      </c>
      <c r="C350" s="39">
        <v>943</v>
      </c>
      <c r="D350" s="39">
        <v>23310022</v>
      </c>
      <c r="E350" s="30">
        <v>0</v>
      </c>
      <c r="F350" s="52">
        <f t="shared" si="36"/>
        <v>1838142</v>
      </c>
      <c r="G350" s="39">
        <v>126800643</v>
      </c>
      <c r="H350" s="39">
        <v>23816</v>
      </c>
      <c r="I350" s="39">
        <v>84917419</v>
      </c>
      <c r="J350" s="30">
        <v>0</v>
      </c>
      <c r="K350" s="52">
        <f t="shared" si="37"/>
        <v>41859408</v>
      </c>
      <c r="L350" s="54">
        <v>128817745</v>
      </c>
      <c r="M350" s="54">
        <v>1286564</v>
      </c>
      <c r="N350" s="54">
        <v>85049014</v>
      </c>
      <c r="O350" s="54">
        <v>57105</v>
      </c>
      <c r="P350" s="52">
        <f t="shared" si="38"/>
        <v>42425062</v>
      </c>
      <c r="Q350" s="30" t="e">
        <f>MATCH(LEFT(A350,4)*1,'Appendix 1'!E$5:E$8,0)</f>
        <v>#N/A</v>
      </c>
      <c r="R350" s="41">
        <f t="shared" si="39"/>
        <v>-0.1</v>
      </c>
      <c r="S350" s="41">
        <f t="shared" si="40"/>
        <v>-0.1</v>
      </c>
      <c r="T350" s="41">
        <f t="shared" si="41"/>
        <v>-0.1</v>
      </c>
      <c r="U350" s="41">
        <f t="shared" si="42"/>
        <v>-0.1</v>
      </c>
    </row>
    <row r="351" spans="1:21" hidden="1">
      <c r="A351" s="38" t="s">
        <v>4880</v>
      </c>
      <c r="B351" s="39">
        <v>9322798</v>
      </c>
      <c r="C351" s="39">
        <v>192</v>
      </c>
      <c r="D351" s="39">
        <v>5498161</v>
      </c>
      <c r="E351" s="39">
        <v>25590</v>
      </c>
      <c r="F351" s="52">
        <f t="shared" si="36"/>
        <v>3798855</v>
      </c>
      <c r="G351" s="39">
        <v>141852874</v>
      </c>
      <c r="H351" s="39">
        <v>2948</v>
      </c>
      <c r="I351" s="39">
        <v>45548644</v>
      </c>
      <c r="J351" s="39">
        <v>676236</v>
      </c>
      <c r="K351" s="52">
        <f t="shared" si="37"/>
        <v>95625046</v>
      </c>
      <c r="L351" s="54">
        <v>205654916</v>
      </c>
      <c r="M351" s="54">
        <v>1046427</v>
      </c>
      <c r="N351" s="54">
        <v>46183486</v>
      </c>
      <c r="O351" s="54">
        <v>8104138</v>
      </c>
      <c r="P351" s="52">
        <f t="shared" si="38"/>
        <v>150320865</v>
      </c>
      <c r="Q351" s="30" t="e">
        <f>MATCH(LEFT(A351,4)*1,'Appendix 1'!E$5:E$8,0)</f>
        <v>#N/A</v>
      </c>
      <c r="R351" s="41">
        <f t="shared" si="39"/>
        <v>-0.1</v>
      </c>
      <c r="S351" s="41">
        <f t="shared" si="40"/>
        <v>-0.1</v>
      </c>
      <c r="T351" s="41">
        <f t="shared" si="41"/>
        <v>-0.1</v>
      </c>
      <c r="U351" s="41">
        <f t="shared" si="42"/>
        <v>-0.1</v>
      </c>
    </row>
    <row r="352" spans="1:21" hidden="1">
      <c r="A352" s="38" t="s">
        <v>4881</v>
      </c>
      <c r="B352" s="39">
        <v>69111843</v>
      </c>
      <c r="C352" s="39">
        <v>709497</v>
      </c>
      <c r="D352" s="39">
        <v>39344061</v>
      </c>
      <c r="E352" s="39">
        <v>30087</v>
      </c>
      <c r="F352" s="52">
        <f t="shared" si="36"/>
        <v>29028198</v>
      </c>
      <c r="G352" s="39">
        <v>605418836</v>
      </c>
      <c r="H352" s="39">
        <v>12116947</v>
      </c>
      <c r="I352" s="39">
        <v>133765191</v>
      </c>
      <c r="J352" s="39">
        <v>487196</v>
      </c>
      <c r="K352" s="52">
        <f t="shared" si="37"/>
        <v>459049502</v>
      </c>
      <c r="L352" s="54">
        <v>777730462</v>
      </c>
      <c r="M352" s="54">
        <v>34278479</v>
      </c>
      <c r="N352" s="54">
        <v>174145218</v>
      </c>
      <c r="O352" s="54">
        <v>10543097</v>
      </c>
      <c r="P352" s="52">
        <f t="shared" si="38"/>
        <v>558763668</v>
      </c>
      <c r="Q352" s="30" t="e">
        <f>MATCH(LEFT(A352,4)*1,'Appendix 1'!E$5:E$8,0)</f>
        <v>#N/A</v>
      </c>
      <c r="R352" s="41">
        <f t="shared" si="39"/>
        <v>-0.1</v>
      </c>
      <c r="S352" s="41">
        <f t="shared" si="40"/>
        <v>-0.1</v>
      </c>
      <c r="T352" s="41">
        <f t="shared" si="41"/>
        <v>-0.1</v>
      </c>
      <c r="U352" s="41">
        <f t="shared" si="42"/>
        <v>-0.1</v>
      </c>
    </row>
    <row r="353" spans="1:21" hidden="1">
      <c r="A353" s="38" t="s">
        <v>4882</v>
      </c>
      <c r="B353" s="39">
        <v>63859236</v>
      </c>
      <c r="C353" s="39">
        <v>81965</v>
      </c>
      <c r="D353" s="39">
        <v>40708991</v>
      </c>
      <c r="E353" s="39">
        <v>2118</v>
      </c>
      <c r="F353" s="52">
        <f t="shared" si="36"/>
        <v>23066162</v>
      </c>
      <c r="G353" s="39">
        <v>705914495</v>
      </c>
      <c r="H353" s="39">
        <v>1701266</v>
      </c>
      <c r="I353" s="39">
        <v>289270895</v>
      </c>
      <c r="J353" s="39">
        <v>52527</v>
      </c>
      <c r="K353" s="52">
        <f t="shared" si="37"/>
        <v>414889807</v>
      </c>
      <c r="L353" s="54">
        <v>1639570267</v>
      </c>
      <c r="M353" s="54">
        <v>23783219</v>
      </c>
      <c r="N353" s="54">
        <v>347290098</v>
      </c>
      <c r="O353" s="54">
        <v>4608505</v>
      </c>
      <c r="P353" s="52">
        <f t="shared" si="38"/>
        <v>1263888445</v>
      </c>
      <c r="Q353" s="30" t="e">
        <f>MATCH(LEFT(A353,4)*1,'Appendix 1'!E$5:E$8,0)</f>
        <v>#N/A</v>
      </c>
      <c r="R353" s="41">
        <f t="shared" si="39"/>
        <v>-0.1</v>
      </c>
      <c r="S353" s="41">
        <f t="shared" si="40"/>
        <v>-0.1</v>
      </c>
      <c r="T353" s="41">
        <f t="shared" si="41"/>
        <v>-0.1</v>
      </c>
      <c r="U353" s="41">
        <f t="shared" si="42"/>
        <v>-0.1</v>
      </c>
    </row>
    <row r="354" spans="1:21" hidden="1">
      <c r="A354" s="38" t="s">
        <v>4883</v>
      </c>
      <c r="B354" s="39">
        <v>14667487</v>
      </c>
      <c r="C354" s="39">
        <v>54881</v>
      </c>
      <c r="D354" s="39">
        <v>7190994</v>
      </c>
      <c r="E354" s="39">
        <v>531</v>
      </c>
      <c r="F354" s="52">
        <f t="shared" si="36"/>
        <v>7421081</v>
      </c>
      <c r="G354" s="39">
        <v>158922067</v>
      </c>
      <c r="H354" s="39">
        <v>909334</v>
      </c>
      <c r="I354" s="39">
        <v>23726394</v>
      </c>
      <c r="J354" s="39">
        <v>9504</v>
      </c>
      <c r="K354" s="52">
        <f t="shared" si="37"/>
        <v>134276835</v>
      </c>
      <c r="L354" s="54">
        <v>220035844</v>
      </c>
      <c r="M354" s="54">
        <v>6653387</v>
      </c>
      <c r="N354" s="54">
        <v>28925402</v>
      </c>
      <c r="O354" s="54">
        <v>7436297</v>
      </c>
      <c r="P354" s="52">
        <f t="shared" si="38"/>
        <v>177020758</v>
      </c>
      <c r="Q354" s="30" t="e">
        <f>MATCH(LEFT(A354,4)*1,'Appendix 1'!E$5:E$8,0)</f>
        <v>#N/A</v>
      </c>
      <c r="R354" s="41">
        <f t="shared" si="39"/>
        <v>-0.1</v>
      </c>
      <c r="S354" s="41">
        <f t="shared" si="40"/>
        <v>-0.1</v>
      </c>
      <c r="T354" s="41">
        <f t="shared" si="41"/>
        <v>-0.1</v>
      </c>
      <c r="U354" s="41">
        <f t="shared" si="42"/>
        <v>-0.1</v>
      </c>
    </row>
    <row r="355" spans="1:21" hidden="1">
      <c r="A355" s="38" t="s">
        <v>4884</v>
      </c>
      <c r="B355" s="39">
        <v>120375597</v>
      </c>
      <c r="C355" s="39">
        <v>39857</v>
      </c>
      <c r="D355" s="39">
        <v>68874140</v>
      </c>
      <c r="E355" s="39">
        <v>14473</v>
      </c>
      <c r="F355" s="52">
        <f t="shared" si="36"/>
        <v>51447127</v>
      </c>
      <c r="G355" s="39">
        <v>1104165516</v>
      </c>
      <c r="H355" s="39">
        <v>835077</v>
      </c>
      <c r="I355" s="39">
        <v>242603980</v>
      </c>
      <c r="J355" s="39">
        <v>606150</v>
      </c>
      <c r="K355" s="52">
        <f t="shared" si="37"/>
        <v>860120309</v>
      </c>
      <c r="L355" s="54">
        <v>1434306718</v>
      </c>
      <c r="M355" s="54">
        <v>2818234</v>
      </c>
      <c r="N355" s="54">
        <v>336487512</v>
      </c>
      <c r="O355" s="54">
        <v>4316417</v>
      </c>
      <c r="P355" s="52">
        <f t="shared" si="38"/>
        <v>1090684555</v>
      </c>
      <c r="Q355" s="30" t="e">
        <f>MATCH(LEFT(A355,4)*1,'Appendix 1'!E$5:E$8,0)</f>
        <v>#N/A</v>
      </c>
      <c r="R355" s="41">
        <f t="shared" si="39"/>
        <v>-0.1</v>
      </c>
      <c r="S355" s="41">
        <f t="shared" si="40"/>
        <v>-0.1</v>
      </c>
      <c r="T355" s="41">
        <f t="shared" si="41"/>
        <v>-0.1</v>
      </c>
      <c r="U355" s="41">
        <f t="shared" si="42"/>
        <v>-0.1</v>
      </c>
    </row>
    <row r="356" spans="1:21" hidden="1">
      <c r="A356" s="38" t="s">
        <v>4885</v>
      </c>
      <c r="B356" s="39">
        <v>23721627</v>
      </c>
      <c r="C356" s="39">
        <v>29698</v>
      </c>
      <c r="D356" s="39">
        <v>20157485</v>
      </c>
      <c r="E356" s="39">
        <v>399</v>
      </c>
      <c r="F356" s="52">
        <f t="shared" si="36"/>
        <v>3534045</v>
      </c>
      <c r="G356" s="39">
        <v>151806431</v>
      </c>
      <c r="H356" s="39">
        <v>476642</v>
      </c>
      <c r="I356" s="39">
        <v>78263613</v>
      </c>
      <c r="J356" s="39">
        <v>10797</v>
      </c>
      <c r="K356" s="52">
        <f t="shared" si="37"/>
        <v>73055379</v>
      </c>
      <c r="L356" s="54">
        <v>254812796</v>
      </c>
      <c r="M356" s="54">
        <v>954335</v>
      </c>
      <c r="N356" s="54">
        <v>84628624</v>
      </c>
      <c r="O356" s="54">
        <v>10797</v>
      </c>
      <c r="P356" s="52">
        <f t="shared" si="38"/>
        <v>169219040</v>
      </c>
      <c r="Q356" s="30" t="e">
        <f>MATCH(LEFT(A356,4)*1,'Appendix 1'!E$5:E$8,0)</f>
        <v>#N/A</v>
      </c>
      <c r="R356" s="41">
        <f t="shared" si="39"/>
        <v>-0.1</v>
      </c>
      <c r="S356" s="41">
        <f t="shared" si="40"/>
        <v>-0.1</v>
      </c>
      <c r="T356" s="41">
        <f t="shared" si="41"/>
        <v>-0.1</v>
      </c>
      <c r="U356" s="41">
        <f t="shared" si="42"/>
        <v>-0.1</v>
      </c>
    </row>
    <row r="357" spans="1:21" hidden="1">
      <c r="A357" s="38" t="s">
        <v>4886</v>
      </c>
      <c r="B357" s="39">
        <v>15377629</v>
      </c>
      <c r="C357" s="39">
        <v>4617</v>
      </c>
      <c r="D357" s="39">
        <v>10660691</v>
      </c>
      <c r="E357" s="30">
        <v>0</v>
      </c>
      <c r="F357" s="52">
        <f t="shared" si="36"/>
        <v>4712321</v>
      </c>
      <c r="G357" s="39">
        <v>130452228</v>
      </c>
      <c r="H357" s="39">
        <v>70987</v>
      </c>
      <c r="I357" s="39">
        <v>57884415</v>
      </c>
      <c r="J357" s="30">
        <v>0</v>
      </c>
      <c r="K357" s="52">
        <f t="shared" si="37"/>
        <v>72496826</v>
      </c>
      <c r="L357" s="54">
        <v>300834373</v>
      </c>
      <c r="M357" s="54">
        <v>3722483</v>
      </c>
      <c r="N357" s="54">
        <v>101392342</v>
      </c>
      <c r="O357" s="54">
        <v>2534945</v>
      </c>
      <c r="P357" s="52">
        <f t="shared" si="38"/>
        <v>193184603</v>
      </c>
      <c r="Q357" s="30" t="e">
        <f>MATCH(LEFT(A357,4)*1,'Appendix 1'!E$5:E$8,0)</f>
        <v>#N/A</v>
      </c>
      <c r="R357" s="41">
        <f t="shared" si="39"/>
        <v>-0.1</v>
      </c>
      <c r="S357" s="41">
        <f t="shared" si="40"/>
        <v>-0.1</v>
      </c>
      <c r="T357" s="41">
        <f t="shared" si="41"/>
        <v>-0.1</v>
      </c>
      <c r="U357" s="41">
        <f t="shared" si="42"/>
        <v>-0.1</v>
      </c>
    </row>
    <row r="358" spans="1:21" hidden="1">
      <c r="A358" s="38" t="s">
        <v>4887</v>
      </c>
      <c r="B358" s="39">
        <v>2763485</v>
      </c>
      <c r="C358" s="39">
        <v>389</v>
      </c>
      <c r="D358" s="39">
        <v>1694819</v>
      </c>
      <c r="E358" s="30">
        <v>0</v>
      </c>
      <c r="F358" s="52">
        <f t="shared" si="36"/>
        <v>1068277</v>
      </c>
      <c r="G358" s="39">
        <v>25904931</v>
      </c>
      <c r="H358" s="39">
        <v>5976</v>
      </c>
      <c r="I358" s="39">
        <v>5705201</v>
      </c>
      <c r="J358" s="30">
        <v>0</v>
      </c>
      <c r="K358" s="52">
        <f t="shared" si="37"/>
        <v>20193754</v>
      </c>
      <c r="L358" s="54">
        <v>47398452</v>
      </c>
      <c r="M358" s="54">
        <v>2025904</v>
      </c>
      <c r="N358" s="54">
        <v>5705201</v>
      </c>
      <c r="O358" s="54">
        <v>11457708</v>
      </c>
      <c r="P358" s="52">
        <f t="shared" si="38"/>
        <v>28209639</v>
      </c>
      <c r="Q358" s="30" t="e">
        <f>MATCH(LEFT(A358,4)*1,'Appendix 1'!E$5:E$8,0)</f>
        <v>#N/A</v>
      </c>
      <c r="R358" s="41">
        <f t="shared" si="39"/>
        <v>-0.1</v>
      </c>
      <c r="S358" s="41">
        <f t="shared" si="40"/>
        <v>-0.1</v>
      </c>
      <c r="T358" s="41">
        <f t="shared" si="41"/>
        <v>-0.1</v>
      </c>
      <c r="U358" s="41">
        <f t="shared" si="42"/>
        <v>-0.1</v>
      </c>
    </row>
    <row r="359" spans="1:21" hidden="1">
      <c r="A359" s="38" t="s">
        <v>4888</v>
      </c>
      <c r="B359" s="39">
        <v>9807771</v>
      </c>
      <c r="C359" s="39">
        <v>21340</v>
      </c>
      <c r="D359" s="39">
        <v>4450000</v>
      </c>
      <c r="E359" s="39">
        <v>5022</v>
      </c>
      <c r="F359" s="52">
        <f t="shared" si="36"/>
        <v>5331409</v>
      </c>
      <c r="G359" s="39">
        <v>102468557</v>
      </c>
      <c r="H359" s="39">
        <v>328304</v>
      </c>
      <c r="I359" s="39">
        <v>15569023</v>
      </c>
      <c r="J359" s="39">
        <v>77239</v>
      </c>
      <c r="K359" s="52">
        <f t="shared" si="37"/>
        <v>86493991</v>
      </c>
      <c r="L359" s="54">
        <v>121760602</v>
      </c>
      <c r="M359" s="54">
        <v>1222350</v>
      </c>
      <c r="N359" s="54">
        <v>21303403</v>
      </c>
      <c r="O359" s="54">
        <v>1785500</v>
      </c>
      <c r="P359" s="52">
        <f t="shared" si="38"/>
        <v>97449349</v>
      </c>
      <c r="Q359" s="30" t="e">
        <f>MATCH(LEFT(A359,4)*1,'Appendix 1'!E$5:E$8,0)</f>
        <v>#N/A</v>
      </c>
      <c r="R359" s="41">
        <f t="shared" si="39"/>
        <v>-0.1</v>
      </c>
      <c r="S359" s="41">
        <f t="shared" si="40"/>
        <v>-0.1</v>
      </c>
      <c r="T359" s="41">
        <f t="shared" si="41"/>
        <v>-0.1</v>
      </c>
      <c r="U359" s="41">
        <f t="shared" si="42"/>
        <v>-0.1</v>
      </c>
    </row>
    <row r="360" spans="1:21" hidden="1">
      <c r="A360" s="38" t="s">
        <v>4889</v>
      </c>
      <c r="B360" s="39">
        <v>30283145</v>
      </c>
      <c r="C360" s="39">
        <v>48403</v>
      </c>
      <c r="D360" s="39">
        <v>20405672</v>
      </c>
      <c r="E360" s="39">
        <v>456</v>
      </c>
      <c r="F360" s="52">
        <f t="shared" si="36"/>
        <v>9828614</v>
      </c>
      <c r="G360" s="39">
        <v>244734550</v>
      </c>
      <c r="H360" s="39">
        <v>744646</v>
      </c>
      <c r="I360" s="39">
        <v>92869192</v>
      </c>
      <c r="J360" s="39">
        <v>7015</v>
      </c>
      <c r="K360" s="52">
        <f t="shared" si="37"/>
        <v>151113697</v>
      </c>
      <c r="L360" s="54">
        <v>291284545</v>
      </c>
      <c r="M360" s="54">
        <v>7084818</v>
      </c>
      <c r="N360" s="54">
        <v>93485551</v>
      </c>
      <c r="O360" s="54">
        <v>540071</v>
      </c>
      <c r="P360" s="52">
        <f t="shared" si="38"/>
        <v>190174105</v>
      </c>
      <c r="Q360" s="30" t="e">
        <f>MATCH(LEFT(A360,4)*1,'Appendix 1'!E$5:E$8,0)</f>
        <v>#N/A</v>
      </c>
      <c r="R360" s="41">
        <f t="shared" si="39"/>
        <v>-0.1</v>
      </c>
      <c r="S360" s="41">
        <f t="shared" si="40"/>
        <v>-0.1</v>
      </c>
      <c r="T360" s="41">
        <f t="shared" si="41"/>
        <v>-0.1</v>
      </c>
      <c r="U360" s="41">
        <f t="shared" si="42"/>
        <v>-0.1</v>
      </c>
    </row>
    <row r="361" spans="1:21" hidden="1">
      <c r="A361" s="38" t="s">
        <v>4890</v>
      </c>
      <c r="B361" s="39">
        <v>62779349</v>
      </c>
      <c r="C361" s="39">
        <v>62208</v>
      </c>
      <c r="D361" s="39">
        <v>45580579</v>
      </c>
      <c r="E361" s="39">
        <v>32031</v>
      </c>
      <c r="F361" s="52">
        <f t="shared" si="36"/>
        <v>17104531</v>
      </c>
      <c r="G361" s="39">
        <v>586908417</v>
      </c>
      <c r="H361" s="39">
        <v>1586820</v>
      </c>
      <c r="I361" s="39">
        <v>251881359</v>
      </c>
      <c r="J361" s="39">
        <v>865633</v>
      </c>
      <c r="K361" s="52">
        <f t="shared" si="37"/>
        <v>332574605</v>
      </c>
      <c r="L361" s="54">
        <v>788779700</v>
      </c>
      <c r="M361" s="54">
        <v>11871200</v>
      </c>
      <c r="N361" s="54">
        <v>276006101</v>
      </c>
      <c r="O361" s="54">
        <v>9427659</v>
      </c>
      <c r="P361" s="52">
        <f t="shared" si="38"/>
        <v>491474740</v>
      </c>
      <c r="Q361" s="30" t="e">
        <f>MATCH(LEFT(A361,4)*1,'Appendix 1'!E$5:E$8,0)</f>
        <v>#N/A</v>
      </c>
      <c r="R361" s="41">
        <f t="shared" si="39"/>
        <v>-0.1</v>
      </c>
      <c r="S361" s="41">
        <f t="shared" si="40"/>
        <v>-0.1</v>
      </c>
      <c r="T361" s="41">
        <f t="shared" si="41"/>
        <v>-0.1</v>
      </c>
      <c r="U361" s="41">
        <f t="shared" si="42"/>
        <v>-0.1</v>
      </c>
    </row>
    <row r="362" spans="1:21" hidden="1">
      <c r="A362" s="38" t="s">
        <v>4891</v>
      </c>
      <c r="B362" s="39">
        <v>60981349</v>
      </c>
      <c r="C362" s="39">
        <v>112297</v>
      </c>
      <c r="D362" s="39">
        <v>42056443</v>
      </c>
      <c r="E362" s="39">
        <v>22834</v>
      </c>
      <c r="F362" s="52">
        <f t="shared" si="36"/>
        <v>18789775</v>
      </c>
      <c r="G362" s="39">
        <v>1109182541</v>
      </c>
      <c r="H362" s="39">
        <v>3006771</v>
      </c>
      <c r="I362" s="39">
        <v>659974498</v>
      </c>
      <c r="J362" s="39">
        <v>617152</v>
      </c>
      <c r="K362" s="52">
        <f t="shared" si="37"/>
        <v>445584120</v>
      </c>
      <c r="L362" s="54">
        <v>1183323056</v>
      </c>
      <c r="M362" s="54">
        <v>38318673</v>
      </c>
      <c r="N362" s="54">
        <v>668193607</v>
      </c>
      <c r="O362" s="54">
        <v>654802</v>
      </c>
      <c r="P362" s="52">
        <f t="shared" si="38"/>
        <v>476155974</v>
      </c>
      <c r="Q362" s="30" t="e">
        <f>MATCH(LEFT(A362,4)*1,'Appendix 1'!E$5:E$8,0)</f>
        <v>#N/A</v>
      </c>
      <c r="R362" s="41">
        <f t="shared" si="39"/>
        <v>-0.1</v>
      </c>
      <c r="S362" s="41">
        <f t="shared" si="40"/>
        <v>-0.1</v>
      </c>
      <c r="T362" s="41">
        <f t="shared" si="41"/>
        <v>-0.1</v>
      </c>
      <c r="U362" s="41">
        <f t="shared" si="42"/>
        <v>-0.1</v>
      </c>
    </row>
    <row r="363" spans="1:21" hidden="1">
      <c r="A363" s="38" t="s">
        <v>4892</v>
      </c>
      <c r="B363" s="39">
        <v>32148913</v>
      </c>
      <c r="C363" s="39">
        <v>69874</v>
      </c>
      <c r="D363" s="39">
        <v>19754956</v>
      </c>
      <c r="E363" s="39">
        <v>4830</v>
      </c>
      <c r="F363" s="52">
        <f t="shared" si="36"/>
        <v>12319253</v>
      </c>
      <c r="G363" s="39">
        <v>584360486</v>
      </c>
      <c r="H363" s="39">
        <v>1474534</v>
      </c>
      <c r="I363" s="39">
        <v>311272449</v>
      </c>
      <c r="J363" s="39">
        <v>130541</v>
      </c>
      <c r="K363" s="52">
        <f t="shared" si="37"/>
        <v>271482962</v>
      </c>
      <c r="L363" s="54">
        <v>1308073533</v>
      </c>
      <c r="M363" s="54">
        <v>12190443</v>
      </c>
      <c r="N363" s="54">
        <v>411587753</v>
      </c>
      <c r="O363" s="54">
        <v>929525</v>
      </c>
      <c r="P363" s="52">
        <f t="shared" si="38"/>
        <v>883365812</v>
      </c>
      <c r="Q363" s="30" t="e">
        <f>MATCH(LEFT(A363,4)*1,'Appendix 1'!E$5:E$8,0)</f>
        <v>#N/A</v>
      </c>
      <c r="R363" s="41">
        <f t="shared" si="39"/>
        <v>-0.1</v>
      </c>
      <c r="S363" s="41">
        <f t="shared" si="40"/>
        <v>-0.1</v>
      </c>
      <c r="T363" s="41">
        <f t="shared" si="41"/>
        <v>-0.1</v>
      </c>
      <c r="U363" s="41">
        <f t="shared" si="42"/>
        <v>-0.1</v>
      </c>
    </row>
    <row r="364" spans="1:21" hidden="1">
      <c r="A364" s="38" t="s">
        <v>4893</v>
      </c>
      <c r="B364" s="39">
        <v>201410197</v>
      </c>
      <c r="C364" s="39">
        <v>479696</v>
      </c>
      <c r="D364" s="39">
        <v>88216340</v>
      </c>
      <c r="E364" s="39">
        <v>163084</v>
      </c>
      <c r="F364" s="52">
        <f t="shared" si="36"/>
        <v>112551077</v>
      </c>
      <c r="G364" s="39">
        <v>2817816848</v>
      </c>
      <c r="H364" s="39">
        <v>7588341</v>
      </c>
      <c r="I364" s="39">
        <v>976289551</v>
      </c>
      <c r="J364" s="39">
        <v>2508997</v>
      </c>
      <c r="K364" s="52">
        <f t="shared" si="37"/>
        <v>1831429959</v>
      </c>
      <c r="L364" s="54">
        <v>9757227720</v>
      </c>
      <c r="M364" s="54">
        <v>20825656</v>
      </c>
      <c r="N364" s="54">
        <v>1121149831</v>
      </c>
      <c r="O364" s="54">
        <v>15239287</v>
      </c>
      <c r="P364" s="52">
        <f t="shared" si="38"/>
        <v>8600012946</v>
      </c>
      <c r="Q364" s="30" t="e">
        <f>MATCH(LEFT(A364,4)*1,'Appendix 1'!E$5:E$8,0)</f>
        <v>#N/A</v>
      </c>
      <c r="R364" s="41">
        <f t="shared" si="39"/>
        <v>-0.1</v>
      </c>
      <c r="S364" s="41">
        <f t="shared" si="40"/>
        <v>-0.1</v>
      </c>
      <c r="T364" s="41">
        <f t="shared" si="41"/>
        <v>-0.1</v>
      </c>
      <c r="U364" s="41">
        <f t="shared" si="42"/>
        <v>-0.1</v>
      </c>
    </row>
    <row r="365" spans="1:21" hidden="1">
      <c r="A365" s="38" t="s">
        <v>4894</v>
      </c>
      <c r="B365" s="39">
        <v>146562296</v>
      </c>
      <c r="C365" s="39">
        <v>121383</v>
      </c>
      <c r="D365" s="39">
        <v>66135649</v>
      </c>
      <c r="E365" s="30">
        <v>0</v>
      </c>
      <c r="F365" s="52">
        <f t="shared" si="36"/>
        <v>80305264</v>
      </c>
      <c r="G365" s="39">
        <v>1842783643</v>
      </c>
      <c r="H365" s="39">
        <v>1870666</v>
      </c>
      <c r="I365" s="39">
        <v>561170338</v>
      </c>
      <c r="J365" s="30">
        <v>0</v>
      </c>
      <c r="K365" s="52">
        <f t="shared" si="37"/>
        <v>1279742639</v>
      </c>
      <c r="L365" s="54">
        <v>4000205103</v>
      </c>
      <c r="M365" s="54">
        <v>7932135</v>
      </c>
      <c r="N365" s="54">
        <v>786190796</v>
      </c>
      <c r="O365" s="54">
        <v>94429498</v>
      </c>
      <c r="P365" s="52">
        <f t="shared" si="38"/>
        <v>3111652674</v>
      </c>
      <c r="Q365" s="30" t="e">
        <f>MATCH(LEFT(A365,4)*1,'Appendix 1'!E$5:E$8,0)</f>
        <v>#N/A</v>
      </c>
      <c r="R365" s="41">
        <f t="shared" si="39"/>
        <v>-0.1</v>
      </c>
      <c r="S365" s="41">
        <f t="shared" si="40"/>
        <v>-0.1</v>
      </c>
      <c r="T365" s="41">
        <f t="shared" si="41"/>
        <v>-0.1</v>
      </c>
      <c r="U365" s="41">
        <f t="shared" si="42"/>
        <v>-0.1</v>
      </c>
    </row>
    <row r="366" spans="1:21" hidden="1">
      <c r="A366" s="38" t="s">
        <v>4895</v>
      </c>
      <c r="B366" s="39">
        <v>31805396</v>
      </c>
      <c r="C366" s="39">
        <v>147307</v>
      </c>
      <c r="D366" s="39">
        <v>13321435</v>
      </c>
      <c r="E366" s="40"/>
      <c r="F366" s="52">
        <f t="shared" si="36"/>
        <v>18336654</v>
      </c>
      <c r="G366" s="39">
        <v>489313329</v>
      </c>
      <c r="H366" s="39">
        <v>2266185</v>
      </c>
      <c r="I366" s="39">
        <v>204944994</v>
      </c>
      <c r="J366" s="40"/>
      <c r="K366" s="52">
        <f t="shared" si="37"/>
        <v>282102150</v>
      </c>
      <c r="L366" s="54">
        <v>1108245186</v>
      </c>
      <c r="M366" s="54">
        <v>3340618</v>
      </c>
      <c r="N366" s="54">
        <v>236257683</v>
      </c>
      <c r="O366" s="55"/>
      <c r="P366" s="52">
        <f t="shared" si="38"/>
        <v>868646885</v>
      </c>
      <c r="Q366" s="30" t="e">
        <f>MATCH(LEFT(A366,4)*1,'Appendix 1'!E$5:E$8,0)</f>
        <v>#N/A</v>
      </c>
      <c r="R366" s="41">
        <f t="shared" si="39"/>
        <v>-0.1</v>
      </c>
      <c r="S366" s="41">
        <f t="shared" si="40"/>
        <v>-0.1</v>
      </c>
      <c r="T366" s="41">
        <f t="shared" si="41"/>
        <v>-0.1</v>
      </c>
      <c r="U366" s="41">
        <f t="shared" si="42"/>
        <v>-0.1</v>
      </c>
    </row>
    <row r="367" spans="1:21" hidden="1">
      <c r="A367" s="38" t="s">
        <v>4896</v>
      </c>
      <c r="B367" s="30">
        <v>0</v>
      </c>
      <c r="C367" s="30">
        <v>0</v>
      </c>
      <c r="D367" s="30">
        <v>0</v>
      </c>
      <c r="E367" s="30">
        <v>0</v>
      </c>
      <c r="F367" s="52">
        <f t="shared" si="36"/>
        <v>0</v>
      </c>
      <c r="G367" s="30">
        <v>0</v>
      </c>
      <c r="H367" s="30">
        <v>0</v>
      </c>
      <c r="I367" s="30">
        <v>0</v>
      </c>
      <c r="J367" s="30">
        <v>0</v>
      </c>
      <c r="K367" s="52">
        <f t="shared" si="37"/>
        <v>0</v>
      </c>
      <c r="L367" s="54">
        <v>1209651717</v>
      </c>
      <c r="M367" s="54">
        <v>6277306</v>
      </c>
      <c r="N367" s="54">
        <v>811612154</v>
      </c>
      <c r="O367" s="54">
        <v>505313</v>
      </c>
      <c r="P367" s="52">
        <f t="shared" si="38"/>
        <v>391256944</v>
      </c>
      <c r="Q367" s="30" t="e">
        <f>MATCH(LEFT(A367,4)*1,'Appendix 1'!E$5:E$8,0)</f>
        <v>#N/A</v>
      </c>
      <c r="R367" s="41">
        <f t="shared" si="39"/>
        <v>-0.1</v>
      </c>
      <c r="S367" s="41">
        <f t="shared" si="40"/>
        <v>-0.1</v>
      </c>
      <c r="T367" s="41">
        <f t="shared" si="41"/>
        <v>-0.1</v>
      </c>
      <c r="U367" s="41">
        <f t="shared" si="42"/>
        <v>-0.1</v>
      </c>
    </row>
    <row r="368" spans="1:21" hidden="1">
      <c r="A368" s="38" t="s">
        <v>4897</v>
      </c>
      <c r="B368" s="30">
        <v>0</v>
      </c>
      <c r="C368" s="30">
        <v>0</v>
      </c>
      <c r="D368" s="30">
        <v>0</v>
      </c>
      <c r="E368" s="30">
        <v>0</v>
      </c>
      <c r="F368" s="52">
        <f t="shared" si="36"/>
        <v>0</v>
      </c>
      <c r="G368" s="30">
        <v>0</v>
      </c>
      <c r="H368" s="30">
        <v>0</v>
      </c>
      <c r="I368" s="30">
        <v>0</v>
      </c>
      <c r="J368" s="30">
        <v>0</v>
      </c>
      <c r="K368" s="52">
        <f t="shared" si="37"/>
        <v>0</v>
      </c>
      <c r="L368" s="54">
        <v>11013920465</v>
      </c>
      <c r="M368" s="54">
        <v>6536565</v>
      </c>
      <c r="N368" s="54">
        <v>143307893</v>
      </c>
      <c r="O368" s="54">
        <v>5419649</v>
      </c>
      <c r="P368" s="52">
        <f t="shared" si="38"/>
        <v>10858656358</v>
      </c>
      <c r="Q368" s="30" t="e">
        <f>MATCH(LEFT(A368,4)*1,'Appendix 1'!E$5:E$8,0)</f>
        <v>#N/A</v>
      </c>
      <c r="R368" s="41">
        <f t="shared" si="39"/>
        <v>-0.1</v>
      </c>
      <c r="S368" s="41">
        <f t="shared" si="40"/>
        <v>-0.1</v>
      </c>
      <c r="T368" s="41">
        <f t="shared" si="41"/>
        <v>-0.1</v>
      </c>
      <c r="U368" s="41">
        <f t="shared" si="42"/>
        <v>-0.1</v>
      </c>
    </row>
    <row r="369" spans="1:21" hidden="1">
      <c r="A369" s="38" t="s">
        <v>4898</v>
      </c>
      <c r="B369" s="39">
        <v>9644562</v>
      </c>
      <c r="C369" s="39">
        <v>7119</v>
      </c>
      <c r="D369" s="39">
        <v>6434641</v>
      </c>
      <c r="E369" s="39">
        <v>347</v>
      </c>
      <c r="F369" s="52">
        <f t="shared" si="36"/>
        <v>3202455</v>
      </c>
      <c r="G369" s="39">
        <v>263617075</v>
      </c>
      <c r="H369" s="39">
        <v>192342</v>
      </c>
      <c r="I369" s="39">
        <v>176092937</v>
      </c>
      <c r="J369" s="39">
        <v>9360</v>
      </c>
      <c r="K369" s="52">
        <f t="shared" si="37"/>
        <v>87322436</v>
      </c>
      <c r="L369" s="54">
        <v>289709036</v>
      </c>
      <c r="M369" s="54">
        <v>583817</v>
      </c>
      <c r="N369" s="54">
        <v>177186752</v>
      </c>
      <c r="O369" s="54">
        <v>177592</v>
      </c>
      <c r="P369" s="52">
        <f t="shared" si="38"/>
        <v>111760875</v>
      </c>
      <c r="Q369" s="30" t="e">
        <f>MATCH(LEFT(A369,4)*1,'Appendix 1'!E$5:E$8,0)</f>
        <v>#N/A</v>
      </c>
      <c r="R369" s="41">
        <f t="shared" si="39"/>
        <v>-0.1</v>
      </c>
      <c r="S369" s="41">
        <f t="shared" si="40"/>
        <v>-0.1</v>
      </c>
      <c r="T369" s="41">
        <f t="shared" si="41"/>
        <v>-0.1</v>
      </c>
      <c r="U369" s="41">
        <f t="shared" si="42"/>
        <v>-0.1</v>
      </c>
    </row>
    <row r="370" spans="1:21" hidden="1">
      <c r="A370" s="38" t="s">
        <v>4899</v>
      </c>
      <c r="B370" s="39">
        <v>345807</v>
      </c>
      <c r="C370" s="39">
        <v>2915</v>
      </c>
      <c r="D370" s="39">
        <v>173316</v>
      </c>
      <c r="E370" s="30">
        <v>0</v>
      </c>
      <c r="F370" s="52">
        <f t="shared" si="36"/>
        <v>169576</v>
      </c>
      <c r="G370" s="39">
        <v>3207607</v>
      </c>
      <c r="H370" s="39">
        <v>44845</v>
      </c>
      <c r="I370" s="39">
        <v>553955</v>
      </c>
      <c r="J370" s="30">
        <v>0</v>
      </c>
      <c r="K370" s="52">
        <f t="shared" si="37"/>
        <v>2608807</v>
      </c>
      <c r="L370" s="54">
        <v>446697611</v>
      </c>
      <c r="M370" s="54">
        <v>1852460</v>
      </c>
      <c r="N370" s="54">
        <v>100500348</v>
      </c>
      <c r="O370" s="54">
        <v>3163831</v>
      </c>
      <c r="P370" s="52">
        <f t="shared" si="38"/>
        <v>341180972</v>
      </c>
      <c r="Q370" s="30" t="e">
        <f>MATCH(LEFT(A370,4)*1,'Appendix 1'!E$5:E$8,0)</f>
        <v>#N/A</v>
      </c>
      <c r="R370" s="41">
        <f t="shared" si="39"/>
        <v>-0.1</v>
      </c>
      <c r="S370" s="41">
        <f t="shared" si="40"/>
        <v>-0.1</v>
      </c>
      <c r="T370" s="41">
        <f t="shared" si="41"/>
        <v>-0.1</v>
      </c>
      <c r="U370" s="41">
        <f t="shared" si="42"/>
        <v>-0.1</v>
      </c>
    </row>
    <row r="371" spans="1:21" hidden="1">
      <c r="A371" s="38" t="s">
        <v>4900</v>
      </c>
      <c r="B371" s="39">
        <v>15685455</v>
      </c>
      <c r="C371" s="39">
        <v>6268</v>
      </c>
      <c r="D371" s="39">
        <v>9961119</v>
      </c>
      <c r="E371" s="30">
        <v>0</v>
      </c>
      <c r="F371" s="52">
        <f t="shared" si="36"/>
        <v>5718068</v>
      </c>
      <c r="G371" s="39">
        <v>131480386</v>
      </c>
      <c r="H371" s="39">
        <v>108056</v>
      </c>
      <c r="I371" s="39">
        <v>32785689</v>
      </c>
      <c r="J371" s="30">
        <v>0</v>
      </c>
      <c r="K371" s="52">
        <f t="shared" si="37"/>
        <v>98586641</v>
      </c>
      <c r="L371" s="54">
        <v>222354920</v>
      </c>
      <c r="M371" s="54">
        <v>15358076</v>
      </c>
      <c r="N371" s="54">
        <v>39013200</v>
      </c>
      <c r="O371" s="54">
        <v>2586210</v>
      </c>
      <c r="P371" s="52">
        <f t="shared" si="38"/>
        <v>165397434</v>
      </c>
      <c r="Q371" s="30" t="e">
        <f>MATCH(LEFT(A371,4)*1,'Appendix 1'!E$5:E$8,0)</f>
        <v>#N/A</v>
      </c>
      <c r="R371" s="41">
        <f t="shared" si="39"/>
        <v>-0.1</v>
      </c>
      <c r="S371" s="41">
        <f t="shared" si="40"/>
        <v>-0.1</v>
      </c>
      <c r="T371" s="41">
        <f t="shared" si="41"/>
        <v>-0.1</v>
      </c>
      <c r="U371" s="41">
        <f t="shared" si="42"/>
        <v>-0.1</v>
      </c>
    </row>
    <row r="372" spans="1:21" hidden="1">
      <c r="A372" s="38" t="s">
        <v>4901</v>
      </c>
      <c r="B372" s="39">
        <v>7685</v>
      </c>
      <c r="C372" s="30">
        <v>0</v>
      </c>
      <c r="D372" s="39">
        <v>7685</v>
      </c>
      <c r="E372" s="30">
        <v>0</v>
      </c>
      <c r="F372" s="52">
        <f t="shared" si="36"/>
        <v>0</v>
      </c>
      <c r="G372" s="39">
        <v>219546</v>
      </c>
      <c r="H372" s="30">
        <v>0</v>
      </c>
      <c r="I372" s="39">
        <v>219546</v>
      </c>
      <c r="J372" s="30">
        <v>0</v>
      </c>
      <c r="K372" s="52">
        <f t="shared" si="37"/>
        <v>0</v>
      </c>
      <c r="L372" s="54">
        <v>725222784</v>
      </c>
      <c r="M372" s="54">
        <v>2403498</v>
      </c>
      <c r="N372" s="54">
        <v>192668185</v>
      </c>
      <c r="O372" s="54">
        <v>1579789</v>
      </c>
      <c r="P372" s="52">
        <f t="shared" si="38"/>
        <v>528571312</v>
      </c>
      <c r="Q372" s="30" t="e">
        <f>MATCH(LEFT(A372,4)*1,'Appendix 1'!E$5:E$8,0)</f>
        <v>#N/A</v>
      </c>
      <c r="R372" s="41">
        <f t="shared" si="39"/>
        <v>-0.1</v>
      </c>
      <c r="S372" s="41">
        <f t="shared" si="40"/>
        <v>-0.1</v>
      </c>
      <c r="T372" s="41">
        <f t="shared" si="41"/>
        <v>-0.1</v>
      </c>
      <c r="U372" s="41">
        <f t="shared" si="42"/>
        <v>-0.1</v>
      </c>
    </row>
    <row r="373" spans="1:21" hidden="1">
      <c r="A373" s="38" t="s">
        <v>4902</v>
      </c>
      <c r="B373" s="39">
        <v>3426822</v>
      </c>
      <c r="C373" s="39">
        <v>170875</v>
      </c>
      <c r="D373" s="39">
        <v>1384788</v>
      </c>
      <c r="E373" s="40"/>
      <c r="F373" s="52">
        <f t="shared" si="36"/>
        <v>1871159</v>
      </c>
      <c r="G373" s="39">
        <v>56703229</v>
      </c>
      <c r="H373" s="39">
        <v>4100582</v>
      </c>
      <c r="I373" s="39">
        <v>4846873</v>
      </c>
      <c r="J373" s="40"/>
      <c r="K373" s="52">
        <f t="shared" si="37"/>
        <v>47755774</v>
      </c>
      <c r="L373" s="54">
        <v>67304909</v>
      </c>
      <c r="M373" s="54">
        <v>5052332</v>
      </c>
      <c r="N373" s="54">
        <v>7809416</v>
      </c>
      <c r="O373" s="55"/>
      <c r="P373" s="52">
        <f t="shared" si="38"/>
        <v>54443161</v>
      </c>
      <c r="Q373" s="30" t="e">
        <f>MATCH(LEFT(A373,4)*1,'Appendix 1'!E$5:E$8,0)</f>
        <v>#N/A</v>
      </c>
      <c r="R373" s="41">
        <f t="shared" si="39"/>
        <v>-0.1</v>
      </c>
      <c r="S373" s="41">
        <f t="shared" si="40"/>
        <v>-0.1</v>
      </c>
      <c r="T373" s="41">
        <f t="shared" si="41"/>
        <v>-0.1</v>
      </c>
      <c r="U373" s="41">
        <f t="shared" si="42"/>
        <v>-0.1</v>
      </c>
    </row>
    <row r="374" spans="1:21" hidden="1">
      <c r="A374" s="38" t="s">
        <v>4903</v>
      </c>
      <c r="B374" s="30">
        <v>0</v>
      </c>
      <c r="C374" s="30">
        <v>0</v>
      </c>
      <c r="D374" s="30">
        <v>0</v>
      </c>
      <c r="E374" s="30">
        <v>0</v>
      </c>
      <c r="F374" s="52">
        <f t="shared" si="36"/>
        <v>0</v>
      </c>
      <c r="G374" s="30">
        <v>0</v>
      </c>
      <c r="H374" s="30">
        <v>0</v>
      </c>
      <c r="I374" s="30">
        <v>0</v>
      </c>
      <c r="J374" s="30">
        <v>0</v>
      </c>
      <c r="K374" s="52">
        <f t="shared" si="37"/>
        <v>0</v>
      </c>
      <c r="L374" s="54">
        <v>447546015</v>
      </c>
      <c r="M374" s="54">
        <v>28435708</v>
      </c>
      <c r="N374" s="54">
        <v>157464968</v>
      </c>
      <c r="O374" s="54">
        <v>1807115</v>
      </c>
      <c r="P374" s="52">
        <f t="shared" si="38"/>
        <v>259838224</v>
      </c>
      <c r="Q374" s="30" t="e">
        <f>MATCH(LEFT(A374,4)*1,'Appendix 1'!E$5:E$8,0)</f>
        <v>#N/A</v>
      </c>
      <c r="R374" s="41">
        <f t="shared" si="39"/>
        <v>-0.1</v>
      </c>
      <c r="S374" s="41">
        <f t="shared" si="40"/>
        <v>-0.1</v>
      </c>
      <c r="T374" s="41">
        <f t="shared" si="41"/>
        <v>-0.1</v>
      </c>
      <c r="U374" s="41">
        <f t="shared" si="42"/>
        <v>-0.1</v>
      </c>
    </row>
    <row r="375" spans="1:21" hidden="1">
      <c r="A375" s="38" t="s">
        <v>4904</v>
      </c>
      <c r="B375" s="30">
        <v>0</v>
      </c>
      <c r="C375" s="30">
        <v>0</v>
      </c>
      <c r="D375" s="30">
        <v>0</v>
      </c>
      <c r="E375" s="30">
        <v>0</v>
      </c>
      <c r="F375" s="52">
        <f t="shared" si="36"/>
        <v>0</v>
      </c>
      <c r="G375" s="30">
        <v>0</v>
      </c>
      <c r="H375" s="30">
        <v>0</v>
      </c>
      <c r="I375" s="30">
        <v>0</v>
      </c>
      <c r="J375" s="30">
        <v>0</v>
      </c>
      <c r="K375" s="52">
        <f t="shared" si="37"/>
        <v>0</v>
      </c>
      <c r="L375" s="54">
        <v>81505988516</v>
      </c>
      <c r="M375" s="54">
        <v>665122508</v>
      </c>
      <c r="N375" s="54">
        <v>454547875</v>
      </c>
      <c r="O375" s="54">
        <v>24287169</v>
      </c>
      <c r="P375" s="52">
        <f t="shared" si="38"/>
        <v>80362030964</v>
      </c>
      <c r="Q375" s="30" t="e">
        <f>MATCH(LEFT(A375,4)*1,'Appendix 1'!E$5:E$8,0)</f>
        <v>#N/A</v>
      </c>
      <c r="R375" s="41">
        <f t="shared" si="39"/>
        <v>-0.1</v>
      </c>
      <c r="S375" s="41">
        <f t="shared" si="40"/>
        <v>-0.1</v>
      </c>
      <c r="T375" s="41">
        <f t="shared" si="41"/>
        <v>-0.1</v>
      </c>
      <c r="U375" s="41">
        <f t="shared" si="42"/>
        <v>-0.1</v>
      </c>
    </row>
    <row r="376" spans="1:21" hidden="1">
      <c r="A376" s="38" t="s">
        <v>4905</v>
      </c>
      <c r="B376" s="30">
        <v>0</v>
      </c>
      <c r="C376" s="30">
        <v>0</v>
      </c>
      <c r="D376" s="30">
        <v>0</v>
      </c>
      <c r="E376" s="30">
        <v>0</v>
      </c>
      <c r="F376" s="52">
        <f t="shared" si="36"/>
        <v>0</v>
      </c>
      <c r="G376" s="30">
        <v>0</v>
      </c>
      <c r="H376" s="30">
        <v>0</v>
      </c>
      <c r="I376" s="30">
        <v>0</v>
      </c>
      <c r="J376" s="30">
        <v>0</v>
      </c>
      <c r="K376" s="52">
        <f t="shared" si="37"/>
        <v>0</v>
      </c>
      <c r="L376" s="54">
        <v>2365017073</v>
      </c>
      <c r="M376" s="54">
        <v>34022619</v>
      </c>
      <c r="N376" s="54">
        <v>153883313</v>
      </c>
      <c r="O376" s="54">
        <v>2250</v>
      </c>
      <c r="P376" s="52">
        <f t="shared" si="38"/>
        <v>2177108891</v>
      </c>
      <c r="Q376" s="30" t="e">
        <f>MATCH(LEFT(A376,4)*1,'Appendix 1'!E$5:E$8,0)</f>
        <v>#N/A</v>
      </c>
      <c r="R376" s="41">
        <f t="shared" si="39"/>
        <v>-0.1</v>
      </c>
      <c r="S376" s="41">
        <f t="shared" si="40"/>
        <v>-0.1</v>
      </c>
      <c r="T376" s="41">
        <f t="shared" si="41"/>
        <v>-0.1</v>
      </c>
      <c r="U376" s="41">
        <f t="shared" si="42"/>
        <v>-0.1</v>
      </c>
    </row>
    <row r="377" spans="1:21" hidden="1">
      <c r="A377" s="38" t="s">
        <v>4906</v>
      </c>
      <c r="B377" s="30">
        <v>0</v>
      </c>
      <c r="C377" s="30">
        <v>0</v>
      </c>
      <c r="D377" s="30">
        <v>0</v>
      </c>
      <c r="E377" s="30">
        <v>0</v>
      </c>
      <c r="F377" s="52">
        <f t="shared" si="36"/>
        <v>0</v>
      </c>
      <c r="G377" s="30">
        <v>0</v>
      </c>
      <c r="H377" s="30">
        <v>0</v>
      </c>
      <c r="I377" s="30">
        <v>0</v>
      </c>
      <c r="J377" s="30">
        <v>0</v>
      </c>
      <c r="K377" s="52">
        <f t="shared" si="37"/>
        <v>0</v>
      </c>
      <c r="L377" s="54">
        <v>94025158464</v>
      </c>
      <c r="M377" s="54">
        <v>4764178352</v>
      </c>
      <c r="N377" s="54">
        <v>4771120197</v>
      </c>
      <c r="O377" s="54">
        <v>571470751</v>
      </c>
      <c r="P377" s="52">
        <f t="shared" si="38"/>
        <v>83918389164</v>
      </c>
      <c r="Q377" s="30" t="e">
        <f>MATCH(LEFT(A377,4)*1,'Appendix 1'!E$5:E$8,0)</f>
        <v>#N/A</v>
      </c>
      <c r="R377" s="41">
        <f t="shared" si="39"/>
        <v>-0.1</v>
      </c>
      <c r="S377" s="41">
        <f t="shared" si="40"/>
        <v>-0.1</v>
      </c>
      <c r="T377" s="41">
        <f t="shared" si="41"/>
        <v>-0.1</v>
      </c>
      <c r="U377" s="41">
        <f t="shared" si="42"/>
        <v>-0.1</v>
      </c>
    </row>
    <row r="378" spans="1:21" hidden="1">
      <c r="A378" s="38" t="s">
        <v>4907</v>
      </c>
      <c r="B378" s="30">
        <v>0</v>
      </c>
      <c r="C378" s="30">
        <v>0</v>
      </c>
      <c r="D378" s="30">
        <v>0</v>
      </c>
      <c r="E378" s="30">
        <v>0</v>
      </c>
      <c r="F378" s="52">
        <f t="shared" si="36"/>
        <v>0</v>
      </c>
      <c r="G378" s="30">
        <v>0</v>
      </c>
      <c r="H378" s="30">
        <v>0</v>
      </c>
      <c r="I378" s="30">
        <v>0</v>
      </c>
      <c r="J378" s="30">
        <v>0</v>
      </c>
      <c r="K378" s="52">
        <f t="shared" si="37"/>
        <v>0</v>
      </c>
      <c r="L378" s="54">
        <v>1683264736</v>
      </c>
      <c r="M378" s="54">
        <v>15773108</v>
      </c>
      <c r="N378" s="54">
        <v>612761224</v>
      </c>
      <c r="O378" s="54">
        <v>207372396</v>
      </c>
      <c r="P378" s="52">
        <f t="shared" si="38"/>
        <v>847358008</v>
      </c>
      <c r="Q378" s="30" t="e">
        <f>MATCH(LEFT(A378,4)*1,'Appendix 1'!E$5:E$8,0)</f>
        <v>#N/A</v>
      </c>
      <c r="R378" s="41">
        <f t="shared" si="39"/>
        <v>-0.1</v>
      </c>
      <c r="S378" s="41">
        <f t="shared" si="40"/>
        <v>-0.1</v>
      </c>
      <c r="T378" s="41">
        <f t="shared" si="41"/>
        <v>-0.1</v>
      </c>
      <c r="U378" s="41">
        <f t="shared" si="42"/>
        <v>-0.1</v>
      </c>
    </row>
    <row r="379" spans="1:21" hidden="1">
      <c r="A379" s="38" t="s">
        <v>4908</v>
      </c>
      <c r="B379" s="39">
        <v>5120256</v>
      </c>
      <c r="C379" s="39">
        <v>489544</v>
      </c>
      <c r="D379" s="39">
        <v>1056395</v>
      </c>
      <c r="E379" s="39">
        <v>1460947</v>
      </c>
      <c r="F379" s="52">
        <f t="shared" si="36"/>
        <v>2113370</v>
      </c>
      <c r="G379" s="39">
        <v>89576266</v>
      </c>
      <c r="H379" s="39">
        <v>8985295</v>
      </c>
      <c r="I379" s="39">
        <v>9841710</v>
      </c>
      <c r="J379" s="39">
        <v>29219041</v>
      </c>
      <c r="K379" s="52">
        <f t="shared" si="37"/>
        <v>41530220</v>
      </c>
      <c r="L379" s="54">
        <v>3888770113</v>
      </c>
      <c r="M379" s="54">
        <v>190825921</v>
      </c>
      <c r="N379" s="54">
        <v>101177443</v>
      </c>
      <c r="O379" s="54">
        <v>90914575</v>
      </c>
      <c r="P379" s="52">
        <f t="shared" si="38"/>
        <v>3505852174</v>
      </c>
      <c r="Q379" s="30" t="e">
        <f>MATCH(LEFT(A379,4)*1,'Appendix 1'!E$5:E$8,0)</f>
        <v>#N/A</v>
      </c>
      <c r="R379" s="41">
        <f t="shared" si="39"/>
        <v>-0.1</v>
      </c>
      <c r="S379" s="41">
        <f t="shared" si="40"/>
        <v>-0.1</v>
      </c>
      <c r="T379" s="41">
        <f t="shared" si="41"/>
        <v>-0.1</v>
      </c>
      <c r="U379" s="41">
        <f t="shared" si="42"/>
        <v>-0.1</v>
      </c>
    </row>
    <row r="380" spans="1:21" hidden="1">
      <c r="A380" s="38" t="s">
        <v>4909</v>
      </c>
      <c r="B380" s="39">
        <v>2376225</v>
      </c>
      <c r="C380" s="30">
        <v>0</v>
      </c>
      <c r="D380" s="39">
        <v>2376225</v>
      </c>
      <c r="E380" s="30">
        <v>0</v>
      </c>
      <c r="F380" s="52">
        <f t="shared" si="36"/>
        <v>0</v>
      </c>
      <c r="G380" s="39">
        <v>9519143</v>
      </c>
      <c r="H380" s="30">
        <v>0</v>
      </c>
      <c r="I380" s="39">
        <v>9519143</v>
      </c>
      <c r="J380" s="30">
        <v>0</v>
      </c>
      <c r="K380" s="52">
        <f t="shared" si="37"/>
        <v>0</v>
      </c>
      <c r="L380" s="54">
        <v>61858421</v>
      </c>
      <c r="M380" s="54">
        <v>9934794</v>
      </c>
      <c r="N380" s="54">
        <v>9519143</v>
      </c>
      <c r="O380" s="54">
        <v>4904840</v>
      </c>
      <c r="P380" s="52">
        <f t="shared" si="38"/>
        <v>37499644</v>
      </c>
      <c r="Q380" s="30" t="e">
        <f>MATCH(LEFT(A380,4)*1,'Appendix 1'!E$5:E$8,0)</f>
        <v>#N/A</v>
      </c>
      <c r="R380" s="41">
        <f t="shared" si="39"/>
        <v>-0.1</v>
      </c>
      <c r="S380" s="41">
        <f t="shared" si="40"/>
        <v>-0.1</v>
      </c>
      <c r="T380" s="41">
        <f t="shared" si="41"/>
        <v>-0.1</v>
      </c>
      <c r="U380" s="41">
        <f t="shared" si="42"/>
        <v>-0.1</v>
      </c>
    </row>
    <row r="381" spans="1:21" hidden="1">
      <c r="A381" s="38" t="s">
        <v>4910</v>
      </c>
      <c r="B381" s="39">
        <v>1492480</v>
      </c>
      <c r="C381" s="30">
        <v>0</v>
      </c>
      <c r="D381" s="39">
        <v>1492480</v>
      </c>
      <c r="E381" s="30">
        <v>0</v>
      </c>
      <c r="F381" s="52">
        <f t="shared" si="36"/>
        <v>0</v>
      </c>
      <c r="G381" s="39">
        <v>6206098</v>
      </c>
      <c r="H381" s="30">
        <v>0</v>
      </c>
      <c r="I381" s="39">
        <v>6206098</v>
      </c>
      <c r="J381" s="30">
        <v>0</v>
      </c>
      <c r="K381" s="52">
        <f t="shared" si="37"/>
        <v>0</v>
      </c>
      <c r="L381" s="54">
        <v>3149763052</v>
      </c>
      <c r="M381" s="54">
        <v>773776662</v>
      </c>
      <c r="N381" s="54">
        <v>6206098</v>
      </c>
      <c r="O381" s="54">
        <v>3836058</v>
      </c>
      <c r="P381" s="52">
        <f t="shared" si="38"/>
        <v>2365944234</v>
      </c>
      <c r="Q381" s="30" t="e">
        <f>MATCH(LEFT(A381,4)*1,'Appendix 1'!E$5:E$8,0)</f>
        <v>#N/A</v>
      </c>
      <c r="R381" s="41">
        <f t="shared" si="39"/>
        <v>-0.1</v>
      </c>
      <c r="S381" s="41">
        <f t="shared" si="40"/>
        <v>-0.1</v>
      </c>
      <c r="T381" s="41">
        <f t="shared" si="41"/>
        <v>-0.1</v>
      </c>
      <c r="U381" s="41">
        <f t="shared" si="42"/>
        <v>-0.1</v>
      </c>
    </row>
    <row r="382" spans="1:21" hidden="1">
      <c r="A382" s="38" t="s">
        <v>4911</v>
      </c>
      <c r="B382" s="39">
        <v>5823</v>
      </c>
      <c r="C382" s="30">
        <v>0</v>
      </c>
      <c r="D382" s="39">
        <v>5823</v>
      </c>
      <c r="E382" s="30">
        <v>0</v>
      </c>
      <c r="F382" s="52">
        <f t="shared" si="36"/>
        <v>0</v>
      </c>
      <c r="G382" s="39">
        <v>193032</v>
      </c>
      <c r="H382" s="30">
        <v>0</v>
      </c>
      <c r="I382" s="39">
        <v>193032</v>
      </c>
      <c r="J382" s="30">
        <v>0</v>
      </c>
      <c r="K382" s="52">
        <f t="shared" si="37"/>
        <v>0</v>
      </c>
      <c r="L382" s="54">
        <v>258399090</v>
      </c>
      <c r="M382" s="54">
        <v>34584</v>
      </c>
      <c r="N382" s="54">
        <v>193032</v>
      </c>
      <c r="O382" s="54">
        <v>66231</v>
      </c>
      <c r="P382" s="52">
        <f t="shared" si="38"/>
        <v>258105243</v>
      </c>
      <c r="Q382" s="30" t="e">
        <f>MATCH(LEFT(A382,4)*1,'Appendix 1'!E$5:E$8,0)</f>
        <v>#N/A</v>
      </c>
      <c r="R382" s="41">
        <f t="shared" si="39"/>
        <v>-0.1</v>
      </c>
      <c r="S382" s="41">
        <f t="shared" si="40"/>
        <v>-0.1</v>
      </c>
      <c r="T382" s="41">
        <f t="shared" si="41"/>
        <v>-0.1</v>
      </c>
      <c r="U382" s="41">
        <f t="shared" si="42"/>
        <v>-0.1</v>
      </c>
    </row>
    <row r="383" spans="1:21" hidden="1">
      <c r="A383" s="38" t="s">
        <v>4912</v>
      </c>
      <c r="B383" s="39">
        <v>52809</v>
      </c>
      <c r="C383" s="30">
        <v>0</v>
      </c>
      <c r="D383" s="39">
        <v>52809</v>
      </c>
      <c r="E383" s="30">
        <v>0</v>
      </c>
      <c r="F383" s="52">
        <f t="shared" si="36"/>
        <v>0</v>
      </c>
      <c r="G383" s="39">
        <v>211229</v>
      </c>
      <c r="H383" s="30">
        <v>0</v>
      </c>
      <c r="I383" s="39">
        <v>211229</v>
      </c>
      <c r="J383" s="30">
        <v>0</v>
      </c>
      <c r="K383" s="52">
        <f t="shared" si="37"/>
        <v>0</v>
      </c>
      <c r="L383" s="54">
        <v>4094346133</v>
      </c>
      <c r="M383" s="54">
        <v>3541166418</v>
      </c>
      <c r="N383" s="54">
        <v>211229</v>
      </c>
      <c r="O383" s="54">
        <v>173068</v>
      </c>
      <c r="P383" s="52">
        <f t="shared" si="38"/>
        <v>552795418</v>
      </c>
      <c r="Q383" s="30" t="e">
        <f>MATCH(LEFT(A383,4)*1,'Appendix 1'!E$5:E$8,0)</f>
        <v>#N/A</v>
      </c>
      <c r="R383" s="41">
        <f t="shared" si="39"/>
        <v>-0.1</v>
      </c>
      <c r="S383" s="41">
        <f t="shared" si="40"/>
        <v>-0.1</v>
      </c>
      <c r="T383" s="41">
        <f t="shared" si="41"/>
        <v>-0.1</v>
      </c>
      <c r="U383" s="41">
        <f t="shared" si="42"/>
        <v>-0.1</v>
      </c>
    </row>
    <row r="384" spans="1:21" hidden="1">
      <c r="A384" s="38" t="s">
        <v>4913</v>
      </c>
      <c r="B384" s="39">
        <v>2503596</v>
      </c>
      <c r="C384" s="30">
        <v>0</v>
      </c>
      <c r="D384" s="39">
        <v>2503596</v>
      </c>
      <c r="E384" s="30">
        <v>0</v>
      </c>
      <c r="F384" s="52">
        <f t="shared" si="36"/>
        <v>0</v>
      </c>
      <c r="G384" s="39">
        <v>12637019</v>
      </c>
      <c r="H384" s="30">
        <v>0</v>
      </c>
      <c r="I384" s="39">
        <v>12637019</v>
      </c>
      <c r="J384" s="30">
        <v>0</v>
      </c>
      <c r="K384" s="52">
        <f t="shared" si="37"/>
        <v>0</v>
      </c>
      <c r="L384" s="54">
        <v>1471575124</v>
      </c>
      <c r="M384" s="54">
        <v>87249187</v>
      </c>
      <c r="N384" s="54">
        <v>12663817</v>
      </c>
      <c r="O384" s="54">
        <v>137344233</v>
      </c>
      <c r="P384" s="52">
        <f t="shared" si="38"/>
        <v>1234317887</v>
      </c>
      <c r="Q384" s="30" t="e">
        <f>MATCH(LEFT(A384,4)*1,'Appendix 1'!E$5:E$8,0)</f>
        <v>#N/A</v>
      </c>
      <c r="R384" s="41">
        <f t="shared" si="39"/>
        <v>-0.1</v>
      </c>
      <c r="S384" s="41">
        <f t="shared" si="40"/>
        <v>-0.1</v>
      </c>
      <c r="T384" s="41">
        <f t="shared" si="41"/>
        <v>-0.1</v>
      </c>
      <c r="U384" s="41">
        <f t="shared" si="42"/>
        <v>-0.1</v>
      </c>
    </row>
    <row r="385" spans="1:21" hidden="1">
      <c r="A385" s="38" t="s">
        <v>4914</v>
      </c>
      <c r="B385" s="39">
        <v>296989</v>
      </c>
      <c r="C385" s="40"/>
      <c r="D385" s="39">
        <v>151055</v>
      </c>
      <c r="E385" s="40"/>
      <c r="F385" s="52">
        <f t="shared" si="36"/>
        <v>145934</v>
      </c>
      <c r="G385" s="39">
        <v>7597541</v>
      </c>
      <c r="H385" s="40"/>
      <c r="I385" s="39">
        <v>568606</v>
      </c>
      <c r="J385" s="40"/>
      <c r="K385" s="52">
        <f t="shared" si="37"/>
        <v>7028935</v>
      </c>
      <c r="L385" s="54">
        <v>24663754</v>
      </c>
      <c r="M385" s="55"/>
      <c r="N385" s="54">
        <v>568606</v>
      </c>
      <c r="O385" s="55"/>
      <c r="P385" s="52">
        <f t="shared" si="38"/>
        <v>24095148</v>
      </c>
      <c r="Q385" s="30" t="e">
        <f>MATCH(LEFT(A385,4)*1,'Appendix 1'!E$5:E$8,0)</f>
        <v>#N/A</v>
      </c>
      <c r="R385" s="41">
        <f t="shared" si="39"/>
        <v>-0.1</v>
      </c>
      <c r="S385" s="41">
        <f t="shared" si="40"/>
        <v>-0.1</v>
      </c>
      <c r="T385" s="41">
        <f t="shared" si="41"/>
        <v>-0.1</v>
      </c>
      <c r="U385" s="41">
        <f t="shared" si="42"/>
        <v>-0.1</v>
      </c>
    </row>
    <row r="386" spans="1:21" hidden="1">
      <c r="A386" s="38" t="s">
        <v>4915</v>
      </c>
      <c r="B386" s="39">
        <v>302735</v>
      </c>
      <c r="C386" s="39">
        <v>1938</v>
      </c>
      <c r="D386" s="39">
        <v>28518</v>
      </c>
      <c r="E386" s="39">
        <v>16157</v>
      </c>
      <c r="F386" s="52">
        <f t="shared" si="36"/>
        <v>256122</v>
      </c>
      <c r="G386" s="39">
        <v>4938587</v>
      </c>
      <c r="H386" s="39">
        <v>37788</v>
      </c>
      <c r="I386" s="39">
        <v>91438</v>
      </c>
      <c r="J386" s="39">
        <v>259488</v>
      </c>
      <c r="K386" s="52">
        <f t="shared" si="37"/>
        <v>4549873</v>
      </c>
      <c r="L386" s="54">
        <v>10382330</v>
      </c>
      <c r="M386" s="54">
        <v>53715</v>
      </c>
      <c r="N386" s="54">
        <v>91438</v>
      </c>
      <c r="O386" s="54">
        <v>3086100</v>
      </c>
      <c r="P386" s="52">
        <f t="shared" si="38"/>
        <v>7151077</v>
      </c>
      <c r="Q386" s="30" t="e">
        <f>MATCH(LEFT(A386,4)*1,'Appendix 1'!E$5:E$8,0)</f>
        <v>#N/A</v>
      </c>
      <c r="R386" s="41">
        <f t="shared" si="39"/>
        <v>-0.1</v>
      </c>
      <c r="S386" s="41">
        <f t="shared" si="40"/>
        <v>-0.1</v>
      </c>
      <c r="T386" s="41">
        <f t="shared" si="41"/>
        <v>-0.1</v>
      </c>
      <c r="U386" s="41">
        <f t="shared" si="42"/>
        <v>-0.1</v>
      </c>
    </row>
    <row r="387" spans="1:21" hidden="1">
      <c r="A387" s="38" t="s">
        <v>4916</v>
      </c>
      <c r="B387" s="39">
        <v>7624393</v>
      </c>
      <c r="C387" s="39">
        <v>6473</v>
      </c>
      <c r="D387" s="39">
        <v>3107233</v>
      </c>
      <c r="E387" s="39">
        <v>1437</v>
      </c>
      <c r="F387" s="52">
        <f t="shared" si="36"/>
        <v>4509250</v>
      </c>
      <c r="G387" s="39">
        <v>156799563</v>
      </c>
      <c r="H387" s="39">
        <v>208853</v>
      </c>
      <c r="I387" s="39">
        <v>11084586</v>
      </c>
      <c r="J387" s="39">
        <v>46337</v>
      </c>
      <c r="K387" s="52">
        <f t="shared" si="37"/>
        <v>145459787</v>
      </c>
      <c r="L387" s="54">
        <v>222296105</v>
      </c>
      <c r="M387" s="54">
        <v>3983227</v>
      </c>
      <c r="N387" s="54">
        <v>11084586</v>
      </c>
      <c r="O387" s="54">
        <v>3003523</v>
      </c>
      <c r="P387" s="52">
        <f t="shared" si="38"/>
        <v>204224769</v>
      </c>
      <c r="Q387" s="30" t="e">
        <f>MATCH(LEFT(A387,4)*1,'Appendix 1'!E$5:E$8,0)</f>
        <v>#N/A</v>
      </c>
      <c r="R387" s="41">
        <f t="shared" si="39"/>
        <v>-0.1</v>
      </c>
      <c r="S387" s="41">
        <f t="shared" si="40"/>
        <v>-0.1</v>
      </c>
      <c r="T387" s="41">
        <f t="shared" si="41"/>
        <v>-0.1</v>
      </c>
      <c r="U387" s="41">
        <f t="shared" si="42"/>
        <v>-0.1</v>
      </c>
    </row>
    <row r="388" spans="1:21" hidden="1">
      <c r="A388" s="38" t="s">
        <v>4917</v>
      </c>
      <c r="B388" s="39">
        <v>53812809</v>
      </c>
      <c r="C388" s="39">
        <v>1159101</v>
      </c>
      <c r="D388" s="39">
        <v>23714448</v>
      </c>
      <c r="E388" s="39">
        <v>802307</v>
      </c>
      <c r="F388" s="52">
        <f t="shared" si="36"/>
        <v>28136953</v>
      </c>
      <c r="G388" s="39">
        <v>551279693</v>
      </c>
      <c r="H388" s="39">
        <v>17834791</v>
      </c>
      <c r="I388" s="39">
        <v>79343829</v>
      </c>
      <c r="J388" s="39">
        <v>12342885</v>
      </c>
      <c r="K388" s="52">
        <f t="shared" si="37"/>
        <v>441758188</v>
      </c>
      <c r="L388" s="54">
        <v>646522279</v>
      </c>
      <c r="M388" s="54">
        <v>25937767</v>
      </c>
      <c r="N388" s="54">
        <v>79795796</v>
      </c>
      <c r="O388" s="54">
        <v>49292233</v>
      </c>
      <c r="P388" s="52">
        <f t="shared" si="38"/>
        <v>491496483</v>
      </c>
      <c r="Q388" s="30" t="e">
        <f>MATCH(LEFT(A388,4)*1,'Appendix 1'!E$5:E$8,0)</f>
        <v>#N/A</v>
      </c>
      <c r="R388" s="41">
        <f t="shared" si="39"/>
        <v>-0.1</v>
      </c>
      <c r="S388" s="41">
        <f t="shared" si="40"/>
        <v>-0.1</v>
      </c>
      <c r="T388" s="41">
        <f t="shared" si="41"/>
        <v>-0.1</v>
      </c>
      <c r="U388" s="41">
        <f t="shared" si="42"/>
        <v>-0.1</v>
      </c>
    </row>
    <row r="389" spans="1:21" hidden="1">
      <c r="A389" s="38" t="s">
        <v>4918</v>
      </c>
      <c r="B389" s="39">
        <v>466403</v>
      </c>
      <c r="C389" s="39">
        <v>718</v>
      </c>
      <c r="D389" s="39">
        <v>43289</v>
      </c>
      <c r="E389" s="39">
        <v>4068</v>
      </c>
      <c r="F389" s="52">
        <f t="shared" si="36"/>
        <v>418328</v>
      </c>
      <c r="G389" s="39">
        <v>6671442</v>
      </c>
      <c r="H389" s="39">
        <v>11049</v>
      </c>
      <c r="I389" s="39">
        <v>162200</v>
      </c>
      <c r="J389" s="39">
        <v>62583</v>
      </c>
      <c r="K389" s="52">
        <f t="shared" si="37"/>
        <v>6435610</v>
      </c>
      <c r="L389" s="54">
        <v>15768185</v>
      </c>
      <c r="M389" s="54">
        <v>557255</v>
      </c>
      <c r="N389" s="54">
        <v>162200</v>
      </c>
      <c r="O389" s="54">
        <v>79956</v>
      </c>
      <c r="P389" s="52">
        <f t="shared" si="38"/>
        <v>14968774</v>
      </c>
      <c r="Q389" s="30" t="e">
        <f>MATCH(LEFT(A389,4)*1,'Appendix 1'!E$5:E$8,0)</f>
        <v>#N/A</v>
      </c>
      <c r="R389" s="41">
        <f t="shared" si="39"/>
        <v>-0.1</v>
      </c>
      <c r="S389" s="41">
        <f t="shared" si="40"/>
        <v>-0.1</v>
      </c>
      <c r="T389" s="41">
        <f t="shared" si="41"/>
        <v>-0.1</v>
      </c>
      <c r="U389" s="41">
        <f t="shared" si="42"/>
        <v>-0.1</v>
      </c>
    </row>
    <row r="390" spans="1:21" hidden="1">
      <c r="A390" s="38" t="s">
        <v>4919</v>
      </c>
      <c r="B390" s="39">
        <v>32902341</v>
      </c>
      <c r="C390" s="39">
        <v>341551</v>
      </c>
      <c r="D390" s="39">
        <v>17719457</v>
      </c>
      <c r="E390" s="39">
        <v>151758</v>
      </c>
      <c r="F390" s="52">
        <f t="shared" si="36"/>
        <v>14689575</v>
      </c>
      <c r="G390" s="39">
        <v>365212390</v>
      </c>
      <c r="H390" s="39">
        <v>6759890</v>
      </c>
      <c r="I390" s="39">
        <v>59741486</v>
      </c>
      <c r="J390" s="39">
        <v>3169845</v>
      </c>
      <c r="K390" s="52">
        <f t="shared" si="37"/>
        <v>295541169</v>
      </c>
      <c r="L390" s="54">
        <v>993056684</v>
      </c>
      <c r="M390" s="54">
        <v>431687411</v>
      </c>
      <c r="N390" s="54">
        <v>59741486</v>
      </c>
      <c r="O390" s="54">
        <v>136921533</v>
      </c>
      <c r="P390" s="52">
        <f t="shared" si="38"/>
        <v>364706254</v>
      </c>
      <c r="Q390" s="30" t="e">
        <f>MATCH(LEFT(A390,4)*1,'Appendix 1'!E$5:E$8,0)</f>
        <v>#N/A</v>
      </c>
      <c r="R390" s="41">
        <f t="shared" si="39"/>
        <v>-0.1</v>
      </c>
      <c r="S390" s="41">
        <f t="shared" si="40"/>
        <v>-0.1</v>
      </c>
      <c r="T390" s="41">
        <f t="shared" si="41"/>
        <v>-0.1</v>
      </c>
      <c r="U390" s="41">
        <f t="shared" si="42"/>
        <v>-0.1</v>
      </c>
    </row>
    <row r="391" spans="1:21" hidden="1">
      <c r="A391" s="38" t="s">
        <v>4920</v>
      </c>
      <c r="B391" s="39">
        <v>6012143</v>
      </c>
      <c r="C391" s="39">
        <v>4060</v>
      </c>
      <c r="D391" s="39">
        <v>813710</v>
      </c>
      <c r="E391" s="39">
        <v>21182</v>
      </c>
      <c r="F391" s="52">
        <f t="shared" si="36"/>
        <v>5173191</v>
      </c>
      <c r="G391" s="39">
        <v>110336814</v>
      </c>
      <c r="H391" s="39">
        <v>92398</v>
      </c>
      <c r="I391" s="39">
        <v>2840718</v>
      </c>
      <c r="J391" s="39">
        <v>395377</v>
      </c>
      <c r="K391" s="52">
        <f t="shared" si="37"/>
        <v>107008321</v>
      </c>
      <c r="L391" s="54">
        <v>207106754</v>
      </c>
      <c r="M391" s="54">
        <v>12691016</v>
      </c>
      <c r="N391" s="54">
        <v>2840718</v>
      </c>
      <c r="O391" s="54">
        <v>75015072</v>
      </c>
      <c r="P391" s="52">
        <f t="shared" si="38"/>
        <v>116559948</v>
      </c>
      <c r="Q391" s="30" t="e">
        <f>MATCH(LEFT(A391,4)*1,'Appendix 1'!E$5:E$8,0)</f>
        <v>#N/A</v>
      </c>
      <c r="R391" s="41">
        <f t="shared" si="39"/>
        <v>-0.1</v>
      </c>
      <c r="S391" s="41">
        <f t="shared" si="40"/>
        <v>-0.1</v>
      </c>
      <c r="T391" s="41">
        <f t="shared" si="41"/>
        <v>-0.1</v>
      </c>
      <c r="U391" s="41">
        <f t="shared" si="42"/>
        <v>-0.1</v>
      </c>
    </row>
    <row r="392" spans="1:21" hidden="1">
      <c r="A392" s="38" t="s">
        <v>4921</v>
      </c>
      <c r="B392" s="39">
        <v>18875729</v>
      </c>
      <c r="C392" s="39">
        <v>1117538</v>
      </c>
      <c r="D392" s="39">
        <v>2942188</v>
      </c>
      <c r="E392" s="39">
        <v>794206</v>
      </c>
      <c r="F392" s="52">
        <f t="shared" si="36"/>
        <v>14021797</v>
      </c>
      <c r="G392" s="39">
        <v>478325005</v>
      </c>
      <c r="H392" s="39">
        <v>31441908</v>
      </c>
      <c r="I392" s="39">
        <v>11118930</v>
      </c>
      <c r="J392" s="39">
        <v>22100253</v>
      </c>
      <c r="K392" s="52">
        <f t="shared" si="37"/>
        <v>413663914</v>
      </c>
      <c r="L392" s="54">
        <v>813983558</v>
      </c>
      <c r="M392" s="54">
        <v>261978584</v>
      </c>
      <c r="N392" s="54">
        <v>11138371</v>
      </c>
      <c r="O392" s="54">
        <v>71064249</v>
      </c>
      <c r="P392" s="52">
        <f t="shared" si="38"/>
        <v>469802354</v>
      </c>
      <c r="Q392" s="30" t="e">
        <f>MATCH(LEFT(A392,4)*1,'Appendix 1'!E$5:E$8,0)</f>
        <v>#N/A</v>
      </c>
      <c r="R392" s="41">
        <f t="shared" si="39"/>
        <v>-0.1</v>
      </c>
      <c r="S392" s="41">
        <f t="shared" si="40"/>
        <v>-0.1</v>
      </c>
      <c r="T392" s="41">
        <f t="shared" si="41"/>
        <v>-0.1</v>
      </c>
      <c r="U392" s="41">
        <f t="shared" si="42"/>
        <v>-0.1</v>
      </c>
    </row>
    <row r="393" spans="1:21" hidden="1">
      <c r="A393" s="38" t="s">
        <v>4922</v>
      </c>
      <c r="B393" s="39">
        <v>15185261</v>
      </c>
      <c r="C393" s="39">
        <v>3192985</v>
      </c>
      <c r="D393" s="39">
        <v>904785</v>
      </c>
      <c r="E393" s="39">
        <v>953982</v>
      </c>
      <c r="F393" s="52">
        <f t="shared" ref="F393:F456" si="43">B393-SUM(C393:E393)</f>
        <v>10133509</v>
      </c>
      <c r="G393" s="39">
        <v>257035520</v>
      </c>
      <c r="H393" s="39">
        <v>54895238</v>
      </c>
      <c r="I393" s="39">
        <v>3436808</v>
      </c>
      <c r="J393" s="39">
        <v>16266230</v>
      </c>
      <c r="K393" s="52">
        <f t="shared" ref="K393:K456" si="44">G393-SUM(H393:J393)</f>
        <v>182437244</v>
      </c>
      <c r="L393" s="54">
        <v>402749308</v>
      </c>
      <c r="M393" s="54">
        <v>163764674</v>
      </c>
      <c r="N393" s="54">
        <v>3436808</v>
      </c>
      <c r="O393" s="54">
        <v>47539034</v>
      </c>
      <c r="P393" s="52">
        <f t="shared" ref="P393:P456" si="45">L393-SUM(M393:O393)</f>
        <v>188008792</v>
      </c>
      <c r="Q393" s="30" t="e">
        <f>MATCH(LEFT(A393,4)*1,'Appendix 1'!E$5:E$8,0)</f>
        <v>#N/A</v>
      </c>
      <c r="R393" s="41">
        <f t="shared" ref="R393:R456" si="46">IF(ISNA($Q393),-10%,B393/G393)</f>
        <v>-0.1</v>
      </c>
      <c r="S393" s="41">
        <f t="shared" ref="S393:S456" si="47">IF(ISNA($Q393),-10%,C393/H393)</f>
        <v>-0.1</v>
      </c>
      <c r="T393" s="41">
        <f t="shared" ref="T393:T456" si="48">IF(ISNA($Q393),-10%,D393/I393)</f>
        <v>-0.1</v>
      </c>
      <c r="U393" s="41">
        <f t="shared" ref="U393:U456" si="49">IF(ISNA($Q393),-10%,E393/J393)</f>
        <v>-0.1</v>
      </c>
    </row>
    <row r="394" spans="1:21" hidden="1">
      <c r="A394" s="38" t="s">
        <v>4923</v>
      </c>
      <c r="B394" s="39">
        <v>280845</v>
      </c>
      <c r="C394" s="39">
        <v>3327</v>
      </c>
      <c r="D394" s="39">
        <v>80097</v>
      </c>
      <c r="E394" s="30">
        <v>0</v>
      </c>
      <c r="F394" s="52">
        <f t="shared" si="43"/>
        <v>197421</v>
      </c>
      <c r="G394" s="39">
        <v>11453228</v>
      </c>
      <c r="H394" s="39">
        <v>184912</v>
      </c>
      <c r="I394" s="39">
        <v>302438</v>
      </c>
      <c r="J394" s="30">
        <v>0</v>
      </c>
      <c r="K394" s="52">
        <f t="shared" si="44"/>
        <v>10965878</v>
      </c>
      <c r="L394" s="54">
        <v>14317066</v>
      </c>
      <c r="M394" s="54">
        <v>2760361</v>
      </c>
      <c r="N394" s="54">
        <v>302438</v>
      </c>
      <c r="O394" s="54">
        <v>4206</v>
      </c>
      <c r="P394" s="52">
        <f t="shared" si="45"/>
        <v>11250061</v>
      </c>
      <c r="Q394" s="30" t="e">
        <f>MATCH(LEFT(A394,4)*1,'Appendix 1'!E$5:E$8,0)</f>
        <v>#N/A</v>
      </c>
      <c r="R394" s="41">
        <f t="shared" si="46"/>
        <v>-0.1</v>
      </c>
      <c r="S394" s="41">
        <f t="shared" si="47"/>
        <v>-0.1</v>
      </c>
      <c r="T394" s="41">
        <f t="shared" si="48"/>
        <v>-0.1</v>
      </c>
      <c r="U394" s="41">
        <f t="shared" si="49"/>
        <v>-0.1</v>
      </c>
    </row>
    <row r="395" spans="1:21" hidden="1">
      <c r="A395" s="38" t="s">
        <v>4924</v>
      </c>
      <c r="B395" s="39">
        <v>693913</v>
      </c>
      <c r="C395" s="30">
        <v>0</v>
      </c>
      <c r="D395" s="39">
        <v>47147</v>
      </c>
      <c r="E395" s="40"/>
      <c r="F395" s="52">
        <f t="shared" si="43"/>
        <v>646766</v>
      </c>
      <c r="G395" s="39">
        <v>17644206</v>
      </c>
      <c r="H395" s="30">
        <v>0</v>
      </c>
      <c r="I395" s="39">
        <v>164279</v>
      </c>
      <c r="J395" s="40"/>
      <c r="K395" s="52">
        <f t="shared" si="44"/>
        <v>17479927</v>
      </c>
      <c r="L395" s="54">
        <v>17946582</v>
      </c>
      <c r="M395" s="54">
        <v>284942</v>
      </c>
      <c r="N395" s="54">
        <v>164279</v>
      </c>
      <c r="O395" s="55"/>
      <c r="P395" s="52">
        <f t="shared" si="45"/>
        <v>17497361</v>
      </c>
      <c r="Q395" s="30" t="e">
        <f>MATCH(LEFT(A395,4)*1,'Appendix 1'!E$5:E$8,0)</f>
        <v>#N/A</v>
      </c>
      <c r="R395" s="41">
        <f t="shared" si="46"/>
        <v>-0.1</v>
      </c>
      <c r="S395" s="41">
        <f t="shared" si="47"/>
        <v>-0.1</v>
      </c>
      <c r="T395" s="41">
        <f t="shared" si="48"/>
        <v>-0.1</v>
      </c>
      <c r="U395" s="41">
        <f t="shared" si="49"/>
        <v>-0.1</v>
      </c>
    </row>
    <row r="396" spans="1:21" hidden="1">
      <c r="A396" s="38" t="s">
        <v>4925</v>
      </c>
      <c r="B396" s="39">
        <v>10122793</v>
      </c>
      <c r="C396" s="39">
        <v>505285</v>
      </c>
      <c r="D396" s="39">
        <v>5147794</v>
      </c>
      <c r="E396" s="39">
        <v>52915</v>
      </c>
      <c r="F396" s="52">
        <f t="shared" si="43"/>
        <v>4416799</v>
      </c>
      <c r="G396" s="39">
        <v>157217228</v>
      </c>
      <c r="H396" s="39">
        <v>16278149</v>
      </c>
      <c r="I396" s="39">
        <v>17754774</v>
      </c>
      <c r="J396" s="39">
        <v>1706889</v>
      </c>
      <c r="K396" s="52">
        <f t="shared" si="44"/>
        <v>121477416</v>
      </c>
      <c r="L396" s="54">
        <v>189801694</v>
      </c>
      <c r="M396" s="54">
        <v>39525662</v>
      </c>
      <c r="N396" s="54">
        <v>19739789</v>
      </c>
      <c r="O396" s="54">
        <v>5107469</v>
      </c>
      <c r="P396" s="52">
        <f t="shared" si="45"/>
        <v>125428774</v>
      </c>
      <c r="Q396" s="30" t="e">
        <f>MATCH(LEFT(A396,4)*1,'Appendix 1'!E$5:E$8,0)</f>
        <v>#N/A</v>
      </c>
      <c r="R396" s="41">
        <f t="shared" si="46"/>
        <v>-0.1</v>
      </c>
      <c r="S396" s="41">
        <f t="shared" si="47"/>
        <v>-0.1</v>
      </c>
      <c r="T396" s="41">
        <f t="shared" si="48"/>
        <v>-0.1</v>
      </c>
      <c r="U396" s="41">
        <f t="shared" si="49"/>
        <v>-0.1</v>
      </c>
    </row>
    <row r="397" spans="1:21" hidden="1">
      <c r="A397" s="38" t="s">
        <v>4926</v>
      </c>
      <c r="B397" s="39">
        <v>21646739</v>
      </c>
      <c r="C397" s="39">
        <v>844</v>
      </c>
      <c r="D397" s="39">
        <v>19171363</v>
      </c>
      <c r="E397" s="39">
        <v>1731</v>
      </c>
      <c r="F397" s="52">
        <f t="shared" si="43"/>
        <v>2472801</v>
      </c>
      <c r="G397" s="39">
        <v>120715228</v>
      </c>
      <c r="H397" s="39">
        <v>19128</v>
      </c>
      <c r="I397" s="39">
        <v>66462136</v>
      </c>
      <c r="J397" s="39">
        <v>48752</v>
      </c>
      <c r="K397" s="52">
        <f t="shared" si="44"/>
        <v>54185212</v>
      </c>
      <c r="L397" s="54">
        <v>131982206</v>
      </c>
      <c r="M397" s="54">
        <v>113214</v>
      </c>
      <c r="N397" s="54">
        <v>73203132</v>
      </c>
      <c r="O397" s="54">
        <v>2291648</v>
      </c>
      <c r="P397" s="52">
        <f t="shared" si="45"/>
        <v>56374212</v>
      </c>
      <c r="Q397" s="30" t="e">
        <f>MATCH(LEFT(A397,4)*1,'Appendix 1'!E$5:E$8,0)</f>
        <v>#N/A</v>
      </c>
      <c r="R397" s="41">
        <f t="shared" si="46"/>
        <v>-0.1</v>
      </c>
      <c r="S397" s="41">
        <f t="shared" si="47"/>
        <v>-0.1</v>
      </c>
      <c r="T397" s="41">
        <f t="shared" si="48"/>
        <v>-0.1</v>
      </c>
      <c r="U397" s="41">
        <f t="shared" si="49"/>
        <v>-0.1</v>
      </c>
    </row>
    <row r="398" spans="1:21" hidden="1">
      <c r="A398" s="38" t="s">
        <v>4927</v>
      </c>
      <c r="B398" s="39">
        <v>13087616</v>
      </c>
      <c r="C398" s="39">
        <v>51453</v>
      </c>
      <c r="D398" s="39">
        <v>2514998</v>
      </c>
      <c r="E398" s="39">
        <v>21725</v>
      </c>
      <c r="F398" s="52">
        <f t="shared" si="43"/>
        <v>10499440</v>
      </c>
      <c r="G398" s="39">
        <v>299338573</v>
      </c>
      <c r="H398" s="39">
        <v>1411635</v>
      </c>
      <c r="I398" s="39">
        <v>8843573</v>
      </c>
      <c r="J398" s="39">
        <v>588651</v>
      </c>
      <c r="K398" s="52">
        <f t="shared" si="44"/>
        <v>288494714</v>
      </c>
      <c r="L398" s="54">
        <v>525055986</v>
      </c>
      <c r="M398" s="54">
        <v>147019086</v>
      </c>
      <c r="N398" s="54">
        <v>8843573</v>
      </c>
      <c r="O398" s="54">
        <v>58530933</v>
      </c>
      <c r="P398" s="52">
        <f t="shared" si="45"/>
        <v>310662394</v>
      </c>
      <c r="Q398" s="30" t="e">
        <f>MATCH(LEFT(A398,4)*1,'Appendix 1'!E$5:E$8,0)</f>
        <v>#N/A</v>
      </c>
      <c r="R398" s="41">
        <f t="shared" si="46"/>
        <v>-0.1</v>
      </c>
      <c r="S398" s="41">
        <f t="shared" si="47"/>
        <v>-0.1</v>
      </c>
      <c r="T398" s="41">
        <f t="shared" si="48"/>
        <v>-0.1</v>
      </c>
      <c r="U398" s="41">
        <f t="shared" si="49"/>
        <v>-0.1</v>
      </c>
    </row>
    <row r="399" spans="1:21" hidden="1">
      <c r="A399" s="38" t="s">
        <v>4928</v>
      </c>
      <c r="B399" s="39">
        <v>8817361</v>
      </c>
      <c r="C399" s="39">
        <v>526882</v>
      </c>
      <c r="D399" s="39">
        <v>2260452</v>
      </c>
      <c r="E399" s="39">
        <v>14736</v>
      </c>
      <c r="F399" s="52">
        <f t="shared" si="43"/>
        <v>6015291</v>
      </c>
      <c r="G399" s="39">
        <v>371607374</v>
      </c>
      <c r="H399" s="39">
        <v>29249146</v>
      </c>
      <c r="I399" s="39">
        <v>8477820</v>
      </c>
      <c r="J399" s="39">
        <v>818644</v>
      </c>
      <c r="K399" s="52">
        <f t="shared" si="44"/>
        <v>333061764</v>
      </c>
      <c r="L399" s="54">
        <v>523109772</v>
      </c>
      <c r="M399" s="54">
        <v>55417860</v>
      </c>
      <c r="N399" s="54">
        <v>8503814</v>
      </c>
      <c r="O399" s="54">
        <v>2454191</v>
      </c>
      <c r="P399" s="52">
        <f t="shared" si="45"/>
        <v>456733907</v>
      </c>
      <c r="Q399" s="30" t="e">
        <f>MATCH(LEFT(A399,4)*1,'Appendix 1'!E$5:E$8,0)</f>
        <v>#N/A</v>
      </c>
      <c r="R399" s="41">
        <f t="shared" si="46"/>
        <v>-0.1</v>
      </c>
      <c r="S399" s="41">
        <f t="shared" si="47"/>
        <v>-0.1</v>
      </c>
      <c r="T399" s="41">
        <f t="shared" si="48"/>
        <v>-0.1</v>
      </c>
      <c r="U399" s="41">
        <f t="shared" si="49"/>
        <v>-0.1</v>
      </c>
    </row>
    <row r="400" spans="1:21" hidden="1">
      <c r="A400" s="38" t="s">
        <v>4929</v>
      </c>
      <c r="B400" s="39">
        <v>13832428</v>
      </c>
      <c r="C400" s="39">
        <v>2493</v>
      </c>
      <c r="D400" s="39">
        <v>3258430</v>
      </c>
      <c r="E400" s="39">
        <v>137434</v>
      </c>
      <c r="F400" s="52">
        <f t="shared" si="43"/>
        <v>10434071</v>
      </c>
      <c r="G400" s="39">
        <v>373319787</v>
      </c>
      <c r="H400" s="39">
        <v>87894</v>
      </c>
      <c r="I400" s="39">
        <v>50025813</v>
      </c>
      <c r="J400" s="39">
        <v>3962094</v>
      </c>
      <c r="K400" s="52">
        <f t="shared" si="44"/>
        <v>319243986</v>
      </c>
      <c r="L400" s="54">
        <v>1066336415</v>
      </c>
      <c r="M400" s="54">
        <v>38769624</v>
      </c>
      <c r="N400" s="54">
        <v>50030583</v>
      </c>
      <c r="O400" s="54">
        <v>177766892</v>
      </c>
      <c r="P400" s="52">
        <f t="shared" si="45"/>
        <v>799769316</v>
      </c>
      <c r="Q400" s="30" t="e">
        <f>MATCH(LEFT(A400,4)*1,'Appendix 1'!E$5:E$8,0)</f>
        <v>#N/A</v>
      </c>
      <c r="R400" s="41">
        <f t="shared" si="46"/>
        <v>-0.1</v>
      </c>
      <c r="S400" s="41">
        <f t="shared" si="47"/>
        <v>-0.1</v>
      </c>
      <c r="T400" s="41">
        <f t="shared" si="48"/>
        <v>-0.1</v>
      </c>
      <c r="U400" s="41">
        <f t="shared" si="49"/>
        <v>-0.1</v>
      </c>
    </row>
    <row r="401" spans="1:21" hidden="1">
      <c r="A401" s="38" t="s">
        <v>4930</v>
      </c>
      <c r="B401" s="39">
        <v>3676399</v>
      </c>
      <c r="C401" s="39">
        <v>385</v>
      </c>
      <c r="D401" s="39">
        <v>2297384</v>
      </c>
      <c r="E401" s="39">
        <v>10104</v>
      </c>
      <c r="F401" s="52">
        <f t="shared" si="43"/>
        <v>1368526</v>
      </c>
      <c r="G401" s="39">
        <v>83351840</v>
      </c>
      <c r="H401" s="39">
        <v>17653</v>
      </c>
      <c r="I401" s="39">
        <v>18405840</v>
      </c>
      <c r="J401" s="39">
        <v>366623</v>
      </c>
      <c r="K401" s="52">
        <f t="shared" si="44"/>
        <v>64561724</v>
      </c>
      <c r="L401" s="54">
        <v>4264536116</v>
      </c>
      <c r="M401" s="54">
        <v>68461784</v>
      </c>
      <c r="N401" s="54">
        <v>18417374</v>
      </c>
      <c r="O401" s="54">
        <v>35556722</v>
      </c>
      <c r="P401" s="52">
        <f t="shared" si="45"/>
        <v>4142100236</v>
      </c>
      <c r="Q401" s="30" t="e">
        <f>MATCH(LEFT(A401,4)*1,'Appendix 1'!E$5:E$8,0)</f>
        <v>#N/A</v>
      </c>
      <c r="R401" s="41">
        <f t="shared" si="46"/>
        <v>-0.1</v>
      </c>
      <c r="S401" s="41">
        <f t="shared" si="47"/>
        <v>-0.1</v>
      </c>
      <c r="T401" s="41">
        <f t="shared" si="48"/>
        <v>-0.1</v>
      </c>
      <c r="U401" s="41">
        <f t="shared" si="49"/>
        <v>-0.1</v>
      </c>
    </row>
    <row r="402" spans="1:21" hidden="1">
      <c r="A402" s="38" t="s">
        <v>4931</v>
      </c>
      <c r="B402" s="39">
        <v>7069467</v>
      </c>
      <c r="C402" s="30">
        <v>0</v>
      </c>
      <c r="D402" s="39">
        <v>7069467</v>
      </c>
      <c r="E402" s="30">
        <v>0</v>
      </c>
      <c r="F402" s="52">
        <f t="shared" si="43"/>
        <v>0</v>
      </c>
      <c r="G402" s="39">
        <v>28328098</v>
      </c>
      <c r="H402" s="30">
        <v>0</v>
      </c>
      <c r="I402" s="39">
        <v>28328098</v>
      </c>
      <c r="J402" s="30">
        <v>0</v>
      </c>
      <c r="K402" s="52">
        <f t="shared" si="44"/>
        <v>0</v>
      </c>
      <c r="L402" s="54">
        <v>4494087100</v>
      </c>
      <c r="M402" s="54">
        <v>22171855</v>
      </c>
      <c r="N402" s="54">
        <v>28328098</v>
      </c>
      <c r="O402" s="54">
        <v>86373694</v>
      </c>
      <c r="P402" s="52">
        <f t="shared" si="45"/>
        <v>4357213453</v>
      </c>
      <c r="Q402" s="30" t="e">
        <f>MATCH(LEFT(A402,4)*1,'Appendix 1'!E$5:E$8,0)</f>
        <v>#N/A</v>
      </c>
      <c r="R402" s="41">
        <f t="shared" si="46"/>
        <v>-0.1</v>
      </c>
      <c r="S402" s="41">
        <f t="shared" si="47"/>
        <v>-0.1</v>
      </c>
      <c r="T402" s="41">
        <f t="shared" si="48"/>
        <v>-0.1</v>
      </c>
      <c r="U402" s="41">
        <f t="shared" si="49"/>
        <v>-0.1</v>
      </c>
    </row>
    <row r="403" spans="1:21" hidden="1">
      <c r="A403" s="38" t="s">
        <v>4932</v>
      </c>
      <c r="B403" s="39">
        <v>152041878</v>
      </c>
      <c r="C403" s="30">
        <v>0</v>
      </c>
      <c r="D403" s="39">
        <v>152041878</v>
      </c>
      <c r="E403" s="30">
        <v>0</v>
      </c>
      <c r="F403" s="52">
        <f t="shared" si="43"/>
        <v>0</v>
      </c>
      <c r="G403" s="39">
        <v>618536530</v>
      </c>
      <c r="H403" s="30">
        <v>0</v>
      </c>
      <c r="I403" s="39">
        <v>618536530</v>
      </c>
      <c r="J403" s="30">
        <v>0</v>
      </c>
      <c r="K403" s="52">
        <f t="shared" si="44"/>
        <v>0</v>
      </c>
      <c r="L403" s="54">
        <v>6750869907</v>
      </c>
      <c r="M403" s="54">
        <v>1031013278</v>
      </c>
      <c r="N403" s="54">
        <v>645879240</v>
      </c>
      <c r="O403" s="54">
        <v>276022807</v>
      </c>
      <c r="P403" s="52">
        <f t="shared" si="45"/>
        <v>4797954582</v>
      </c>
      <c r="Q403" s="30" t="e">
        <f>MATCH(LEFT(A403,4)*1,'Appendix 1'!E$5:E$8,0)</f>
        <v>#N/A</v>
      </c>
      <c r="R403" s="41">
        <f t="shared" si="46"/>
        <v>-0.1</v>
      </c>
      <c r="S403" s="41">
        <f t="shared" si="47"/>
        <v>-0.1</v>
      </c>
      <c r="T403" s="41">
        <f t="shared" si="48"/>
        <v>-0.1</v>
      </c>
      <c r="U403" s="41">
        <f t="shared" si="49"/>
        <v>-0.1</v>
      </c>
    </row>
    <row r="404" spans="1:21" hidden="1">
      <c r="A404" s="38" t="s">
        <v>4933</v>
      </c>
      <c r="B404" s="39">
        <v>21789983</v>
      </c>
      <c r="C404" s="30">
        <v>0</v>
      </c>
      <c r="D404" s="39">
        <v>21789983</v>
      </c>
      <c r="E404" s="30">
        <v>0</v>
      </c>
      <c r="F404" s="52">
        <f t="shared" si="43"/>
        <v>0</v>
      </c>
      <c r="G404" s="39">
        <v>94478617</v>
      </c>
      <c r="H404" s="30">
        <v>0</v>
      </c>
      <c r="I404" s="39">
        <v>94478617</v>
      </c>
      <c r="J404" s="30">
        <v>0</v>
      </c>
      <c r="K404" s="52">
        <f t="shared" si="44"/>
        <v>0</v>
      </c>
      <c r="L404" s="54">
        <v>1768867690</v>
      </c>
      <c r="M404" s="54">
        <v>405621696</v>
      </c>
      <c r="N404" s="54">
        <v>94559199</v>
      </c>
      <c r="O404" s="54">
        <v>422790764</v>
      </c>
      <c r="P404" s="52">
        <f t="shared" si="45"/>
        <v>845896031</v>
      </c>
      <c r="Q404" s="30" t="e">
        <f>MATCH(LEFT(A404,4)*1,'Appendix 1'!E$5:E$8,0)</f>
        <v>#N/A</v>
      </c>
      <c r="R404" s="41">
        <f t="shared" si="46"/>
        <v>-0.1</v>
      </c>
      <c r="S404" s="41">
        <f t="shared" si="47"/>
        <v>-0.1</v>
      </c>
      <c r="T404" s="41">
        <f t="shared" si="48"/>
        <v>-0.1</v>
      </c>
      <c r="U404" s="41">
        <f t="shared" si="49"/>
        <v>-0.1</v>
      </c>
    </row>
    <row r="405" spans="1:21" hidden="1">
      <c r="A405" s="38" t="s">
        <v>4934</v>
      </c>
      <c r="B405" s="39">
        <v>7926315</v>
      </c>
      <c r="C405" s="30">
        <v>0</v>
      </c>
      <c r="D405" s="39">
        <v>7926315</v>
      </c>
      <c r="E405" s="30">
        <v>0</v>
      </c>
      <c r="F405" s="52">
        <f t="shared" si="43"/>
        <v>0</v>
      </c>
      <c r="G405" s="39">
        <v>87565479</v>
      </c>
      <c r="H405" s="30">
        <v>0</v>
      </c>
      <c r="I405" s="39">
        <v>87565479</v>
      </c>
      <c r="J405" s="30">
        <v>0</v>
      </c>
      <c r="K405" s="52">
        <f t="shared" si="44"/>
        <v>0</v>
      </c>
      <c r="L405" s="54">
        <v>580839992</v>
      </c>
      <c r="M405" s="54">
        <v>41466729</v>
      </c>
      <c r="N405" s="54">
        <v>103972589</v>
      </c>
      <c r="O405" s="54">
        <v>231063868</v>
      </c>
      <c r="P405" s="52">
        <f t="shared" si="45"/>
        <v>204336806</v>
      </c>
      <c r="Q405" s="30" t="e">
        <f>MATCH(LEFT(A405,4)*1,'Appendix 1'!E$5:E$8,0)</f>
        <v>#N/A</v>
      </c>
      <c r="R405" s="41">
        <f t="shared" si="46"/>
        <v>-0.1</v>
      </c>
      <c r="S405" s="41">
        <f t="shared" si="47"/>
        <v>-0.1</v>
      </c>
      <c r="T405" s="41">
        <f t="shared" si="48"/>
        <v>-0.1</v>
      </c>
      <c r="U405" s="41">
        <f t="shared" si="49"/>
        <v>-0.1</v>
      </c>
    </row>
    <row r="406" spans="1:21" hidden="1">
      <c r="A406" s="38" t="s">
        <v>4935</v>
      </c>
      <c r="B406" s="39">
        <v>60539663</v>
      </c>
      <c r="C406" s="39">
        <v>252444</v>
      </c>
      <c r="D406" s="39">
        <v>40208750</v>
      </c>
      <c r="E406" s="39">
        <v>1737297</v>
      </c>
      <c r="F406" s="52">
        <f t="shared" si="43"/>
        <v>18341172</v>
      </c>
      <c r="G406" s="39">
        <v>524073962</v>
      </c>
      <c r="H406" s="39">
        <v>4733374</v>
      </c>
      <c r="I406" s="39">
        <v>133036835</v>
      </c>
      <c r="J406" s="39">
        <v>29339893</v>
      </c>
      <c r="K406" s="52">
        <f t="shared" si="44"/>
        <v>356963860</v>
      </c>
      <c r="L406" s="54">
        <v>1165932034</v>
      </c>
      <c r="M406" s="54">
        <v>208015572</v>
      </c>
      <c r="N406" s="54">
        <v>133352165</v>
      </c>
      <c r="O406" s="54">
        <v>419123592</v>
      </c>
      <c r="P406" s="52">
        <f t="shared" si="45"/>
        <v>405440705</v>
      </c>
      <c r="Q406" s="30" t="e">
        <f>MATCH(LEFT(A406,4)*1,'Appendix 1'!E$5:E$8,0)</f>
        <v>#N/A</v>
      </c>
      <c r="R406" s="41">
        <f t="shared" si="46"/>
        <v>-0.1</v>
      </c>
      <c r="S406" s="41">
        <f t="shared" si="47"/>
        <v>-0.1</v>
      </c>
      <c r="T406" s="41">
        <f t="shared" si="48"/>
        <v>-0.1</v>
      </c>
      <c r="U406" s="41">
        <f t="shared" si="49"/>
        <v>-0.1</v>
      </c>
    </row>
    <row r="407" spans="1:21" hidden="1">
      <c r="A407" s="38" t="s">
        <v>4936</v>
      </c>
      <c r="B407" s="39">
        <v>23380568</v>
      </c>
      <c r="C407" s="39">
        <v>31109</v>
      </c>
      <c r="D407" s="39">
        <v>22498223</v>
      </c>
      <c r="E407" s="39">
        <v>1396</v>
      </c>
      <c r="F407" s="52">
        <f t="shared" si="43"/>
        <v>849840</v>
      </c>
      <c r="G407" s="39">
        <v>122682425</v>
      </c>
      <c r="H407" s="39">
        <v>777862</v>
      </c>
      <c r="I407" s="39">
        <v>100624273</v>
      </c>
      <c r="J407" s="39">
        <v>34868</v>
      </c>
      <c r="K407" s="52">
        <f t="shared" si="44"/>
        <v>21245422</v>
      </c>
      <c r="L407" s="54">
        <v>1541219164</v>
      </c>
      <c r="M407" s="54">
        <v>334414247</v>
      </c>
      <c r="N407" s="54">
        <v>248087522</v>
      </c>
      <c r="O407" s="54">
        <v>303189292</v>
      </c>
      <c r="P407" s="52">
        <f t="shared" si="45"/>
        <v>655528103</v>
      </c>
      <c r="Q407" s="30" t="e">
        <f>MATCH(LEFT(A407,4)*1,'Appendix 1'!E$5:E$8,0)</f>
        <v>#N/A</v>
      </c>
      <c r="R407" s="41">
        <f t="shared" si="46"/>
        <v>-0.1</v>
      </c>
      <c r="S407" s="41">
        <f t="shared" si="47"/>
        <v>-0.1</v>
      </c>
      <c r="T407" s="41">
        <f t="shared" si="48"/>
        <v>-0.1</v>
      </c>
      <c r="U407" s="41">
        <f t="shared" si="49"/>
        <v>-0.1</v>
      </c>
    </row>
    <row r="408" spans="1:21" hidden="1">
      <c r="A408" s="38" t="s">
        <v>4937</v>
      </c>
      <c r="B408" s="39">
        <v>46352787</v>
      </c>
      <c r="C408" s="39">
        <v>680871</v>
      </c>
      <c r="D408" s="39">
        <v>27233992</v>
      </c>
      <c r="E408" s="39">
        <v>228943</v>
      </c>
      <c r="F408" s="52">
        <f t="shared" si="43"/>
        <v>18208981</v>
      </c>
      <c r="G408" s="39">
        <v>593702367</v>
      </c>
      <c r="H408" s="39">
        <v>17435484</v>
      </c>
      <c r="I408" s="39">
        <v>102608365</v>
      </c>
      <c r="J408" s="39">
        <v>5748116</v>
      </c>
      <c r="K408" s="52">
        <f t="shared" si="44"/>
        <v>467910402</v>
      </c>
      <c r="L408" s="54">
        <v>1882163554</v>
      </c>
      <c r="M408" s="54">
        <v>393279108</v>
      </c>
      <c r="N408" s="54">
        <v>103191554</v>
      </c>
      <c r="O408" s="54">
        <v>636687667</v>
      </c>
      <c r="P408" s="52">
        <f t="shared" si="45"/>
        <v>749005225</v>
      </c>
      <c r="Q408" s="30" t="e">
        <f>MATCH(LEFT(A408,4)*1,'Appendix 1'!E$5:E$8,0)</f>
        <v>#N/A</v>
      </c>
      <c r="R408" s="41">
        <f t="shared" si="46"/>
        <v>-0.1</v>
      </c>
      <c r="S408" s="41">
        <f t="shared" si="47"/>
        <v>-0.1</v>
      </c>
      <c r="T408" s="41">
        <f t="shared" si="48"/>
        <v>-0.1</v>
      </c>
      <c r="U408" s="41">
        <f t="shared" si="49"/>
        <v>-0.1</v>
      </c>
    </row>
    <row r="409" spans="1:21" hidden="1">
      <c r="A409" s="38" t="s">
        <v>4938</v>
      </c>
      <c r="B409" s="39">
        <v>15422250</v>
      </c>
      <c r="C409" s="39">
        <v>356089</v>
      </c>
      <c r="D409" s="39">
        <v>1193307</v>
      </c>
      <c r="E409" s="39">
        <v>32925</v>
      </c>
      <c r="F409" s="52">
        <f t="shared" si="43"/>
        <v>13839929</v>
      </c>
      <c r="G409" s="39">
        <v>268815290</v>
      </c>
      <c r="H409" s="39">
        <v>7007933</v>
      </c>
      <c r="I409" s="39">
        <v>4129696</v>
      </c>
      <c r="J409" s="39">
        <v>529793</v>
      </c>
      <c r="K409" s="52">
        <f t="shared" si="44"/>
        <v>257147868</v>
      </c>
      <c r="L409" s="54">
        <v>380234498</v>
      </c>
      <c r="M409" s="54">
        <v>97829327</v>
      </c>
      <c r="N409" s="54">
        <v>4129696</v>
      </c>
      <c r="O409" s="54">
        <v>7511713</v>
      </c>
      <c r="P409" s="52">
        <f t="shared" si="45"/>
        <v>270763762</v>
      </c>
      <c r="Q409" s="30" t="e">
        <f>MATCH(LEFT(A409,4)*1,'Appendix 1'!E$5:E$8,0)</f>
        <v>#N/A</v>
      </c>
      <c r="R409" s="41">
        <f t="shared" si="46"/>
        <v>-0.1</v>
      </c>
      <c r="S409" s="41">
        <f t="shared" si="47"/>
        <v>-0.1</v>
      </c>
      <c r="T409" s="41">
        <f t="shared" si="48"/>
        <v>-0.1</v>
      </c>
      <c r="U409" s="41">
        <f t="shared" si="49"/>
        <v>-0.1</v>
      </c>
    </row>
    <row r="410" spans="1:21" hidden="1">
      <c r="A410" s="38" t="s">
        <v>4939</v>
      </c>
      <c r="B410" s="39">
        <v>1610660</v>
      </c>
      <c r="C410" s="30">
        <v>0</v>
      </c>
      <c r="D410" s="39">
        <v>1610660</v>
      </c>
      <c r="E410" s="30">
        <v>0</v>
      </c>
      <c r="F410" s="52">
        <f t="shared" si="43"/>
        <v>0</v>
      </c>
      <c r="G410" s="39">
        <v>8793900</v>
      </c>
      <c r="H410" s="30">
        <v>0</v>
      </c>
      <c r="I410" s="39">
        <v>8793900</v>
      </c>
      <c r="J410" s="30">
        <v>0</v>
      </c>
      <c r="K410" s="52">
        <f t="shared" si="44"/>
        <v>0</v>
      </c>
      <c r="L410" s="54">
        <v>275887069</v>
      </c>
      <c r="M410" s="54">
        <v>45744177</v>
      </c>
      <c r="N410" s="54">
        <v>8803734</v>
      </c>
      <c r="O410" s="54">
        <v>8637608</v>
      </c>
      <c r="P410" s="52">
        <f t="shared" si="45"/>
        <v>212701550</v>
      </c>
      <c r="Q410" s="30" t="e">
        <f>MATCH(LEFT(A410,4)*1,'Appendix 1'!E$5:E$8,0)</f>
        <v>#N/A</v>
      </c>
      <c r="R410" s="41">
        <f t="shared" si="46"/>
        <v>-0.1</v>
      </c>
      <c r="S410" s="41">
        <f t="shared" si="47"/>
        <v>-0.1</v>
      </c>
      <c r="T410" s="41">
        <f t="shared" si="48"/>
        <v>-0.1</v>
      </c>
      <c r="U410" s="41">
        <f t="shared" si="49"/>
        <v>-0.1</v>
      </c>
    </row>
    <row r="411" spans="1:21" hidden="1">
      <c r="A411" s="38" t="s">
        <v>4940</v>
      </c>
      <c r="B411" s="39">
        <v>1547841</v>
      </c>
      <c r="C411" s="30">
        <v>0</v>
      </c>
      <c r="D411" s="39">
        <v>1547841</v>
      </c>
      <c r="E411" s="30">
        <v>0</v>
      </c>
      <c r="F411" s="52">
        <f t="shared" si="43"/>
        <v>0</v>
      </c>
      <c r="G411" s="39">
        <v>6370226</v>
      </c>
      <c r="H411" s="30">
        <v>0</v>
      </c>
      <c r="I411" s="39">
        <v>6370226</v>
      </c>
      <c r="J411" s="30">
        <v>0</v>
      </c>
      <c r="K411" s="52">
        <f t="shared" si="44"/>
        <v>0</v>
      </c>
      <c r="L411" s="54">
        <v>114367130</v>
      </c>
      <c r="M411" s="54">
        <v>5333770</v>
      </c>
      <c r="N411" s="54">
        <v>6370226</v>
      </c>
      <c r="O411" s="54">
        <v>1733705</v>
      </c>
      <c r="P411" s="52">
        <f t="shared" si="45"/>
        <v>100929429</v>
      </c>
      <c r="Q411" s="30" t="e">
        <f>MATCH(LEFT(A411,4)*1,'Appendix 1'!E$5:E$8,0)</f>
        <v>#N/A</v>
      </c>
      <c r="R411" s="41">
        <f t="shared" si="46"/>
        <v>-0.1</v>
      </c>
      <c r="S411" s="41">
        <f t="shared" si="47"/>
        <v>-0.1</v>
      </c>
      <c r="T411" s="41">
        <f t="shared" si="48"/>
        <v>-0.1</v>
      </c>
      <c r="U411" s="41">
        <f t="shared" si="49"/>
        <v>-0.1</v>
      </c>
    </row>
    <row r="412" spans="1:21" hidden="1">
      <c r="A412" s="38" t="s">
        <v>4941</v>
      </c>
      <c r="B412" s="39">
        <v>4285964</v>
      </c>
      <c r="C412" s="30">
        <v>0</v>
      </c>
      <c r="D412" s="39">
        <v>4285964</v>
      </c>
      <c r="E412" s="30">
        <v>0</v>
      </c>
      <c r="F412" s="52">
        <f t="shared" si="43"/>
        <v>0</v>
      </c>
      <c r="G412" s="39">
        <v>57211998</v>
      </c>
      <c r="H412" s="30">
        <v>0</v>
      </c>
      <c r="I412" s="39">
        <v>57211998</v>
      </c>
      <c r="J412" s="30">
        <v>0</v>
      </c>
      <c r="K412" s="52">
        <f t="shared" si="44"/>
        <v>0</v>
      </c>
      <c r="L412" s="54">
        <v>1040512935</v>
      </c>
      <c r="M412" s="54">
        <v>161024185</v>
      </c>
      <c r="N412" s="54">
        <v>57532140</v>
      </c>
      <c r="O412" s="54">
        <v>56803076</v>
      </c>
      <c r="P412" s="52">
        <f t="shared" si="45"/>
        <v>765153534</v>
      </c>
      <c r="Q412" s="30" t="e">
        <f>MATCH(LEFT(A412,4)*1,'Appendix 1'!E$5:E$8,0)</f>
        <v>#N/A</v>
      </c>
      <c r="R412" s="41">
        <f t="shared" si="46"/>
        <v>-0.1</v>
      </c>
      <c r="S412" s="41">
        <f t="shared" si="47"/>
        <v>-0.1</v>
      </c>
      <c r="T412" s="41">
        <f t="shared" si="48"/>
        <v>-0.1</v>
      </c>
      <c r="U412" s="41">
        <f t="shared" si="49"/>
        <v>-0.1</v>
      </c>
    </row>
    <row r="413" spans="1:21" hidden="1">
      <c r="A413" s="38" t="s">
        <v>4942</v>
      </c>
      <c r="B413" s="30">
        <v>0</v>
      </c>
      <c r="C413" s="30">
        <v>0</v>
      </c>
      <c r="D413" s="30">
        <v>0</v>
      </c>
      <c r="E413" s="30">
        <v>0</v>
      </c>
      <c r="F413" s="52">
        <f t="shared" si="43"/>
        <v>0</v>
      </c>
      <c r="G413" s="30">
        <v>0</v>
      </c>
      <c r="H413" s="30">
        <v>0</v>
      </c>
      <c r="I413" s="30">
        <v>0</v>
      </c>
      <c r="J413" s="30">
        <v>0</v>
      </c>
      <c r="K413" s="52">
        <f t="shared" si="44"/>
        <v>0</v>
      </c>
      <c r="L413" s="54">
        <v>300683722</v>
      </c>
      <c r="M413" s="54">
        <v>468531</v>
      </c>
      <c r="N413" s="54">
        <v>167929791</v>
      </c>
      <c r="O413" s="54">
        <v>9315900</v>
      </c>
      <c r="P413" s="52">
        <f t="shared" si="45"/>
        <v>122969500</v>
      </c>
      <c r="Q413" s="30" t="e">
        <f>MATCH(LEFT(A413,4)*1,'Appendix 1'!E$5:E$8,0)</f>
        <v>#N/A</v>
      </c>
      <c r="R413" s="41">
        <f t="shared" si="46"/>
        <v>-0.1</v>
      </c>
      <c r="S413" s="41">
        <f t="shared" si="47"/>
        <v>-0.1</v>
      </c>
      <c r="T413" s="41">
        <f t="shared" si="48"/>
        <v>-0.1</v>
      </c>
      <c r="U413" s="41">
        <f t="shared" si="49"/>
        <v>-0.1</v>
      </c>
    </row>
    <row r="414" spans="1:21" hidden="1">
      <c r="A414" s="38" t="s">
        <v>4943</v>
      </c>
      <c r="B414" s="39">
        <v>207573</v>
      </c>
      <c r="C414" s="30">
        <v>0</v>
      </c>
      <c r="D414" s="39">
        <v>1557</v>
      </c>
      <c r="E414" s="40"/>
      <c r="F414" s="52">
        <f t="shared" si="43"/>
        <v>206016</v>
      </c>
      <c r="G414" s="39">
        <v>393291477</v>
      </c>
      <c r="H414" s="30">
        <v>0</v>
      </c>
      <c r="I414" s="39">
        <v>13045</v>
      </c>
      <c r="J414" s="40"/>
      <c r="K414" s="52">
        <f t="shared" si="44"/>
        <v>393278432</v>
      </c>
      <c r="L414" s="54">
        <v>690465550</v>
      </c>
      <c r="M414" s="54">
        <v>139469</v>
      </c>
      <c r="N414" s="54">
        <v>13045</v>
      </c>
      <c r="O414" s="55"/>
      <c r="P414" s="52">
        <f t="shared" si="45"/>
        <v>690313036</v>
      </c>
      <c r="Q414" s="30" t="e">
        <f>MATCH(LEFT(A414,4)*1,'Appendix 1'!E$5:E$8,0)</f>
        <v>#N/A</v>
      </c>
      <c r="R414" s="41">
        <f t="shared" si="46"/>
        <v>-0.1</v>
      </c>
      <c r="S414" s="41">
        <f t="shared" si="47"/>
        <v>-0.1</v>
      </c>
      <c r="T414" s="41">
        <f t="shared" si="48"/>
        <v>-0.1</v>
      </c>
      <c r="U414" s="41">
        <f t="shared" si="49"/>
        <v>-0.1</v>
      </c>
    </row>
    <row r="415" spans="1:21" hidden="1">
      <c r="A415" s="38" t="s">
        <v>4944</v>
      </c>
      <c r="B415" s="39">
        <v>80485</v>
      </c>
      <c r="C415" s="39">
        <v>15138</v>
      </c>
      <c r="D415" s="39">
        <v>20878</v>
      </c>
      <c r="E415" s="30">
        <v>0</v>
      </c>
      <c r="F415" s="52">
        <f t="shared" si="43"/>
        <v>44469</v>
      </c>
      <c r="G415" s="39">
        <v>538628</v>
      </c>
      <c r="H415" s="39">
        <v>110250</v>
      </c>
      <c r="I415" s="39">
        <v>136909</v>
      </c>
      <c r="J415" s="30">
        <v>0</v>
      </c>
      <c r="K415" s="52">
        <f t="shared" si="44"/>
        <v>291469</v>
      </c>
      <c r="L415" s="54">
        <v>131162812</v>
      </c>
      <c r="M415" s="54">
        <v>1961746</v>
      </c>
      <c r="N415" s="54">
        <v>136909</v>
      </c>
      <c r="O415" s="54">
        <v>158073</v>
      </c>
      <c r="P415" s="52">
        <f t="shared" si="45"/>
        <v>128906084</v>
      </c>
      <c r="Q415" s="30" t="e">
        <f>MATCH(LEFT(A415,4)*1,'Appendix 1'!E$5:E$8,0)</f>
        <v>#N/A</v>
      </c>
      <c r="R415" s="41">
        <f t="shared" si="46"/>
        <v>-0.1</v>
      </c>
      <c r="S415" s="41">
        <f t="shared" si="47"/>
        <v>-0.1</v>
      </c>
      <c r="T415" s="41">
        <f t="shared" si="48"/>
        <v>-0.1</v>
      </c>
      <c r="U415" s="41">
        <f t="shared" si="49"/>
        <v>-0.1</v>
      </c>
    </row>
    <row r="416" spans="1:21" hidden="1">
      <c r="A416" s="38" t="s">
        <v>4945</v>
      </c>
      <c r="B416" s="39">
        <v>11579238</v>
      </c>
      <c r="C416" s="39">
        <v>17387</v>
      </c>
      <c r="D416" s="39">
        <v>2635236</v>
      </c>
      <c r="E416" s="39">
        <v>90</v>
      </c>
      <c r="F416" s="52">
        <f t="shared" si="43"/>
        <v>8926525</v>
      </c>
      <c r="G416" s="39">
        <v>239139787</v>
      </c>
      <c r="H416" s="39">
        <v>464895</v>
      </c>
      <c r="I416" s="39">
        <v>22559429</v>
      </c>
      <c r="J416" s="39">
        <v>2364</v>
      </c>
      <c r="K416" s="52">
        <f t="shared" si="44"/>
        <v>216113099</v>
      </c>
      <c r="L416" s="54">
        <v>370166437</v>
      </c>
      <c r="M416" s="54">
        <v>37513246</v>
      </c>
      <c r="N416" s="54">
        <v>22559429</v>
      </c>
      <c r="O416" s="54">
        <v>5336034</v>
      </c>
      <c r="P416" s="52">
        <f t="shared" si="45"/>
        <v>304757728</v>
      </c>
      <c r="Q416" s="30" t="e">
        <f>MATCH(LEFT(A416,4)*1,'Appendix 1'!E$5:E$8,0)</f>
        <v>#N/A</v>
      </c>
      <c r="R416" s="41">
        <f t="shared" si="46"/>
        <v>-0.1</v>
      </c>
      <c r="S416" s="41">
        <f t="shared" si="47"/>
        <v>-0.1</v>
      </c>
      <c r="T416" s="41">
        <f t="shared" si="48"/>
        <v>-0.1</v>
      </c>
      <c r="U416" s="41">
        <f t="shared" si="49"/>
        <v>-0.1</v>
      </c>
    </row>
    <row r="417" spans="1:21" hidden="1">
      <c r="A417" s="38" t="s">
        <v>4946</v>
      </c>
      <c r="B417" s="39">
        <v>30250162</v>
      </c>
      <c r="C417" s="39">
        <v>19750</v>
      </c>
      <c r="D417" s="39">
        <v>19765658</v>
      </c>
      <c r="E417" s="39">
        <v>4011</v>
      </c>
      <c r="F417" s="52">
        <f t="shared" si="43"/>
        <v>10460743</v>
      </c>
      <c r="G417" s="39">
        <v>438524682</v>
      </c>
      <c r="H417" s="39">
        <v>469061</v>
      </c>
      <c r="I417" s="39">
        <v>194566231</v>
      </c>
      <c r="J417" s="39">
        <v>100270</v>
      </c>
      <c r="K417" s="52">
        <f t="shared" si="44"/>
        <v>243389120</v>
      </c>
      <c r="L417" s="54">
        <v>823193549</v>
      </c>
      <c r="M417" s="54">
        <v>102753922</v>
      </c>
      <c r="N417" s="54">
        <v>194828308</v>
      </c>
      <c r="O417" s="54">
        <v>9940084</v>
      </c>
      <c r="P417" s="52">
        <f t="shared" si="45"/>
        <v>515671235</v>
      </c>
      <c r="Q417" s="30" t="e">
        <f>MATCH(LEFT(A417,4)*1,'Appendix 1'!E$5:E$8,0)</f>
        <v>#N/A</v>
      </c>
      <c r="R417" s="41">
        <f t="shared" si="46"/>
        <v>-0.1</v>
      </c>
      <c r="S417" s="41">
        <f t="shared" si="47"/>
        <v>-0.1</v>
      </c>
      <c r="T417" s="41">
        <f t="shared" si="48"/>
        <v>-0.1</v>
      </c>
      <c r="U417" s="41">
        <f t="shared" si="49"/>
        <v>-0.1</v>
      </c>
    </row>
    <row r="418" spans="1:21" hidden="1">
      <c r="A418" s="38" t="s">
        <v>4947</v>
      </c>
      <c r="B418" s="39">
        <v>3692536</v>
      </c>
      <c r="C418" s="39">
        <v>246</v>
      </c>
      <c r="D418" s="39">
        <v>3108970</v>
      </c>
      <c r="E418" s="39">
        <v>109</v>
      </c>
      <c r="F418" s="52">
        <f t="shared" si="43"/>
        <v>583211</v>
      </c>
      <c r="G418" s="39">
        <v>188027343</v>
      </c>
      <c r="H418" s="39">
        <v>282869</v>
      </c>
      <c r="I418" s="39">
        <v>39466276</v>
      </c>
      <c r="J418" s="39">
        <v>84976</v>
      </c>
      <c r="K418" s="52">
        <f t="shared" si="44"/>
        <v>148193222</v>
      </c>
      <c r="L418" s="54">
        <v>287228704</v>
      </c>
      <c r="M418" s="54">
        <v>27408736</v>
      </c>
      <c r="N418" s="54">
        <v>39466276</v>
      </c>
      <c r="O418" s="54">
        <v>3093202</v>
      </c>
      <c r="P418" s="52">
        <f t="shared" si="45"/>
        <v>217260490</v>
      </c>
      <c r="Q418" s="30" t="e">
        <f>MATCH(LEFT(A418,4)*1,'Appendix 1'!E$5:E$8,0)</f>
        <v>#N/A</v>
      </c>
      <c r="R418" s="41">
        <f t="shared" si="46"/>
        <v>-0.1</v>
      </c>
      <c r="S418" s="41">
        <f t="shared" si="47"/>
        <v>-0.1</v>
      </c>
      <c r="T418" s="41">
        <f t="shared" si="48"/>
        <v>-0.1</v>
      </c>
      <c r="U418" s="41">
        <f t="shared" si="49"/>
        <v>-0.1</v>
      </c>
    </row>
    <row r="419" spans="1:21" hidden="1">
      <c r="A419" s="38" t="s">
        <v>4948</v>
      </c>
      <c r="B419" s="39">
        <v>29719883</v>
      </c>
      <c r="C419" s="39">
        <v>37558</v>
      </c>
      <c r="D419" s="39">
        <v>21384837</v>
      </c>
      <c r="E419" s="39">
        <v>408962</v>
      </c>
      <c r="F419" s="52">
        <f t="shared" si="43"/>
        <v>7888526</v>
      </c>
      <c r="G419" s="39">
        <v>473151148</v>
      </c>
      <c r="H419" s="39">
        <v>1772211</v>
      </c>
      <c r="I419" s="39">
        <v>79680158</v>
      </c>
      <c r="J419" s="39">
        <v>19472258</v>
      </c>
      <c r="K419" s="52">
        <f t="shared" si="44"/>
        <v>372226521</v>
      </c>
      <c r="L419" s="54">
        <v>660196541</v>
      </c>
      <c r="M419" s="54">
        <v>90294388</v>
      </c>
      <c r="N419" s="54">
        <v>80103573</v>
      </c>
      <c r="O419" s="54">
        <v>77605679</v>
      </c>
      <c r="P419" s="52">
        <f t="shared" si="45"/>
        <v>412192901</v>
      </c>
      <c r="Q419" s="30" t="e">
        <f>MATCH(LEFT(A419,4)*1,'Appendix 1'!E$5:E$8,0)</f>
        <v>#N/A</v>
      </c>
      <c r="R419" s="41">
        <f t="shared" si="46"/>
        <v>-0.1</v>
      </c>
      <c r="S419" s="41">
        <f t="shared" si="47"/>
        <v>-0.1</v>
      </c>
      <c r="T419" s="41">
        <f t="shared" si="48"/>
        <v>-0.1</v>
      </c>
      <c r="U419" s="41">
        <f t="shared" si="49"/>
        <v>-0.1</v>
      </c>
    </row>
    <row r="420" spans="1:21" hidden="1">
      <c r="A420" s="38" t="s">
        <v>4949</v>
      </c>
      <c r="B420" s="39">
        <v>15598570</v>
      </c>
      <c r="C420" s="30">
        <v>0</v>
      </c>
      <c r="D420" s="39">
        <v>15598570</v>
      </c>
      <c r="E420" s="30">
        <v>0</v>
      </c>
      <c r="F420" s="52">
        <f t="shared" si="43"/>
        <v>0</v>
      </c>
      <c r="G420" s="39">
        <v>63224292</v>
      </c>
      <c r="H420" s="30">
        <v>0</v>
      </c>
      <c r="I420" s="39">
        <v>63224292</v>
      </c>
      <c r="J420" s="30">
        <v>0</v>
      </c>
      <c r="K420" s="52">
        <f t="shared" si="44"/>
        <v>0</v>
      </c>
      <c r="L420" s="54">
        <v>964952358</v>
      </c>
      <c r="M420" s="54">
        <v>21161357</v>
      </c>
      <c r="N420" s="54">
        <v>63408736</v>
      </c>
      <c r="O420" s="54">
        <v>25551016</v>
      </c>
      <c r="P420" s="52">
        <f t="shared" si="45"/>
        <v>854831249</v>
      </c>
      <c r="Q420" s="30" t="e">
        <f>MATCH(LEFT(A420,4)*1,'Appendix 1'!E$5:E$8,0)</f>
        <v>#N/A</v>
      </c>
      <c r="R420" s="41">
        <f t="shared" si="46"/>
        <v>-0.1</v>
      </c>
      <c r="S420" s="41">
        <f t="shared" si="47"/>
        <v>-0.1</v>
      </c>
      <c r="T420" s="41">
        <f t="shared" si="48"/>
        <v>-0.1</v>
      </c>
      <c r="U420" s="41">
        <f t="shared" si="49"/>
        <v>-0.1</v>
      </c>
    </row>
    <row r="421" spans="1:21" hidden="1">
      <c r="A421" s="38" t="s">
        <v>4950</v>
      </c>
      <c r="B421" s="39">
        <v>829269</v>
      </c>
      <c r="C421" s="39">
        <v>48250</v>
      </c>
      <c r="D421" s="30">
        <v>0</v>
      </c>
      <c r="E421" s="40"/>
      <c r="F421" s="52">
        <f t="shared" si="43"/>
        <v>781019</v>
      </c>
      <c r="G421" s="39">
        <v>26778304</v>
      </c>
      <c r="H421" s="39">
        <v>1484640</v>
      </c>
      <c r="I421" s="39">
        <v>977992</v>
      </c>
      <c r="J421" s="40"/>
      <c r="K421" s="52">
        <f t="shared" si="44"/>
        <v>24315672</v>
      </c>
      <c r="L421" s="54">
        <v>143323117</v>
      </c>
      <c r="M421" s="54">
        <v>98552465</v>
      </c>
      <c r="N421" s="54">
        <v>977992</v>
      </c>
      <c r="O421" s="55"/>
      <c r="P421" s="52">
        <f t="shared" si="45"/>
        <v>43792660</v>
      </c>
      <c r="Q421" s="30" t="e">
        <f>MATCH(LEFT(A421,4)*1,'Appendix 1'!E$5:E$8,0)</f>
        <v>#N/A</v>
      </c>
      <c r="R421" s="41">
        <f t="shared" si="46"/>
        <v>-0.1</v>
      </c>
      <c r="S421" s="41">
        <f t="shared" si="47"/>
        <v>-0.1</v>
      </c>
      <c r="T421" s="41">
        <f t="shared" si="48"/>
        <v>-0.1</v>
      </c>
      <c r="U421" s="41">
        <f t="shared" si="49"/>
        <v>-0.1</v>
      </c>
    </row>
    <row r="422" spans="1:21" hidden="1">
      <c r="A422" s="38" t="s">
        <v>4951</v>
      </c>
      <c r="B422" s="39">
        <v>82246</v>
      </c>
      <c r="C422" s="30">
        <v>0</v>
      </c>
      <c r="D422" s="39">
        <v>82246</v>
      </c>
      <c r="E422" s="30">
        <v>0</v>
      </c>
      <c r="F422" s="52">
        <f t="shared" si="43"/>
        <v>0</v>
      </c>
      <c r="G422" s="39">
        <v>1096681</v>
      </c>
      <c r="H422" s="30">
        <v>0</v>
      </c>
      <c r="I422" s="39">
        <v>1096681</v>
      </c>
      <c r="J422" s="30">
        <v>0</v>
      </c>
      <c r="K422" s="52">
        <f t="shared" si="44"/>
        <v>0</v>
      </c>
      <c r="L422" s="54">
        <v>139259302</v>
      </c>
      <c r="M422" s="54">
        <v>7978618</v>
      </c>
      <c r="N422" s="54">
        <v>1096681</v>
      </c>
      <c r="O422" s="54">
        <v>20847469</v>
      </c>
      <c r="P422" s="52">
        <f t="shared" si="45"/>
        <v>109336534</v>
      </c>
      <c r="Q422" s="30" t="e">
        <f>MATCH(LEFT(A422,4)*1,'Appendix 1'!E$5:E$8,0)</f>
        <v>#N/A</v>
      </c>
      <c r="R422" s="41">
        <f t="shared" si="46"/>
        <v>-0.1</v>
      </c>
      <c r="S422" s="41">
        <f t="shared" si="47"/>
        <v>-0.1</v>
      </c>
      <c r="T422" s="41">
        <f t="shared" si="48"/>
        <v>-0.1</v>
      </c>
      <c r="U422" s="41">
        <f t="shared" si="49"/>
        <v>-0.1</v>
      </c>
    </row>
    <row r="423" spans="1:21" hidden="1">
      <c r="A423" s="38" t="s">
        <v>4952</v>
      </c>
      <c r="B423" s="39">
        <v>1591763</v>
      </c>
      <c r="C423" s="39">
        <v>5257</v>
      </c>
      <c r="D423" s="39">
        <v>666187</v>
      </c>
      <c r="E423" s="39">
        <v>43622</v>
      </c>
      <c r="F423" s="52">
        <f t="shared" si="43"/>
        <v>876697</v>
      </c>
      <c r="G423" s="39">
        <v>189214346</v>
      </c>
      <c r="H423" s="39">
        <v>2628646</v>
      </c>
      <c r="I423" s="39">
        <v>9371094</v>
      </c>
      <c r="J423" s="39">
        <v>20099518</v>
      </c>
      <c r="K423" s="52">
        <f t="shared" si="44"/>
        <v>157115088</v>
      </c>
      <c r="L423" s="54">
        <v>334500524</v>
      </c>
      <c r="M423" s="54">
        <v>69281216</v>
      </c>
      <c r="N423" s="54">
        <v>9371094</v>
      </c>
      <c r="O423" s="54">
        <v>91116732</v>
      </c>
      <c r="P423" s="52">
        <f t="shared" si="45"/>
        <v>164731482</v>
      </c>
      <c r="Q423" s="30" t="e">
        <f>MATCH(LEFT(A423,4)*1,'Appendix 1'!E$5:E$8,0)</f>
        <v>#N/A</v>
      </c>
      <c r="R423" s="41">
        <f t="shared" si="46"/>
        <v>-0.1</v>
      </c>
      <c r="S423" s="41">
        <f t="shared" si="47"/>
        <v>-0.1</v>
      </c>
      <c r="T423" s="41">
        <f t="shared" si="48"/>
        <v>-0.1</v>
      </c>
      <c r="U423" s="41">
        <f t="shared" si="49"/>
        <v>-0.1</v>
      </c>
    </row>
    <row r="424" spans="1:21" hidden="1">
      <c r="A424" s="38" t="s">
        <v>4953</v>
      </c>
      <c r="B424" s="39">
        <v>20961396</v>
      </c>
      <c r="C424" s="39">
        <v>54809</v>
      </c>
      <c r="D424" s="39">
        <v>19780383</v>
      </c>
      <c r="E424" s="30">
        <v>0</v>
      </c>
      <c r="F424" s="52">
        <f t="shared" si="43"/>
        <v>1126204</v>
      </c>
      <c r="G424" s="39">
        <v>411170382</v>
      </c>
      <c r="H424" s="39">
        <v>843209</v>
      </c>
      <c r="I424" s="39">
        <v>387296797</v>
      </c>
      <c r="J424" s="30">
        <v>0</v>
      </c>
      <c r="K424" s="52">
        <f t="shared" si="44"/>
        <v>23030376</v>
      </c>
      <c r="L424" s="54">
        <v>414312479</v>
      </c>
      <c r="M424" s="54">
        <v>1362504</v>
      </c>
      <c r="N424" s="54">
        <v>387296797</v>
      </c>
      <c r="O424" s="54">
        <v>92596</v>
      </c>
      <c r="P424" s="52">
        <f t="shared" si="45"/>
        <v>25560582</v>
      </c>
      <c r="Q424" s="30" t="e">
        <f>MATCH(LEFT(A424,4)*1,'Appendix 1'!E$5:E$8,0)</f>
        <v>#N/A</v>
      </c>
      <c r="R424" s="41">
        <f t="shared" si="46"/>
        <v>-0.1</v>
      </c>
      <c r="S424" s="41">
        <f t="shared" si="47"/>
        <v>-0.1</v>
      </c>
      <c r="T424" s="41">
        <f t="shared" si="48"/>
        <v>-0.1</v>
      </c>
      <c r="U424" s="41">
        <f t="shared" si="49"/>
        <v>-0.1</v>
      </c>
    </row>
    <row r="425" spans="1:21" hidden="1">
      <c r="A425" s="38" t="s">
        <v>4954</v>
      </c>
      <c r="B425" s="39">
        <v>231881</v>
      </c>
      <c r="C425" s="30">
        <v>0</v>
      </c>
      <c r="D425" s="39">
        <v>231881</v>
      </c>
      <c r="E425" s="30">
        <v>0</v>
      </c>
      <c r="F425" s="52">
        <f t="shared" si="43"/>
        <v>0</v>
      </c>
      <c r="G425" s="39">
        <v>3091744</v>
      </c>
      <c r="H425" s="30">
        <v>0</v>
      </c>
      <c r="I425" s="39">
        <v>3091744</v>
      </c>
      <c r="J425" s="30">
        <v>0</v>
      </c>
      <c r="K425" s="52">
        <f t="shared" si="44"/>
        <v>0</v>
      </c>
      <c r="L425" s="54">
        <v>16112079</v>
      </c>
      <c r="M425" s="54">
        <v>15362</v>
      </c>
      <c r="N425" s="54">
        <v>3101477</v>
      </c>
      <c r="O425" s="54">
        <v>46426</v>
      </c>
      <c r="P425" s="52">
        <f t="shared" si="45"/>
        <v>12948814</v>
      </c>
      <c r="Q425" s="30" t="e">
        <f>MATCH(LEFT(A425,4)*1,'Appendix 1'!E$5:E$8,0)</f>
        <v>#N/A</v>
      </c>
      <c r="R425" s="41">
        <f t="shared" si="46"/>
        <v>-0.1</v>
      </c>
      <c r="S425" s="41">
        <f t="shared" si="47"/>
        <v>-0.1</v>
      </c>
      <c r="T425" s="41">
        <f t="shared" si="48"/>
        <v>-0.1</v>
      </c>
      <c r="U425" s="41">
        <f t="shared" si="49"/>
        <v>-0.1</v>
      </c>
    </row>
    <row r="426" spans="1:21" hidden="1">
      <c r="A426" s="38" t="s">
        <v>4955</v>
      </c>
      <c r="B426" s="39">
        <v>1792648</v>
      </c>
      <c r="C426" s="39">
        <v>1959</v>
      </c>
      <c r="D426" s="39">
        <v>1403170</v>
      </c>
      <c r="E426" s="30">
        <v>0</v>
      </c>
      <c r="F426" s="52">
        <f t="shared" si="43"/>
        <v>387519</v>
      </c>
      <c r="G426" s="39">
        <v>15627732</v>
      </c>
      <c r="H426" s="39">
        <v>39183</v>
      </c>
      <c r="I426" s="39">
        <v>8333214</v>
      </c>
      <c r="J426" s="30">
        <v>0</v>
      </c>
      <c r="K426" s="52">
        <f t="shared" si="44"/>
        <v>7255335</v>
      </c>
      <c r="L426" s="54">
        <v>25002118</v>
      </c>
      <c r="M426" s="54">
        <v>212865</v>
      </c>
      <c r="N426" s="54">
        <v>8333214</v>
      </c>
      <c r="O426" s="54">
        <v>944376</v>
      </c>
      <c r="P426" s="52">
        <f t="shared" si="45"/>
        <v>15511663</v>
      </c>
      <c r="Q426" s="30" t="e">
        <f>MATCH(LEFT(A426,4)*1,'Appendix 1'!E$5:E$8,0)</f>
        <v>#N/A</v>
      </c>
      <c r="R426" s="41">
        <f t="shared" si="46"/>
        <v>-0.1</v>
      </c>
      <c r="S426" s="41">
        <f t="shared" si="47"/>
        <v>-0.1</v>
      </c>
      <c r="T426" s="41">
        <f t="shared" si="48"/>
        <v>-0.1</v>
      </c>
      <c r="U426" s="41">
        <f t="shared" si="49"/>
        <v>-0.1</v>
      </c>
    </row>
    <row r="427" spans="1:21" hidden="1">
      <c r="A427" s="38" t="s">
        <v>4956</v>
      </c>
      <c r="B427" s="39">
        <v>8422600</v>
      </c>
      <c r="C427" s="30">
        <v>0</v>
      </c>
      <c r="D427" s="39">
        <v>5642824</v>
      </c>
      <c r="E427" s="39">
        <v>727</v>
      </c>
      <c r="F427" s="52">
        <f t="shared" si="43"/>
        <v>2779049</v>
      </c>
      <c r="G427" s="39">
        <v>97829763</v>
      </c>
      <c r="H427" s="30">
        <v>0</v>
      </c>
      <c r="I427" s="39">
        <v>22700879</v>
      </c>
      <c r="J427" s="39">
        <v>19660</v>
      </c>
      <c r="K427" s="52">
        <f t="shared" si="44"/>
        <v>75109224</v>
      </c>
      <c r="L427" s="54">
        <v>607615150</v>
      </c>
      <c r="M427" s="54">
        <v>83613</v>
      </c>
      <c r="N427" s="54">
        <v>22700879</v>
      </c>
      <c r="O427" s="54">
        <v>8221574</v>
      </c>
      <c r="P427" s="52">
        <f t="shared" si="45"/>
        <v>576609084</v>
      </c>
      <c r="Q427" s="30" t="e">
        <f>MATCH(LEFT(A427,4)*1,'Appendix 1'!E$5:E$8,0)</f>
        <v>#N/A</v>
      </c>
      <c r="R427" s="41">
        <f t="shared" si="46"/>
        <v>-0.1</v>
      </c>
      <c r="S427" s="41">
        <f t="shared" si="47"/>
        <v>-0.1</v>
      </c>
      <c r="T427" s="41">
        <f t="shared" si="48"/>
        <v>-0.1</v>
      </c>
      <c r="U427" s="41">
        <f t="shared" si="49"/>
        <v>-0.1</v>
      </c>
    </row>
    <row r="428" spans="1:21" hidden="1">
      <c r="A428" s="38" t="s">
        <v>4957</v>
      </c>
      <c r="B428" s="39">
        <v>4226607</v>
      </c>
      <c r="C428" s="39">
        <v>2913</v>
      </c>
      <c r="D428" s="39">
        <v>1333387</v>
      </c>
      <c r="E428" s="30">
        <v>0</v>
      </c>
      <c r="F428" s="52">
        <f t="shared" si="43"/>
        <v>2890307</v>
      </c>
      <c r="G428" s="39">
        <v>83258946</v>
      </c>
      <c r="H428" s="39">
        <v>78701</v>
      </c>
      <c r="I428" s="39">
        <v>5063869</v>
      </c>
      <c r="J428" s="30">
        <v>0</v>
      </c>
      <c r="K428" s="52">
        <f t="shared" si="44"/>
        <v>78116376</v>
      </c>
      <c r="L428" s="54">
        <v>92182357</v>
      </c>
      <c r="M428" s="54">
        <v>413662</v>
      </c>
      <c r="N428" s="54">
        <v>6940673</v>
      </c>
      <c r="O428" s="54">
        <v>3452374</v>
      </c>
      <c r="P428" s="52">
        <f t="shared" si="45"/>
        <v>81375648</v>
      </c>
      <c r="Q428" s="30" t="e">
        <f>MATCH(LEFT(A428,4)*1,'Appendix 1'!E$5:E$8,0)</f>
        <v>#N/A</v>
      </c>
      <c r="R428" s="41">
        <f t="shared" si="46"/>
        <v>-0.1</v>
      </c>
      <c r="S428" s="41">
        <f t="shared" si="47"/>
        <v>-0.1</v>
      </c>
      <c r="T428" s="41">
        <f t="shared" si="48"/>
        <v>-0.1</v>
      </c>
      <c r="U428" s="41">
        <f t="shared" si="49"/>
        <v>-0.1</v>
      </c>
    </row>
    <row r="429" spans="1:21" hidden="1">
      <c r="A429" s="38" t="s">
        <v>4958</v>
      </c>
      <c r="B429" s="39">
        <v>963469</v>
      </c>
      <c r="C429" s="39">
        <v>108</v>
      </c>
      <c r="D429" s="39">
        <v>38586</v>
      </c>
      <c r="E429" s="39">
        <v>89</v>
      </c>
      <c r="F429" s="52">
        <f t="shared" si="43"/>
        <v>924686</v>
      </c>
      <c r="G429" s="39">
        <v>25525629</v>
      </c>
      <c r="H429" s="39">
        <v>2927</v>
      </c>
      <c r="I429" s="39">
        <v>164081</v>
      </c>
      <c r="J429" s="39">
        <v>2876</v>
      </c>
      <c r="K429" s="52">
        <f t="shared" si="44"/>
        <v>25355745</v>
      </c>
      <c r="L429" s="54">
        <v>25532189</v>
      </c>
      <c r="M429" s="54">
        <v>2927</v>
      </c>
      <c r="N429" s="54">
        <v>164081</v>
      </c>
      <c r="O429" s="54">
        <v>2876</v>
      </c>
      <c r="P429" s="52">
        <f t="shared" si="45"/>
        <v>25362305</v>
      </c>
      <c r="Q429" s="30" t="e">
        <f>MATCH(LEFT(A429,4)*1,'Appendix 1'!E$5:E$8,0)</f>
        <v>#N/A</v>
      </c>
      <c r="R429" s="41">
        <f t="shared" si="46"/>
        <v>-0.1</v>
      </c>
      <c r="S429" s="41">
        <f t="shared" si="47"/>
        <v>-0.1</v>
      </c>
      <c r="T429" s="41">
        <f t="shared" si="48"/>
        <v>-0.1</v>
      </c>
      <c r="U429" s="41">
        <f t="shared" si="49"/>
        <v>-0.1</v>
      </c>
    </row>
    <row r="430" spans="1:21" hidden="1">
      <c r="A430" s="38" t="s">
        <v>4959</v>
      </c>
      <c r="B430" s="39">
        <v>73016</v>
      </c>
      <c r="C430" s="30">
        <v>0</v>
      </c>
      <c r="D430" s="39">
        <v>73016</v>
      </c>
      <c r="E430" s="40"/>
      <c r="F430" s="52">
        <f t="shared" si="43"/>
        <v>0</v>
      </c>
      <c r="G430" s="39">
        <v>360599</v>
      </c>
      <c r="H430" s="30">
        <v>0</v>
      </c>
      <c r="I430" s="39">
        <v>360599</v>
      </c>
      <c r="J430" s="40"/>
      <c r="K430" s="52">
        <f t="shared" si="44"/>
        <v>0</v>
      </c>
      <c r="L430" s="54">
        <v>14268143</v>
      </c>
      <c r="M430" s="54">
        <v>87900</v>
      </c>
      <c r="N430" s="54">
        <v>360599</v>
      </c>
      <c r="O430" s="55"/>
      <c r="P430" s="52">
        <f t="shared" si="45"/>
        <v>13819644</v>
      </c>
      <c r="Q430" s="30" t="e">
        <f>MATCH(LEFT(A430,4)*1,'Appendix 1'!E$5:E$8,0)</f>
        <v>#N/A</v>
      </c>
      <c r="R430" s="41">
        <f t="shared" si="46"/>
        <v>-0.1</v>
      </c>
      <c r="S430" s="41">
        <f t="shared" si="47"/>
        <v>-0.1</v>
      </c>
      <c r="T430" s="41">
        <f t="shared" si="48"/>
        <v>-0.1</v>
      </c>
      <c r="U430" s="41">
        <f t="shared" si="49"/>
        <v>-0.1</v>
      </c>
    </row>
    <row r="431" spans="1:21" hidden="1">
      <c r="A431" s="38" t="s">
        <v>4960</v>
      </c>
      <c r="B431" s="39">
        <v>123378</v>
      </c>
      <c r="C431" s="30">
        <v>0</v>
      </c>
      <c r="D431" s="39">
        <v>123378</v>
      </c>
      <c r="E431" s="30">
        <v>0</v>
      </c>
      <c r="F431" s="52">
        <f t="shared" si="43"/>
        <v>0</v>
      </c>
      <c r="G431" s="39">
        <v>505267</v>
      </c>
      <c r="H431" s="30">
        <v>0</v>
      </c>
      <c r="I431" s="39">
        <v>505267</v>
      </c>
      <c r="J431" s="30">
        <v>0</v>
      </c>
      <c r="K431" s="52">
        <f t="shared" si="44"/>
        <v>0</v>
      </c>
      <c r="L431" s="54">
        <v>179661288</v>
      </c>
      <c r="M431" s="54">
        <v>3783452</v>
      </c>
      <c r="N431" s="54">
        <v>505267</v>
      </c>
      <c r="O431" s="54">
        <v>11964</v>
      </c>
      <c r="P431" s="52">
        <f t="shared" si="45"/>
        <v>175360605</v>
      </c>
      <c r="Q431" s="30" t="e">
        <f>MATCH(LEFT(A431,4)*1,'Appendix 1'!E$5:E$8,0)</f>
        <v>#N/A</v>
      </c>
      <c r="R431" s="41">
        <f t="shared" si="46"/>
        <v>-0.1</v>
      </c>
      <c r="S431" s="41">
        <f t="shared" si="47"/>
        <v>-0.1</v>
      </c>
      <c r="T431" s="41">
        <f t="shared" si="48"/>
        <v>-0.1</v>
      </c>
      <c r="U431" s="41">
        <f t="shared" si="49"/>
        <v>-0.1</v>
      </c>
    </row>
    <row r="432" spans="1:21" hidden="1">
      <c r="A432" s="38" t="s">
        <v>4961</v>
      </c>
      <c r="B432" s="39">
        <v>2362</v>
      </c>
      <c r="C432" s="39">
        <v>51</v>
      </c>
      <c r="D432" s="39">
        <v>2187</v>
      </c>
      <c r="E432" s="30">
        <v>0</v>
      </c>
      <c r="F432" s="52">
        <f t="shared" si="43"/>
        <v>124</v>
      </c>
      <c r="G432" s="39">
        <v>21250</v>
      </c>
      <c r="H432" s="39">
        <v>3659</v>
      </c>
      <c r="I432" s="39">
        <v>8746</v>
      </c>
      <c r="J432" s="30">
        <v>0</v>
      </c>
      <c r="K432" s="52">
        <f t="shared" si="44"/>
        <v>8845</v>
      </c>
      <c r="L432" s="54">
        <v>1234044</v>
      </c>
      <c r="M432" s="54">
        <v>14637</v>
      </c>
      <c r="N432" s="54">
        <v>8746</v>
      </c>
      <c r="O432" s="54">
        <v>17484</v>
      </c>
      <c r="P432" s="52">
        <f t="shared" si="45"/>
        <v>1193177</v>
      </c>
      <c r="Q432" s="30" t="e">
        <f>MATCH(LEFT(A432,4)*1,'Appendix 1'!E$5:E$8,0)</f>
        <v>#N/A</v>
      </c>
      <c r="R432" s="41">
        <f t="shared" si="46"/>
        <v>-0.1</v>
      </c>
      <c r="S432" s="41">
        <f t="shared" si="47"/>
        <v>-0.1</v>
      </c>
      <c r="T432" s="41">
        <f t="shared" si="48"/>
        <v>-0.1</v>
      </c>
      <c r="U432" s="41">
        <f t="shared" si="49"/>
        <v>-0.1</v>
      </c>
    </row>
    <row r="433" spans="1:21" hidden="1">
      <c r="A433" s="38" t="s">
        <v>4962</v>
      </c>
      <c r="B433" s="39">
        <v>812710</v>
      </c>
      <c r="C433" s="39">
        <v>254</v>
      </c>
      <c r="D433" s="39">
        <v>793052</v>
      </c>
      <c r="E433" s="30">
        <v>0</v>
      </c>
      <c r="F433" s="52">
        <f t="shared" si="43"/>
        <v>19404</v>
      </c>
      <c r="G433" s="39">
        <v>3822440</v>
      </c>
      <c r="H433" s="39">
        <v>8473</v>
      </c>
      <c r="I433" s="39">
        <v>3167069</v>
      </c>
      <c r="J433" s="30">
        <v>0</v>
      </c>
      <c r="K433" s="52">
        <f t="shared" si="44"/>
        <v>646898</v>
      </c>
      <c r="L433" s="54">
        <v>395715128</v>
      </c>
      <c r="M433" s="54">
        <v>8081421</v>
      </c>
      <c r="N433" s="54">
        <v>3167069</v>
      </c>
      <c r="O433" s="54">
        <v>1054278</v>
      </c>
      <c r="P433" s="52">
        <f t="shared" si="45"/>
        <v>383412360</v>
      </c>
      <c r="Q433" s="30" t="e">
        <f>MATCH(LEFT(A433,4)*1,'Appendix 1'!E$5:E$8,0)</f>
        <v>#N/A</v>
      </c>
      <c r="R433" s="41">
        <f t="shared" si="46"/>
        <v>-0.1</v>
      </c>
      <c r="S433" s="41">
        <f t="shared" si="47"/>
        <v>-0.1</v>
      </c>
      <c r="T433" s="41">
        <f t="shared" si="48"/>
        <v>-0.1</v>
      </c>
      <c r="U433" s="41">
        <f t="shared" si="49"/>
        <v>-0.1</v>
      </c>
    </row>
    <row r="434" spans="1:21" hidden="1">
      <c r="A434" s="38" t="s">
        <v>4963</v>
      </c>
      <c r="B434" s="39">
        <v>24489445</v>
      </c>
      <c r="C434" s="39">
        <v>1931</v>
      </c>
      <c r="D434" s="39">
        <v>22419497</v>
      </c>
      <c r="E434" s="39">
        <v>5598</v>
      </c>
      <c r="F434" s="52">
        <f t="shared" si="43"/>
        <v>2062419</v>
      </c>
      <c r="G434" s="39">
        <v>153625025</v>
      </c>
      <c r="H434" s="39">
        <v>46134</v>
      </c>
      <c r="I434" s="39">
        <v>108452663</v>
      </c>
      <c r="J434" s="39">
        <v>116798</v>
      </c>
      <c r="K434" s="52">
        <f t="shared" si="44"/>
        <v>45009430</v>
      </c>
      <c r="L434" s="54">
        <v>562631075</v>
      </c>
      <c r="M434" s="54">
        <v>8426541</v>
      </c>
      <c r="N434" s="54">
        <v>315251404</v>
      </c>
      <c r="O434" s="54">
        <v>58996900</v>
      </c>
      <c r="P434" s="52">
        <f t="shared" si="45"/>
        <v>179956230</v>
      </c>
      <c r="Q434" s="30" t="e">
        <f>MATCH(LEFT(A434,4)*1,'Appendix 1'!E$5:E$8,0)</f>
        <v>#N/A</v>
      </c>
      <c r="R434" s="41">
        <f t="shared" si="46"/>
        <v>-0.1</v>
      </c>
      <c r="S434" s="41">
        <f t="shared" si="47"/>
        <v>-0.1</v>
      </c>
      <c r="T434" s="41">
        <f t="shared" si="48"/>
        <v>-0.1</v>
      </c>
      <c r="U434" s="41">
        <f t="shared" si="49"/>
        <v>-0.1</v>
      </c>
    </row>
    <row r="435" spans="1:21" hidden="1">
      <c r="A435" s="38" t="s">
        <v>4964</v>
      </c>
      <c r="B435" s="39">
        <v>11718077</v>
      </c>
      <c r="C435" s="39">
        <v>107471</v>
      </c>
      <c r="D435" s="39">
        <v>6584572</v>
      </c>
      <c r="E435" s="39">
        <v>8522</v>
      </c>
      <c r="F435" s="52">
        <f t="shared" si="43"/>
        <v>5017512</v>
      </c>
      <c r="G435" s="39">
        <v>134246967</v>
      </c>
      <c r="H435" s="39">
        <v>2362640</v>
      </c>
      <c r="I435" s="39">
        <v>22128230</v>
      </c>
      <c r="J435" s="39">
        <v>317199</v>
      </c>
      <c r="K435" s="52">
        <f t="shared" si="44"/>
        <v>109438898</v>
      </c>
      <c r="L435" s="54">
        <v>279272432</v>
      </c>
      <c r="M435" s="54">
        <v>19370529</v>
      </c>
      <c r="N435" s="54">
        <v>22470332</v>
      </c>
      <c r="O435" s="54">
        <v>59834149</v>
      </c>
      <c r="P435" s="52">
        <f t="shared" si="45"/>
        <v>177597422</v>
      </c>
      <c r="Q435" s="30" t="e">
        <f>MATCH(LEFT(A435,4)*1,'Appendix 1'!E$5:E$8,0)</f>
        <v>#N/A</v>
      </c>
      <c r="R435" s="41">
        <f t="shared" si="46"/>
        <v>-0.1</v>
      </c>
      <c r="S435" s="41">
        <f t="shared" si="47"/>
        <v>-0.1</v>
      </c>
      <c r="T435" s="41">
        <f t="shared" si="48"/>
        <v>-0.1</v>
      </c>
      <c r="U435" s="41">
        <f t="shared" si="49"/>
        <v>-0.1</v>
      </c>
    </row>
    <row r="436" spans="1:21" hidden="1">
      <c r="A436" s="38" t="s">
        <v>4965</v>
      </c>
      <c r="B436" s="30">
        <v>0</v>
      </c>
      <c r="C436" s="30">
        <v>0</v>
      </c>
      <c r="D436" s="40"/>
      <c r="E436" s="40"/>
      <c r="F436" s="52">
        <f t="shared" si="43"/>
        <v>0</v>
      </c>
      <c r="G436" s="30">
        <v>0</v>
      </c>
      <c r="H436" s="30">
        <v>0</v>
      </c>
      <c r="I436" s="40"/>
      <c r="J436" s="40"/>
      <c r="K436" s="52">
        <f t="shared" si="44"/>
        <v>0</v>
      </c>
      <c r="L436" s="54">
        <v>19728340</v>
      </c>
      <c r="M436" s="54">
        <v>7251945</v>
      </c>
      <c r="N436" s="55"/>
      <c r="O436" s="55"/>
      <c r="P436" s="52">
        <f t="shared" si="45"/>
        <v>12476395</v>
      </c>
      <c r="Q436" s="30" t="e">
        <f>MATCH(LEFT(A436,4)*1,'Appendix 1'!E$5:E$8,0)</f>
        <v>#N/A</v>
      </c>
      <c r="R436" s="41">
        <f t="shared" si="46"/>
        <v>-0.1</v>
      </c>
      <c r="S436" s="41">
        <f t="shared" si="47"/>
        <v>-0.1</v>
      </c>
      <c r="T436" s="41">
        <f t="shared" si="48"/>
        <v>-0.1</v>
      </c>
      <c r="U436" s="41">
        <f t="shared" si="49"/>
        <v>-0.1</v>
      </c>
    </row>
    <row r="437" spans="1:21" hidden="1">
      <c r="A437" s="38" t="s">
        <v>4966</v>
      </c>
      <c r="B437" s="39">
        <v>10570</v>
      </c>
      <c r="C437" s="30">
        <v>0</v>
      </c>
      <c r="D437" s="39">
        <v>4671</v>
      </c>
      <c r="E437" s="30">
        <v>0</v>
      </c>
      <c r="F437" s="52">
        <f t="shared" si="43"/>
        <v>5899</v>
      </c>
      <c r="G437" s="39">
        <v>195423</v>
      </c>
      <c r="H437" s="30">
        <v>0</v>
      </c>
      <c r="I437" s="39">
        <v>35962</v>
      </c>
      <c r="J437" s="30">
        <v>0</v>
      </c>
      <c r="K437" s="52">
        <f t="shared" si="44"/>
        <v>159461</v>
      </c>
      <c r="L437" s="54">
        <v>30886364</v>
      </c>
      <c r="M437" s="54">
        <v>11893333</v>
      </c>
      <c r="N437" s="54">
        <v>35962</v>
      </c>
      <c r="O437" s="54">
        <v>2265194</v>
      </c>
      <c r="P437" s="52">
        <f t="shared" si="45"/>
        <v>16691875</v>
      </c>
      <c r="Q437" s="30" t="e">
        <f>MATCH(LEFT(A437,4)*1,'Appendix 1'!E$5:E$8,0)</f>
        <v>#N/A</v>
      </c>
      <c r="R437" s="41">
        <f t="shared" si="46"/>
        <v>-0.1</v>
      </c>
      <c r="S437" s="41">
        <f t="shared" si="47"/>
        <v>-0.1</v>
      </c>
      <c r="T437" s="41">
        <f t="shared" si="48"/>
        <v>-0.1</v>
      </c>
      <c r="U437" s="41">
        <f t="shared" si="49"/>
        <v>-0.1</v>
      </c>
    </row>
    <row r="438" spans="1:21" hidden="1">
      <c r="A438" s="38" t="s">
        <v>4967</v>
      </c>
      <c r="B438" s="39">
        <v>343877</v>
      </c>
      <c r="C438" s="39">
        <v>16241</v>
      </c>
      <c r="D438" s="39">
        <v>7061</v>
      </c>
      <c r="E438" s="30">
        <v>0</v>
      </c>
      <c r="F438" s="52">
        <f t="shared" si="43"/>
        <v>320575</v>
      </c>
      <c r="G438" s="39">
        <v>6773282</v>
      </c>
      <c r="H438" s="39">
        <v>324821</v>
      </c>
      <c r="I438" s="39">
        <v>24606</v>
      </c>
      <c r="J438" s="30">
        <v>0</v>
      </c>
      <c r="K438" s="52">
        <f t="shared" si="44"/>
        <v>6423855</v>
      </c>
      <c r="L438" s="54">
        <v>30319546</v>
      </c>
      <c r="M438" s="54">
        <v>8431853</v>
      </c>
      <c r="N438" s="54">
        <v>24606</v>
      </c>
      <c r="O438" s="54">
        <v>14281133</v>
      </c>
      <c r="P438" s="52">
        <f t="shared" si="45"/>
        <v>7581954</v>
      </c>
      <c r="Q438" s="30" t="e">
        <f>MATCH(LEFT(A438,4)*1,'Appendix 1'!E$5:E$8,0)</f>
        <v>#N/A</v>
      </c>
      <c r="R438" s="41">
        <f t="shared" si="46"/>
        <v>-0.1</v>
      </c>
      <c r="S438" s="41">
        <f t="shared" si="47"/>
        <v>-0.1</v>
      </c>
      <c r="T438" s="41">
        <f t="shared" si="48"/>
        <v>-0.1</v>
      </c>
      <c r="U438" s="41">
        <f t="shared" si="49"/>
        <v>-0.1</v>
      </c>
    </row>
    <row r="439" spans="1:21" hidden="1">
      <c r="A439" s="38" t="s">
        <v>4968</v>
      </c>
      <c r="B439" s="39">
        <v>4420882</v>
      </c>
      <c r="C439" s="39">
        <v>548</v>
      </c>
      <c r="D439" s="39">
        <v>2254830</v>
      </c>
      <c r="E439" s="39">
        <v>3887</v>
      </c>
      <c r="F439" s="52">
        <f t="shared" si="43"/>
        <v>2161617</v>
      </c>
      <c r="G439" s="39">
        <v>45851587</v>
      </c>
      <c r="H439" s="39">
        <v>14802</v>
      </c>
      <c r="I439" s="39">
        <v>7425556</v>
      </c>
      <c r="J439" s="39">
        <v>60858</v>
      </c>
      <c r="K439" s="52">
        <f t="shared" si="44"/>
        <v>38350371</v>
      </c>
      <c r="L439" s="54">
        <v>86106822</v>
      </c>
      <c r="M439" s="54">
        <v>1828783</v>
      </c>
      <c r="N439" s="54">
        <v>7425556</v>
      </c>
      <c r="O439" s="54">
        <v>20175954</v>
      </c>
      <c r="P439" s="52">
        <f t="shared" si="45"/>
        <v>56676529</v>
      </c>
      <c r="Q439" s="30" t="e">
        <f>MATCH(LEFT(A439,4)*1,'Appendix 1'!E$5:E$8,0)</f>
        <v>#N/A</v>
      </c>
      <c r="R439" s="41">
        <f t="shared" si="46"/>
        <v>-0.1</v>
      </c>
      <c r="S439" s="41">
        <f t="shared" si="47"/>
        <v>-0.1</v>
      </c>
      <c r="T439" s="41">
        <f t="shared" si="48"/>
        <v>-0.1</v>
      </c>
      <c r="U439" s="41">
        <f t="shared" si="49"/>
        <v>-0.1</v>
      </c>
    </row>
    <row r="440" spans="1:21" hidden="1">
      <c r="A440" s="38" t="s">
        <v>4969</v>
      </c>
      <c r="B440" s="39">
        <v>19346</v>
      </c>
      <c r="C440" s="39">
        <v>171</v>
      </c>
      <c r="D440" s="39">
        <v>18865</v>
      </c>
      <c r="E440" s="40"/>
      <c r="F440" s="52">
        <f t="shared" si="43"/>
        <v>310</v>
      </c>
      <c r="G440" s="39">
        <v>567474</v>
      </c>
      <c r="H440" s="39">
        <v>171258</v>
      </c>
      <c r="I440" s="39">
        <v>86654</v>
      </c>
      <c r="J440" s="40"/>
      <c r="K440" s="52">
        <f t="shared" si="44"/>
        <v>309562</v>
      </c>
      <c r="L440" s="54">
        <v>1036321</v>
      </c>
      <c r="M440" s="54">
        <v>640105</v>
      </c>
      <c r="N440" s="54">
        <v>86654</v>
      </c>
      <c r="O440" s="55"/>
      <c r="P440" s="52">
        <f t="shared" si="45"/>
        <v>309562</v>
      </c>
      <c r="Q440" s="30" t="e">
        <f>MATCH(LEFT(A440,4)*1,'Appendix 1'!E$5:E$8,0)</f>
        <v>#N/A</v>
      </c>
      <c r="R440" s="41">
        <f t="shared" si="46"/>
        <v>-0.1</v>
      </c>
      <c r="S440" s="41">
        <f t="shared" si="47"/>
        <v>-0.1</v>
      </c>
      <c r="T440" s="41">
        <f t="shared" si="48"/>
        <v>-0.1</v>
      </c>
      <c r="U440" s="41">
        <f t="shared" si="49"/>
        <v>-0.1</v>
      </c>
    </row>
    <row r="441" spans="1:21" hidden="1">
      <c r="A441" s="38" t="s">
        <v>4970</v>
      </c>
      <c r="B441" s="39">
        <v>146900385</v>
      </c>
      <c r="C441" s="39">
        <v>658481</v>
      </c>
      <c r="D441" s="39">
        <v>50096640</v>
      </c>
      <c r="E441" s="39">
        <v>8038945</v>
      </c>
      <c r="F441" s="52">
        <f t="shared" si="43"/>
        <v>88106319</v>
      </c>
      <c r="G441" s="39">
        <v>1810842495</v>
      </c>
      <c r="H441" s="39">
        <v>12178898</v>
      </c>
      <c r="I441" s="39">
        <v>210160597</v>
      </c>
      <c r="J441" s="39">
        <v>132393598</v>
      </c>
      <c r="K441" s="52">
        <f t="shared" si="44"/>
        <v>1456109402</v>
      </c>
      <c r="L441" s="54">
        <v>2154069443</v>
      </c>
      <c r="M441" s="54">
        <v>130031904</v>
      </c>
      <c r="N441" s="54">
        <v>210500702</v>
      </c>
      <c r="O441" s="54">
        <v>212180178</v>
      </c>
      <c r="P441" s="52">
        <f t="shared" si="45"/>
        <v>1601356659</v>
      </c>
      <c r="Q441" s="30" t="e">
        <f>MATCH(LEFT(A441,4)*1,'Appendix 1'!E$5:E$8,0)</f>
        <v>#N/A</v>
      </c>
      <c r="R441" s="41">
        <f t="shared" si="46"/>
        <v>-0.1</v>
      </c>
      <c r="S441" s="41">
        <f t="shared" si="47"/>
        <v>-0.1</v>
      </c>
      <c r="T441" s="41">
        <f t="shared" si="48"/>
        <v>-0.1</v>
      </c>
      <c r="U441" s="41">
        <f t="shared" si="49"/>
        <v>-0.1</v>
      </c>
    </row>
    <row r="442" spans="1:21" hidden="1">
      <c r="A442" s="38" t="s">
        <v>4971</v>
      </c>
      <c r="B442" s="39">
        <v>3615123</v>
      </c>
      <c r="C442" s="39">
        <v>359552</v>
      </c>
      <c r="D442" s="39">
        <v>1406041</v>
      </c>
      <c r="E442" s="39">
        <v>6490</v>
      </c>
      <c r="F442" s="52">
        <f t="shared" si="43"/>
        <v>1843040</v>
      </c>
      <c r="G442" s="39">
        <v>44415022</v>
      </c>
      <c r="H442" s="39">
        <v>5991728</v>
      </c>
      <c r="I442" s="39">
        <v>4851706</v>
      </c>
      <c r="J442" s="39">
        <v>108194</v>
      </c>
      <c r="K442" s="52">
        <f t="shared" si="44"/>
        <v>33463394</v>
      </c>
      <c r="L442" s="54">
        <v>188364916</v>
      </c>
      <c r="M442" s="54">
        <v>59808159</v>
      </c>
      <c r="N442" s="54">
        <v>4851706</v>
      </c>
      <c r="O442" s="54">
        <v>83289140</v>
      </c>
      <c r="P442" s="52">
        <f t="shared" si="45"/>
        <v>40415911</v>
      </c>
      <c r="Q442" s="30" t="e">
        <f>MATCH(LEFT(A442,4)*1,'Appendix 1'!E$5:E$8,0)</f>
        <v>#N/A</v>
      </c>
      <c r="R442" s="41">
        <f t="shared" si="46"/>
        <v>-0.1</v>
      </c>
      <c r="S442" s="41">
        <f t="shared" si="47"/>
        <v>-0.1</v>
      </c>
      <c r="T442" s="41">
        <f t="shared" si="48"/>
        <v>-0.1</v>
      </c>
      <c r="U442" s="41">
        <f t="shared" si="49"/>
        <v>-0.1</v>
      </c>
    </row>
    <row r="443" spans="1:21" hidden="1">
      <c r="A443" s="38" t="s">
        <v>4972</v>
      </c>
      <c r="B443" s="39">
        <v>2153292</v>
      </c>
      <c r="C443" s="39">
        <v>13128</v>
      </c>
      <c r="D443" s="39">
        <v>371953</v>
      </c>
      <c r="E443" s="39">
        <v>37130</v>
      </c>
      <c r="F443" s="52">
        <f t="shared" si="43"/>
        <v>1731081</v>
      </c>
      <c r="G443" s="39">
        <v>36411522</v>
      </c>
      <c r="H443" s="39">
        <v>255096</v>
      </c>
      <c r="I443" s="39">
        <v>1289986</v>
      </c>
      <c r="J443" s="39">
        <v>742430</v>
      </c>
      <c r="K443" s="52">
        <f t="shared" si="44"/>
        <v>34124010</v>
      </c>
      <c r="L443" s="54">
        <v>101345530</v>
      </c>
      <c r="M443" s="54">
        <v>9791604</v>
      </c>
      <c r="N443" s="54">
        <v>1289986</v>
      </c>
      <c r="O443" s="54">
        <v>28689183</v>
      </c>
      <c r="P443" s="52">
        <f t="shared" si="45"/>
        <v>61574757</v>
      </c>
      <c r="Q443" s="30" t="e">
        <f>MATCH(LEFT(A443,4)*1,'Appendix 1'!E$5:E$8,0)</f>
        <v>#N/A</v>
      </c>
      <c r="R443" s="41">
        <f t="shared" si="46"/>
        <v>-0.1</v>
      </c>
      <c r="S443" s="41">
        <f t="shared" si="47"/>
        <v>-0.1</v>
      </c>
      <c r="T443" s="41">
        <f t="shared" si="48"/>
        <v>-0.1</v>
      </c>
      <c r="U443" s="41">
        <f t="shared" si="49"/>
        <v>-0.1</v>
      </c>
    </row>
    <row r="444" spans="1:21" hidden="1">
      <c r="A444" s="38" t="s">
        <v>4973</v>
      </c>
      <c r="B444" s="39">
        <v>27856670</v>
      </c>
      <c r="C444" s="39">
        <v>242013</v>
      </c>
      <c r="D444" s="39">
        <v>2205626</v>
      </c>
      <c r="E444" s="39">
        <v>106598</v>
      </c>
      <c r="F444" s="52">
        <f t="shared" si="43"/>
        <v>25302433</v>
      </c>
      <c r="G444" s="39">
        <v>401712552</v>
      </c>
      <c r="H444" s="39">
        <v>3723373</v>
      </c>
      <c r="I444" s="39">
        <v>7081175</v>
      </c>
      <c r="J444" s="39">
        <v>1639916</v>
      </c>
      <c r="K444" s="52">
        <f t="shared" si="44"/>
        <v>389268088</v>
      </c>
      <c r="L444" s="54">
        <v>679686736</v>
      </c>
      <c r="M444" s="54">
        <v>133009401</v>
      </c>
      <c r="N444" s="54">
        <v>7081175</v>
      </c>
      <c r="O444" s="54">
        <v>93356374</v>
      </c>
      <c r="P444" s="52">
        <f t="shared" si="45"/>
        <v>446239786</v>
      </c>
      <c r="Q444" s="30" t="e">
        <f>MATCH(LEFT(A444,4)*1,'Appendix 1'!E$5:E$8,0)</f>
        <v>#N/A</v>
      </c>
      <c r="R444" s="41">
        <f t="shared" si="46"/>
        <v>-0.1</v>
      </c>
      <c r="S444" s="41">
        <f t="shared" si="47"/>
        <v>-0.1</v>
      </c>
      <c r="T444" s="41">
        <f t="shared" si="48"/>
        <v>-0.1</v>
      </c>
      <c r="U444" s="41">
        <f t="shared" si="49"/>
        <v>-0.1</v>
      </c>
    </row>
    <row r="445" spans="1:21" hidden="1">
      <c r="A445" s="38" t="s">
        <v>4974</v>
      </c>
      <c r="B445" s="39">
        <v>20659721</v>
      </c>
      <c r="C445" s="39">
        <v>39358</v>
      </c>
      <c r="D445" s="39">
        <v>9473953</v>
      </c>
      <c r="E445" s="39">
        <v>4743</v>
      </c>
      <c r="F445" s="52">
        <f t="shared" si="43"/>
        <v>11141667</v>
      </c>
      <c r="G445" s="39">
        <v>229740540</v>
      </c>
      <c r="H445" s="39">
        <v>641984</v>
      </c>
      <c r="I445" s="39">
        <v>31174666</v>
      </c>
      <c r="J445" s="39">
        <v>80299</v>
      </c>
      <c r="K445" s="52">
        <f t="shared" si="44"/>
        <v>197843591</v>
      </c>
      <c r="L445" s="54">
        <v>355332168</v>
      </c>
      <c r="M445" s="54">
        <v>56298334</v>
      </c>
      <c r="N445" s="54">
        <v>31174666</v>
      </c>
      <c r="O445" s="54">
        <v>32666293</v>
      </c>
      <c r="P445" s="52">
        <f t="shared" si="45"/>
        <v>235192875</v>
      </c>
      <c r="Q445" s="30" t="e">
        <f>MATCH(LEFT(A445,4)*1,'Appendix 1'!E$5:E$8,0)</f>
        <v>#N/A</v>
      </c>
      <c r="R445" s="41">
        <f t="shared" si="46"/>
        <v>-0.1</v>
      </c>
      <c r="S445" s="41">
        <f t="shared" si="47"/>
        <v>-0.1</v>
      </c>
      <c r="T445" s="41">
        <f t="shared" si="48"/>
        <v>-0.1</v>
      </c>
      <c r="U445" s="41">
        <f t="shared" si="49"/>
        <v>-0.1</v>
      </c>
    </row>
    <row r="446" spans="1:21" hidden="1">
      <c r="A446" s="38" t="s">
        <v>4975</v>
      </c>
      <c r="B446" s="39">
        <v>179247</v>
      </c>
      <c r="C446" s="39">
        <v>293</v>
      </c>
      <c r="D446" s="39">
        <v>3441</v>
      </c>
      <c r="E446" s="39">
        <v>19973</v>
      </c>
      <c r="F446" s="52">
        <f t="shared" si="43"/>
        <v>155540</v>
      </c>
      <c r="G446" s="39">
        <v>4763578</v>
      </c>
      <c r="H446" s="39">
        <v>7920</v>
      </c>
      <c r="I446" s="39">
        <v>11990</v>
      </c>
      <c r="J446" s="39">
        <v>539819</v>
      </c>
      <c r="K446" s="52">
        <f t="shared" si="44"/>
        <v>4203849</v>
      </c>
      <c r="L446" s="54">
        <v>7347255</v>
      </c>
      <c r="M446" s="54">
        <v>237725</v>
      </c>
      <c r="N446" s="54">
        <v>11990</v>
      </c>
      <c r="O446" s="54">
        <v>1045290</v>
      </c>
      <c r="P446" s="52">
        <f t="shared" si="45"/>
        <v>6052250</v>
      </c>
      <c r="Q446" s="30" t="e">
        <f>MATCH(LEFT(A446,4)*1,'Appendix 1'!E$5:E$8,0)</f>
        <v>#N/A</v>
      </c>
      <c r="R446" s="41">
        <f t="shared" si="46"/>
        <v>-0.1</v>
      </c>
      <c r="S446" s="41">
        <f t="shared" si="47"/>
        <v>-0.1</v>
      </c>
      <c r="T446" s="41">
        <f t="shared" si="48"/>
        <v>-0.1</v>
      </c>
      <c r="U446" s="41">
        <f t="shared" si="49"/>
        <v>-0.1</v>
      </c>
    </row>
    <row r="447" spans="1:21" hidden="1">
      <c r="A447" s="38" t="s">
        <v>4976</v>
      </c>
      <c r="B447" s="39">
        <v>2401653</v>
      </c>
      <c r="C447" s="39">
        <v>49313</v>
      </c>
      <c r="D447" s="39">
        <v>613579</v>
      </c>
      <c r="E447" s="39">
        <v>52833</v>
      </c>
      <c r="F447" s="52">
        <f t="shared" si="43"/>
        <v>1685928</v>
      </c>
      <c r="G447" s="39">
        <v>31394913</v>
      </c>
      <c r="H447" s="39">
        <v>815792</v>
      </c>
      <c r="I447" s="39">
        <v>1978636</v>
      </c>
      <c r="J447" s="39">
        <v>880422</v>
      </c>
      <c r="K447" s="52">
        <f t="shared" si="44"/>
        <v>27720063</v>
      </c>
      <c r="L447" s="54">
        <v>80414793</v>
      </c>
      <c r="M447" s="54">
        <v>24087948</v>
      </c>
      <c r="N447" s="54">
        <v>1978636</v>
      </c>
      <c r="O447" s="54">
        <v>1158770</v>
      </c>
      <c r="P447" s="52">
        <f t="shared" si="45"/>
        <v>53189439</v>
      </c>
      <c r="Q447" s="30" t="e">
        <f>MATCH(LEFT(A447,4)*1,'Appendix 1'!E$5:E$8,0)</f>
        <v>#N/A</v>
      </c>
      <c r="R447" s="41">
        <f t="shared" si="46"/>
        <v>-0.1</v>
      </c>
      <c r="S447" s="41">
        <f t="shared" si="47"/>
        <v>-0.1</v>
      </c>
      <c r="T447" s="41">
        <f t="shared" si="48"/>
        <v>-0.1</v>
      </c>
      <c r="U447" s="41">
        <f t="shared" si="49"/>
        <v>-0.1</v>
      </c>
    </row>
    <row r="448" spans="1:21" hidden="1">
      <c r="A448" s="38" t="s">
        <v>4977</v>
      </c>
      <c r="B448" s="39">
        <v>19950060</v>
      </c>
      <c r="C448" s="39">
        <v>1112</v>
      </c>
      <c r="D448" s="39">
        <v>15248256</v>
      </c>
      <c r="E448" s="39">
        <v>23409</v>
      </c>
      <c r="F448" s="52">
        <f t="shared" si="43"/>
        <v>4677283</v>
      </c>
      <c r="G448" s="39">
        <v>155509378</v>
      </c>
      <c r="H448" s="39">
        <v>22245</v>
      </c>
      <c r="I448" s="39">
        <v>62466959</v>
      </c>
      <c r="J448" s="39">
        <v>468197</v>
      </c>
      <c r="K448" s="52">
        <f t="shared" si="44"/>
        <v>92551977</v>
      </c>
      <c r="L448" s="54">
        <v>2123448263</v>
      </c>
      <c r="M448" s="54">
        <v>885141124</v>
      </c>
      <c r="N448" s="54">
        <v>84570888</v>
      </c>
      <c r="O448" s="54">
        <v>41456203</v>
      </c>
      <c r="P448" s="52">
        <f t="shared" si="45"/>
        <v>1112280048</v>
      </c>
      <c r="Q448" s="30" t="e">
        <f>MATCH(LEFT(A448,4)*1,'Appendix 1'!E$5:E$8,0)</f>
        <v>#N/A</v>
      </c>
      <c r="R448" s="41">
        <f t="shared" si="46"/>
        <v>-0.1</v>
      </c>
      <c r="S448" s="41">
        <f t="shared" si="47"/>
        <v>-0.1</v>
      </c>
      <c r="T448" s="41">
        <f t="shared" si="48"/>
        <v>-0.1</v>
      </c>
      <c r="U448" s="41">
        <f t="shared" si="49"/>
        <v>-0.1</v>
      </c>
    </row>
    <row r="449" spans="1:21" hidden="1">
      <c r="A449" s="38" t="s">
        <v>4978</v>
      </c>
      <c r="B449" s="39">
        <v>1700836</v>
      </c>
      <c r="C449" s="39">
        <v>128208</v>
      </c>
      <c r="D449" s="39">
        <v>104649</v>
      </c>
      <c r="E449" s="39">
        <v>1997</v>
      </c>
      <c r="F449" s="52">
        <f t="shared" si="43"/>
        <v>1465982</v>
      </c>
      <c r="G449" s="39">
        <v>53577572</v>
      </c>
      <c r="H449" s="39">
        <v>4273184</v>
      </c>
      <c r="I449" s="39">
        <v>373754</v>
      </c>
      <c r="J449" s="39">
        <v>66549</v>
      </c>
      <c r="K449" s="52">
        <f t="shared" si="44"/>
        <v>48864085</v>
      </c>
      <c r="L449" s="54">
        <v>123249378</v>
      </c>
      <c r="M449" s="54">
        <v>49690810</v>
      </c>
      <c r="N449" s="54">
        <v>373754</v>
      </c>
      <c r="O449" s="54">
        <v>19549338</v>
      </c>
      <c r="P449" s="52">
        <f t="shared" si="45"/>
        <v>53635476</v>
      </c>
      <c r="Q449" s="30" t="e">
        <f>MATCH(LEFT(A449,4)*1,'Appendix 1'!E$5:E$8,0)</f>
        <v>#N/A</v>
      </c>
      <c r="R449" s="41">
        <f t="shared" si="46"/>
        <v>-0.1</v>
      </c>
      <c r="S449" s="41">
        <f t="shared" si="47"/>
        <v>-0.1</v>
      </c>
      <c r="T449" s="41">
        <f t="shared" si="48"/>
        <v>-0.1</v>
      </c>
      <c r="U449" s="41">
        <f t="shared" si="49"/>
        <v>-0.1</v>
      </c>
    </row>
    <row r="450" spans="1:21" hidden="1">
      <c r="A450" s="38" t="s">
        <v>4979</v>
      </c>
      <c r="B450" s="39">
        <v>1028255</v>
      </c>
      <c r="C450" s="30">
        <v>0</v>
      </c>
      <c r="D450" s="39">
        <v>5536</v>
      </c>
      <c r="E450" s="30">
        <v>0</v>
      </c>
      <c r="F450" s="52">
        <f t="shared" si="43"/>
        <v>1022719</v>
      </c>
      <c r="G450" s="39">
        <v>15751640</v>
      </c>
      <c r="H450" s="30">
        <v>0</v>
      </c>
      <c r="I450" s="39">
        <v>17573</v>
      </c>
      <c r="J450" s="30">
        <v>0</v>
      </c>
      <c r="K450" s="52">
        <f t="shared" si="44"/>
        <v>15734067</v>
      </c>
      <c r="L450" s="54">
        <v>117895979</v>
      </c>
      <c r="M450" s="54">
        <v>100582630</v>
      </c>
      <c r="N450" s="54">
        <v>17573</v>
      </c>
      <c r="O450" s="54">
        <v>132205</v>
      </c>
      <c r="P450" s="52">
        <f t="shared" si="45"/>
        <v>17163571</v>
      </c>
      <c r="Q450" s="30" t="e">
        <f>MATCH(LEFT(A450,4)*1,'Appendix 1'!E$5:E$8,0)</f>
        <v>#N/A</v>
      </c>
      <c r="R450" s="41">
        <f t="shared" si="46"/>
        <v>-0.1</v>
      </c>
      <c r="S450" s="41">
        <f t="shared" si="47"/>
        <v>-0.1</v>
      </c>
      <c r="T450" s="41">
        <f t="shared" si="48"/>
        <v>-0.1</v>
      </c>
      <c r="U450" s="41">
        <f t="shared" si="49"/>
        <v>-0.1</v>
      </c>
    </row>
    <row r="451" spans="1:21" hidden="1">
      <c r="A451" s="38" t="s">
        <v>4980</v>
      </c>
      <c r="B451" s="39">
        <v>32260585</v>
      </c>
      <c r="C451" s="30">
        <v>0</v>
      </c>
      <c r="D451" s="39">
        <v>32260585</v>
      </c>
      <c r="E451" s="30">
        <v>0</v>
      </c>
      <c r="F451" s="52">
        <f t="shared" si="43"/>
        <v>0</v>
      </c>
      <c r="G451" s="39">
        <v>146120962</v>
      </c>
      <c r="H451" s="30">
        <v>0</v>
      </c>
      <c r="I451" s="39">
        <v>146120962</v>
      </c>
      <c r="J451" s="30">
        <v>0</v>
      </c>
      <c r="K451" s="52">
        <f t="shared" si="44"/>
        <v>0</v>
      </c>
      <c r="L451" s="54">
        <v>1501374029</v>
      </c>
      <c r="M451" s="54">
        <v>1369152</v>
      </c>
      <c r="N451" s="54">
        <v>189665223</v>
      </c>
      <c r="O451" s="54">
        <v>13241</v>
      </c>
      <c r="P451" s="52">
        <f t="shared" si="45"/>
        <v>1310326413</v>
      </c>
      <c r="Q451" s="30" t="e">
        <f>MATCH(LEFT(A451,4)*1,'Appendix 1'!E$5:E$8,0)</f>
        <v>#N/A</v>
      </c>
      <c r="R451" s="41">
        <f t="shared" si="46"/>
        <v>-0.1</v>
      </c>
      <c r="S451" s="41">
        <f t="shared" si="47"/>
        <v>-0.1</v>
      </c>
      <c r="T451" s="41">
        <f t="shared" si="48"/>
        <v>-0.1</v>
      </c>
      <c r="U451" s="41">
        <f t="shared" si="49"/>
        <v>-0.1</v>
      </c>
    </row>
    <row r="452" spans="1:21" hidden="1">
      <c r="A452" s="38" t="s">
        <v>4981</v>
      </c>
      <c r="B452" s="39">
        <v>2822492</v>
      </c>
      <c r="C452" s="39">
        <v>7945</v>
      </c>
      <c r="D452" s="39">
        <v>21644</v>
      </c>
      <c r="E452" s="39">
        <v>5808</v>
      </c>
      <c r="F452" s="52">
        <f t="shared" si="43"/>
        <v>2787095</v>
      </c>
      <c r="G452" s="39">
        <v>43182614</v>
      </c>
      <c r="H452" s="39">
        <v>122232</v>
      </c>
      <c r="I452" s="39">
        <v>89530</v>
      </c>
      <c r="J452" s="39">
        <v>89360</v>
      </c>
      <c r="K452" s="52">
        <f t="shared" si="44"/>
        <v>42881492</v>
      </c>
      <c r="L452" s="54">
        <v>46306823</v>
      </c>
      <c r="M452" s="54">
        <v>508443</v>
      </c>
      <c r="N452" s="54">
        <v>89530</v>
      </c>
      <c r="O452" s="54">
        <v>1265318</v>
      </c>
      <c r="P452" s="52">
        <f t="shared" si="45"/>
        <v>44443532</v>
      </c>
      <c r="Q452" s="30" t="e">
        <f>MATCH(LEFT(A452,4)*1,'Appendix 1'!E$5:E$8,0)</f>
        <v>#N/A</v>
      </c>
      <c r="R452" s="41">
        <f t="shared" si="46"/>
        <v>-0.1</v>
      </c>
      <c r="S452" s="41">
        <f t="shared" si="47"/>
        <v>-0.1</v>
      </c>
      <c r="T452" s="41">
        <f t="shared" si="48"/>
        <v>-0.1</v>
      </c>
      <c r="U452" s="41">
        <f t="shared" si="49"/>
        <v>-0.1</v>
      </c>
    </row>
    <row r="453" spans="1:21" hidden="1">
      <c r="A453" s="38" t="s">
        <v>4982</v>
      </c>
      <c r="B453" s="39">
        <v>925289</v>
      </c>
      <c r="C453" s="39">
        <v>142595</v>
      </c>
      <c r="D453" s="39">
        <v>73610</v>
      </c>
      <c r="E453" s="39">
        <v>2418</v>
      </c>
      <c r="F453" s="52">
        <f t="shared" si="43"/>
        <v>706666</v>
      </c>
      <c r="G453" s="39">
        <v>13629991</v>
      </c>
      <c r="H453" s="39">
        <v>2191447</v>
      </c>
      <c r="I453" s="39">
        <v>529175</v>
      </c>
      <c r="J453" s="39">
        <v>37183</v>
      </c>
      <c r="K453" s="52">
        <f t="shared" si="44"/>
        <v>10872186</v>
      </c>
      <c r="L453" s="54">
        <v>45794387</v>
      </c>
      <c r="M453" s="54">
        <v>32900197</v>
      </c>
      <c r="N453" s="54">
        <v>529175</v>
      </c>
      <c r="O453" s="54">
        <v>66190</v>
      </c>
      <c r="P453" s="52">
        <f t="shared" si="45"/>
        <v>12298825</v>
      </c>
      <c r="Q453" s="30" t="e">
        <f>MATCH(LEFT(A453,4)*1,'Appendix 1'!E$5:E$8,0)</f>
        <v>#N/A</v>
      </c>
      <c r="R453" s="41">
        <f t="shared" si="46"/>
        <v>-0.1</v>
      </c>
      <c r="S453" s="41">
        <f t="shared" si="47"/>
        <v>-0.1</v>
      </c>
      <c r="T453" s="41">
        <f t="shared" si="48"/>
        <v>-0.1</v>
      </c>
      <c r="U453" s="41">
        <f t="shared" si="49"/>
        <v>-0.1</v>
      </c>
    </row>
    <row r="454" spans="1:21" hidden="1">
      <c r="A454" s="38" t="s">
        <v>4983</v>
      </c>
      <c r="B454" s="39">
        <v>10426143</v>
      </c>
      <c r="C454" s="39">
        <v>60017</v>
      </c>
      <c r="D454" s="39">
        <v>136205</v>
      </c>
      <c r="E454" s="39">
        <v>233414</v>
      </c>
      <c r="F454" s="52">
        <f t="shared" si="43"/>
        <v>9996507</v>
      </c>
      <c r="G454" s="39">
        <v>208514023</v>
      </c>
      <c r="H454" s="39">
        <v>1200384</v>
      </c>
      <c r="I454" s="39">
        <v>2723944</v>
      </c>
      <c r="J454" s="39">
        <v>4668165</v>
      </c>
      <c r="K454" s="52">
        <f t="shared" si="44"/>
        <v>199921530</v>
      </c>
      <c r="L454" s="54">
        <v>284872225</v>
      </c>
      <c r="M454" s="54">
        <v>65518530</v>
      </c>
      <c r="N454" s="54">
        <v>2723944</v>
      </c>
      <c r="O454" s="54">
        <v>4842665</v>
      </c>
      <c r="P454" s="52">
        <f t="shared" si="45"/>
        <v>211787086</v>
      </c>
      <c r="Q454" s="30" t="e">
        <f>MATCH(LEFT(A454,4)*1,'Appendix 1'!E$5:E$8,0)</f>
        <v>#N/A</v>
      </c>
      <c r="R454" s="41">
        <f t="shared" si="46"/>
        <v>-0.1</v>
      </c>
      <c r="S454" s="41">
        <f t="shared" si="47"/>
        <v>-0.1</v>
      </c>
      <c r="T454" s="41">
        <f t="shared" si="48"/>
        <v>-0.1</v>
      </c>
      <c r="U454" s="41">
        <f t="shared" si="49"/>
        <v>-0.1</v>
      </c>
    </row>
    <row r="455" spans="1:21" hidden="1">
      <c r="A455" s="38" t="s">
        <v>4984</v>
      </c>
      <c r="B455" s="30">
        <v>0</v>
      </c>
      <c r="C455" s="30">
        <v>0</v>
      </c>
      <c r="D455" s="30">
        <v>0</v>
      </c>
      <c r="E455" s="30">
        <v>0</v>
      </c>
      <c r="F455" s="52">
        <f t="shared" si="43"/>
        <v>0</v>
      </c>
      <c r="G455" s="30">
        <v>0</v>
      </c>
      <c r="H455" s="30">
        <v>0</v>
      </c>
      <c r="I455" s="30">
        <v>0</v>
      </c>
      <c r="J455" s="30">
        <v>0</v>
      </c>
      <c r="K455" s="52">
        <f t="shared" si="44"/>
        <v>0</v>
      </c>
      <c r="L455" s="54">
        <v>6253043215</v>
      </c>
      <c r="M455" s="54">
        <v>489802704</v>
      </c>
      <c r="N455" s="54">
        <v>571083580</v>
      </c>
      <c r="O455" s="54">
        <v>168398311</v>
      </c>
      <c r="P455" s="52">
        <f t="shared" si="45"/>
        <v>5023758620</v>
      </c>
      <c r="Q455" s="30" t="e">
        <f>MATCH(LEFT(A455,4)*1,'Appendix 1'!E$5:E$8,0)</f>
        <v>#N/A</v>
      </c>
      <c r="R455" s="41">
        <f t="shared" si="46"/>
        <v>-0.1</v>
      </c>
      <c r="S455" s="41">
        <f t="shared" si="47"/>
        <v>-0.1</v>
      </c>
      <c r="T455" s="41">
        <f t="shared" si="48"/>
        <v>-0.1</v>
      </c>
      <c r="U455" s="41">
        <f t="shared" si="49"/>
        <v>-0.1</v>
      </c>
    </row>
    <row r="456" spans="1:21" hidden="1">
      <c r="A456" s="38" t="s">
        <v>4985</v>
      </c>
      <c r="B456" s="39">
        <v>12647238</v>
      </c>
      <c r="C456" s="39">
        <v>5559</v>
      </c>
      <c r="D456" s="39">
        <v>800239</v>
      </c>
      <c r="E456" s="39">
        <v>3901</v>
      </c>
      <c r="F456" s="52">
        <f t="shared" si="43"/>
        <v>11837539</v>
      </c>
      <c r="G456" s="39">
        <v>422994225</v>
      </c>
      <c r="H456" s="39">
        <v>176448</v>
      </c>
      <c r="I456" s="39">
        <v>7966670</v>
      </c>
      <c r="J456" s="39">
        <v>121897</v>
      </c>
      <c r="K456" s="52">
        <f t="shared" si="44"/>
        <v>414729210</v>
      </c>
      <c r="L456" s="54">
        <v>724904061</v>
      </c>
      <c r="M456" s="54">
        <v>5005170</v>
      </c>
      <c r="N456" s="54">
        <v>7966670</v>
      </c>
      <c r="O456" s="54">
        <v>8593027</v>
      </c>
      <c r="P456" s="52">
        <f t="shared" si="45"/>
        <v>703339194</v>
      </c>
      <c r="Q456" s="30" t="e">
        <f>MATCH(LEFT(A456,4)*1,'Appendix 1'!E$5:E$8,0)</f>
        <v>#N/A</v>
      </c>
      <c r="R456" s="41">
        <f t="shared" si="46"/>
        <v>-0.1</v>
      </c>
      <c r="S456" s="41">
        <f t="shared" si="47"/>
        <v>-0.1</v>
      </c>
      <c r="T456" s="41">
        <f t="shared" si="48"/>
        <v>-0.1</v>
      </c>
      <c r="U456" s="41">
        <f t="shared" si="49"/>
        <v>-0.1</v>
      </c>
    </row>
    <row r="457" spans="1:21" hidden="1">
      <c r="A457" s="38" t="s">
        <v>4986</v>
      </c>
      <c r="B457" s="39">
        <v>144687738</v>
      </c>
      <c r="C457" s="39">
        <v>1074640</v>
      </c>
      <c r="D457" s="39">
        <v>79581801</v>
      </c>
      <c r="E457" s="39">
        <v>406915</v>
      </c>
      <c r="F457" s="52">
        <f t="shared" ref="F457:F520" si="50">B457-SUM(C457:E457)</f>
        <v>63624382</v>
      </c>
      <c r="G457" s="39">
        <v>1592989247</v>
      </c>
      <c r="H457" s="39">
        <v>21677790</v>
      </c>
      <c r="I457" s="39">
        <v>310472081</v>
      </c>
      <c r="J457" s="39">
        <v>7842488</v>
      </c>
      <c r="K457" s="52">
        <f t="shared" ref="K457:K520" si="51">G457-SUM(H457:J457)</f>
        <v>1252996888</v>
      </c>
      <c r="L457" s="54">
        <v>7970918421</v>
      </c>
      <c r="M457" s="54">
        <v>550966478</v>
      </c>
      <c r="N457" s="54">
        <v>314509310</v>
      </c>
      <c r="O457" s="54">
        <v>208567757</v>
      </c>
      <c r="P457" s="52">
        <f t="shared" ref="P457:P520" si="52">L457-SUM(M457:O457)</f>
        <v>6896874876</v>
      </c>
      <c r="Q457" s="30" t="e">
        <f>MATCH(LEFT(A457,4)*1,'Appendix 1'!E$5:E$8,0)</f>
        <v>#N/A</v>
      </c>
      <c r="R457" s="41">
        <f t="shared" ref="R457:R520" si="53">IF(ISNA($Q457),-10%,B457/G457)</f>
        <v>-0.1</v>
      </c>
      <c r="S457" s="41">
        <f t="shared" ref="S457:S520" si="54">IF(ISNA($Q457),-10%,C457/H457)</f>
        <v>-0.1</v>
      </c>
      <c r="T457" s="41">
        <f t="shared" ref="T457:T520" si="55">IF(ISNA($Q457),-10%,D457/I457)</f>
        <v>-0.1</v>
      </c>
      <c r="U457" s="41">
        <f t="shared" ref="U457:U520" si="56">IF(ISNA($Q457),-10%,E457/J457)</f>
        <v>-0.1</v>
      </c>
    </row>
    <row r="458" spans="1:21" hidden="1">
      <c r="A458" s="38" t="s">
        <v>4987</v>
      </c>
      <c r="B458" s="39">
        <v>58552</v>
      </c>
      <c r="C458" s="30">
        <v>0</v>
      </c>
      <c r="D458" s="39">
        <v>58552</v>
      </c>
      <c r="E458" s="30">
        <v>0</v>
      </c>
      <c r="F458" s="52">
        <f t="shared" si="50"/>
        <v>0</v>
      </c>
      <c r="G458" s="39">
        <v>344172</v>
      </c>
      <c r="H458" s="30">
        <v>0</v>
      </c>
      <c r="I458" s="39">
        <v>344172</v>
      </c>
      <c r="J458" s="30">
        <v>0</v>
      </c>
      <c r="K458" s="52">
        <f t="shared" si="51"/>
        <v>0</v>
      </c>
      <c r="L458" s="54">
        <v>95734310</v>
      </c>
      <c r="M458" s="54">
        <v>16559223</v>
      </c>
      <c r="N458" s="54">
        <v>344172</v>
      </c>
      <c r="O458" s="54">
        <v>49853269</v>
      </c>
      <c r="P458" s="52">
        <f t="shared" si="52"/>
        <v>28977646</v>
      </c>
      <c r="Q458" s="30" t="e">
        <f>MATCH(LEFT(A458,4)*1,'Appendix 1'!E$5:E$8,0)</f>
        <v>#N/A</v>
      </c>
      <c r="R458" s="41">
        <f t="shared" si="53"/>
        <v>-0.1</v>
      </c>
      <c r="S458" s="41">
        <f t="shared" si="54"/>
        <v>-0.1</v>
      </c>
      <c r="T458" s="41">
        <f t="shared" si="55"/>
        <v>-0.1</v>
      </c>
      <c r="U458" s="41">
        <f t="shared" si="56"/>
        <v>-0.1</v>
      </c>
    </row>
    <row r="459" spans="1:21" hidden="1">
      <c r="A459" s="38" t="s">
        <v>4988</v>
      </c>
      <c r="B459" s="39">
        <v>86296633</v>
      </c>
      <c r="C459" s="39">
        <v>7346</v>
      </c>
      <c r="D459" s="40"/>
      <c r="E459" s="40"/>
      <c r="F459" s="52">
        <f t="shared" si="50"/>
        <v>86289287</v>
      </c>
      <c r="G459" s="39">
        <v>1875916485</v>
      </c>
      <c r="H459" s="39">
        <v>159693</v>
      </c>
      <c r="I459" s="40"/>
      <c r="J459" s="40"/>
      <c r="K459" s="52">
        <f t="shared" si="51"/>
        <v>1875756792</v>
      </c>
      <c r="L459" s="54">
        <v>2791593601</v>
      </c>
      <c r="M459" s="54">
        <v>758423236</v>
      </c>
      <c r="N459" s="55"/>
      <c r="O459" s="55"/>
      <c r="P459" s="52">
        <f t="shared" si="52"/>
        <v>2033170365</v>
      </c>
      <c r="Q459" s="30" t="e">
        <f>MATCH(LEFT(A459,4)*1,'Appendix 1'!E$5:E$8,0)</f>
        <v>#N/A</v>
      </c>
      <c r="R459" s="41">
        <f t="shared" si="53"/>
        <v>-0.1</v>
      </c>
      <c r="S459" s="41">
        <f t="shared" si="54"/>
        <v>-0.1</v>
      </c>
      <c r="T459" s="41">
        <f t="shared" si="55"/>
        <v>-0.1</v>
      </c>
      <c r="U459" s="41">
        <f t="shared" si="56"/>
        <v>-0.1</v>
      </c>
    </row>
    <row r="460" spans="1:21" hidden="1">
      <c r="A460" s="38" t="s">
        <v>4989</v>
      </c>
      <c r="B460" s="39">
        <v>9592765</v>
      </c>
      <c r="C460" s="39">
        <v>6429</v>
      </c>
      <c r="D460" s="39">
        <v>7410579</v>
      </c>
      <c r="E460" s="39">
        <v>137964</v>
      </c>
      <c r="F460" s="52">
        <f t="shared" si="50"/>
        <v>2037793</v>
      </c>
      <c r="G460" s="39">
        <v>101936408</v>
      </c>
      <c r="H460" s="39">
        <v>173760</v>
      </c>
      <c r="I460" s="39">
        <v>43518650</v>
      </c>
      <c r="J460" s="39">
        <v>3728699</v>
      </c>
      <c r="K460" s="52">
        <f t="shared" si="51"/>
        <v>54515299</v>
      </c>
      <c r="L460" s="54">
        <v>102301728</v>
      </c>
      <c r="M460" s="54">
        <v>278671</v>
      </c>
      <c r="N460" s="54">
        <v>43518650</v>
      </c>
      <c r="O460" s="54">
        <v>3989108</v>
      </c>
      <c r="P460" s="52">
        <f t="shared" si="52"/>
        <v>54515299</v>
      </c>
      <c r="Q460" s="30" t="e">
        <f>MATCH(LEFT(A460,4)*1,'Appendix 1'!E$5:E$8,0)</f>
        <v>#N/A</v>
      </c>
      <c r="R460" s="41">
        <f t="shared" si="53"/>
        <v>-0.1</v>
      </c>
      <c r="S460" s="41">
        <f t="shared" si="54"/>
        <v>-0.1</v>
      </c>
      <c r="T460" s="41">
        <f t="shared" si="55"/>
        <v>-0.1</v>
      </c>
      <c r="U460" s="41">
        <f t="shared" si="56"/>
        <v>-0.1</v>
      </c>
    </row>
    <row r="461" spans="1:21" hidden="1">
      <c r="A461" s="38" t="s">
        <v>4990</v>
      </c>
      <c r="B461" s="39">
        <v>32559374</v>
      </c>
      <c r="C461" s="39">
        <v>546563</v>
      </c>
      <c r="D461" s="39">
        <v>9268672</v>
      </c>
      <c r="E461" s="39">
        <v>1694470</v>
      </c>
      <c r="F461" s="52">
        <f t="shared" si="50"/>
        <v>21049669</v>
      </c>
      <c r="G461" s="39">
        <v>402419953</v>
      </c>
      <c r="H461" s="39">
        <v>8570031</v>
      </c>
      <c r="I461" s="39">
        <v>38898553</v>
      </c>
      <c r="J461" s="39">
        <v>26072583</v>
      </c>
      <c r="K461" s="52">
        <f t="shared" si="51"/>
        <v>328878786</v>
      </c>
      <c r="L461" s="54">
        <v>4054457208</v>
      </c>
      <c r="M461" s="54">
        <v>3307932492</v>
      </c>
      <c r="N461" s="54">
        <v>38903304</v>
      </c>
      <c r="O461" s="54">
        <v>142778861</v>
      </c>
      <c r="P461" s="52">
        <f t="shared" si="52"/>
        <v>564842551</v>
      </c>
      <c r="Q461" s="30" t="e">
        <f>MATCH(LEFT(A461,4)*1,'Appendix 1'!E$5:E$8,0)</f>
        <v>#N/A</v>
      </c>
      <c r="R461" s="41">
        <f t="shared" si="53"/>
        <v>-0.1</v>
      </c>
      <c r="S461" s="41">
        <f t="shared" si="54"/>
        <v>-0.1</v>
      </c>
      <c r="T461" s="41">
        <f t="shared" si="55"/>
        <v>-0.1</v>
      </c>
      <c r="U461" s="41">
        <f t="shared" si="56"/>
        <v>-0.1</v>
      </c>
    </row>
    <row r="462" spans="1:21" hidden="1">
      <c r="A462" s="38" t="s">
        <v>4991</v>
      </c>
      <c r="B462" s="39">
        <v>28039995</v>
      </c>
      <c r="C462" s="39">
        <v>148676</v>
      </c>
      <c r="D462" s="39">
        <v>3601971</v>
      </c>
      <c r="E462" s="39">
        <v>99512</v>
      </c>
      <c r="F462" s="52">
        <f t="shared" si="50"/>
        <v>24189836</v>
      </c>
      <c r="G462" s="39">
        <v>388640375</v>
      </c>
      <c r="H462" s="39">
        <v>2287208</v>
      </c>
      <c r="I462" s="39">
        <v>12671738</v>
      </c>
      <c r="J462" s="39">
        <v>1530923</v>
      </c>
      <c r="K462" s="52">
        <f t="shared" si="51"/>
        <v>372150506</v>
      </c>
      <c r="L462" s="54">
        <v>1051741869</v>
      </c>
      <c r="M462" s="54">
        <v>350401251</v>
      </c>
      <c r="N462" s="54">
        <v>12697034</v>
      </c>
      <c r="O462" s="54">
        <v>15473076</v>
      </c>
      <c r="P462" s="52">
        <f t="shared" si="52"/>
        <v>673170508</v>
      </c>
      <c r="Q462" s="30" t="e">
        <f>MATCH(LEFT(A462,4)*1,'Appendix 1'!E$5:E$8,0)</f>
        <v>#N/A</v>
      </c>
      <c r="R462" s="41">
        <f t="shared" si="53"/>
        <v>-0.1</v>
      </c>
      <c r="S462" s="41">
        <f t="shared" si="54"/>
        <v>-0.1</v>
      </c>
      <c r="T462" s="41">
        <f t="shared" si="55"/>
        <v>-0.1</v>
      </c>
      <c r="U462" s="41">
        <f t="shared" si="56"/>
        <v>-0.1</v>
      </c>
    </row>
    <row r="463" spans="1:21" hidden="1">
      <c r="A463" s="38" t="s">
        <v>4992</v>
      </c>
      <c r="B463" s="39">
        <v>26553219</v>
      </c>
      <c r="C463" s="39">
        <v>34033</v>
      </c>
      <c r="D463" s="39">
        <v>7012360</v>
      </c>
      <c r="E463" s="39">
        <v>740289</v>
      </c>
      <c r="F463" s="52">
        <f t="shared" si="50"/>
        <v>18766537</v>
      </c>
      <c r="G463" s="39">
        <v>323104799</v>
      </c>
      <c r="H463" s="39">
        <v>523475</v>
      </c>
      <c r="I463" s="39">
        <v>22478714</v>
      </c>
      <c r="J463" s="39">
        <v>11389077</v>
      </c>
      <c r="K463" s="52">
        <f t="shared" si="51"/>
        <v>288713533</v>
      </c>
      <c r="L463" s="54">
        <v>1173769756</v>
      </c>
      <c r="M463" s="54">
        <v>129184900</v>
      </c>
      <c r="N463" s="54">
        <v>22486776</v>
      </c>
      <c r="O463" s="54">
        <v>355559513</v>
      </c>
      <c r="P463" s="52">
        <f t="shared" si="52"/>
        <v>666538567</v>
      </c>
      <c r="Q463" s="30" t="e">
        <f>MATCH(LEFT(A463,4)*1,'Appendix 1'!E$5:E$8,0)</f>
        <v>#N/A</v>
      </c>
      <c r="R463" s="41">
        <f t="shared" si="53"/>
        <v>-0.1</v>
      </c>
      <c r="S463" s="41">
        <f t="shared" si="54"/>
        <v>-0.1</v>
      </c>
      <c r="T463" s="41">
        <f t="shared" si="55"/>
        <v>-0.1</v>
      </c>
      <c r="U463" s="41">
        <f t="shared" si="56"/>
        <v>-0.1</v>
      </c>
    </row>
    <row r="464" spans="1:21" hidden="1">
      <c r="A464" s="38" t="s">
        <v>4993</v>
      </c>
      <c r="B464" s="39">
        <v>70159707</v>
      </c>
      <c r="C464" s="39">
        <v>55417</v>
      </c>
      <c r="D464" s="39">
        <v>31437370</v>
      </c>
      <c r="E464" s="39">
        <v>100058</v>
      </c>
      <c r="F464" s="52">
        <f t="shared" si="50"/>
        <v>38566862</v>
      </c>
      <c r="G464" s="39">
        <v>711302035</v>
      </c>
      <c r="H464" s="39">
        <v>921620</v>
      </c>
      <c r="I464" s="39">
        <v>106628979</v>
      </c>
      <c r="J464" s="39">
        <v>1546337</v>
      </c>
      <c r="K464" s="52">
        <f t="shared" si="51"/>
        <v>602205099</v>
      </c>
      <c r="L464" s="54">
        <v>1340937272</v>
      </c>
      <c r="M464" s="54">
        <v>276692302</v>
      </c>
      <c r="N464" s="54">
        <v>106635659</v>
      </c>
      <c r="O464" s="54">
        <v>59478092</v>
      </c>
      <c r="P464" s="52">
        <f t="shared" si="52"/>
        <v>898131219</v>
      </c>
      <c r="Q464" s="30" t="e">
        <f>MATCH(LEFT(A464,4)*1,'Appendix 1'!E$5:E$8,0)</f>
        <v>#N/A</v>
      </c>
      <c r="R464" s="41">
        <f t="shared" si="53"/>
        <v>-0.1</v>
      </c>
      <c r="S464" s="41">
        <f t="shared" si="54"/>
        <v>-0.1</v>
      </c>
      <c r="T464" s="41">
        <f t="shared" si="55"/>
        <v>-0.1</v>
      </c>
      <c r="U464" s="41">
        <f t="shared" si="56"/>
        <v>-0.1</v>
      </c>
    </row>
    <row r="465" spans="1:32" hidden="1">
      <c r="A465" s="38" t="s">
        <v>4994</v>
      </c>
      <c r="B465" s="39">
        <v>16895551</v>
      </c>
      <c r="C465" s="39">
        <v>5610</v>
      </c>
      <c r="D465" s="39">
        <v>5813819</v>
      </c>
      <c r="E465" s="39">
        <v>6872</v>
      </c>
      <c r="F465" s="52">
        <f t="shared" si="50"/>
        <v>11069250</v>
      </c>
      <c r="G465" s="39">
        <v>305176859</v>
      </c>
      <c r="H465" s="39">
        <v>138792</v>
      </c>
      <c r="I465" s="39">
        <v>20947926</v>
      </c>
      <c r="J465" s="39">
        <v>172441</v>
      </c>
      <c r="K465" s="52">
        <f t="shared" si="51"/>
        <v>283917700</v>
      </c>
      <c r="L465" s="54">
        <v>423637332</v>
      </c>
      <c r="M465" s="54">
        <v>61742097</v>
      </c>
      <c r="N465" s="54">
        <v>22581793</v>
      </c>
      <c r="O465" s="54">
        <v>7907840</v>
      </c>
      <c r="P465" s="52">
        <f t="shared" si="52"/>
        <v>331405602</v>
      </c>
      <c r="Q465" s="30" t="e">
        <f>MATCH(LEFT(A465,4)*1,'Appendix 1'!E$5:E$8,0)</f>
        <v>#N/A</v>
      </c>
      <c r="R465" s="41">
        <f t="shared" si="53"/>
        <v>-0.1</v>
      </c>
      <c r="S465" s="41">
        <f t="shared" si="54"/>
        <v>-0.1</v>
      </c>
      <c r="T465" s="41">
        <f t="shared" si="55"/>
        <v>-0.1</v>
      </c>
      <c r="U465" s="41">
        <f t="shared" si="56"/>
        <v>-0.1</v>
      </c>
    </row>
    <row r="466" spans="1:32" hidden="1">
      <c r="A466" s="38" t="s">
        <v>4995</v>
      </c>
      <c r="B466" s="39">
        <v>44419546</v>
      </c>
      <c r="C466" s="39">
        <v>433904</v>
      </c>
      <c r="D466" s="39">
        <v>14125288</v>
      </c>
      <c r="E466" s="39">
        <v>159079</v>
      </c>
      <c r="F466" s="52">
        <f t="shared" si="50"/>
        <v>29701275</v>
      </c>
      <c r="G466" s="39">
        <v>711380939</v>
      </c>
      <c r="H466" s="39">
        <v>10179094</v>
      </c>
      <c r="I466" s="39">
        <v>53188942</v>
      </c>
      <c r="J466" s="39">
        <v>3780721</v>
      </c>
      <c r="K466" s="52">
        <f t="shared" si="51"/>
        <v>644232182</v>
      </c>
      <c r="L466" s="54">
        <v>1083809565</v>
      </c>
      <c r="M466" s="54">
        <v>182854431</v>
      </c>
      <c r="N466" s="54">
        <v>54143374</v>
      </c>
      <c r="O466" s="54">
        <v>87234727</v>
      </c>
      <c r="P466" s="52">
        <f t="shared" si="52"/>
        <v>759577033</v>
      </c>
      <c r="Q466" s="30" t="e">
        <f>MATCH(LEFT(A466,4)*1,'Appendix 1'!E$5:E$8,0)</f>
        <v>#N/A</v>
      </c>
      <c r="R466" s="41">
        <f t="shared" si="53"/>
        <v>-0.1</v>
      </c>
      <c r="S466" s="41">
        <f t="shared" si="54"/>
        <v>-0.1</v>
      </c>
      <c r="T466" s="41">
        <f t="shared" si="55"/>
        <v>-0.1</v>
      </c>
      <c r="U466" s="41">
        <f t="shared" si="56"/>
        <v>-0.1</v>
      </c>
    </row>
    <row r="467" spans="1:32" hidden="1">
      <c r="A467" s="38" t="s">
        <v>4996</v>
      </c>
      <c r="B467" s="39">
        <v>155309453</v>
      </c>
      <c r="C467" s="39">
        <v>276179</v>
      </c>
      <c r="D467" s="39">
        <v>27763341</v>
      </c>
      <c r="E467" s="39">
        <v>949738</v>
      </c>
      <c r="F467" s="52">
        <f t="shared" si="50"/>
        <v>126320195</v>
      </c>
      <c r="G467" s="39">
        <v>2085906335</v>
      </c>
      <c r="H467" s="39">
        <v>4317414</v>
      </c>
      <c r="I467" s="39">
        <v>90265490</v>
      </c>
      <c r="J467" s="39">
        <v>14820407</v>
      </c>
      <c r="K467" s="52">
        <f t="shared" si="51"/>
        <v>1976503024</v>
      </c>
      <c r="L467" s="54">
        <v>4202977974</v>
      </c>
      <c r="M467" s="54">
        <v>475469912</v>
      </c>
      <c r="N467" s="54">
        <v>90320644</v>
      </c>
      <c r="O467" s="54">
        <v>601638707</v>
      </c>
      <c r="P467" s="52">
        <f t="shared" si="52"/>
        <v>3035548711</v>
      </c>
      <c r="Q467" s="30" t="e">
        <f>MATCH(LEFT(A467,4)*1,'Appendix 1'!E$5:E$8,0)</f>
        <v>#N/A</v>
      </c>
      <c r="R467" s="41">
        <f t="shared" si="53"/>
        <v>-0.1</v>
      </c>
      <c r="S467" s="41">
        <f t="shared" si="54"/>
        <v>-0.1</v>
      </c>
      <c r="T467" s="41">
        <f t="shared" si="55"/>
        <v>-0.1</v>
      </c>
      <c r="U467" s="41">
        <f t="shared" si="56"/>
        <v>-0.1</v>
      </c>
    </row>
    <row r="468" spans="1:32" hidden="1">
      <c r="A468" s="38" t="s">
        <v>4997</v>
      </c>
      <c r="B468" s="39">
        <v>33707552</v>
      </c>
      <c r="C468" s="39">
        <v>738256</v>
      </c>
      <c r="D468" s="39">
        <v>7904437</v>
      </c>
      <c r="E468" s="39">
        <v>128380</v>
      </c>
      <c r="F468" s="52">
        <f t="shared" si="50"/>
        <v>24936479</v>
      </c>
      <c r="G468" s="39">
        <v>430267449</v>
      </c>
      <c r="H468" s="39">
        <v>11697292</v>
      </c>
      <c r="I468" s="39">
        <v>25275939</v>
      </c>
      <c r="J468" s="39">
        <v>2026860</v>
      </c>
      <c r="K468" s="52">
        <f t="shared" si="51"/>
        <v>391267358</v>
      </c>
      <c r="L468" s="54">
        <v>634029744</v>
      </c>
      <c r="M468" s="54">
        <v>132058462</v>
      </c>
      <c r="N468" s="54">
        <v>25341877</v>
      </c>
      <c r="O468" s="54">
        <v>29814730</v>
      </c>
      <c r="P468" s="52">
        <f t="shared" si="52"/>
        <v>446814675</v>
      </c>
      <c r="Q468" s="30" t="e">
        <f>MATCH(LEFT(A468,4)*1,'Appendix 1'!E$5:E$8,0)</f>
        <v>#N/A</v>
      </c>
      <c r="R468" s="41">
        <f t="shared" si="53"/>
        <v>-0.1</v>
      </c>
      <c r="S468" s="41">
        <f t="shared" si="54"/>
        <v>-0.1</v>
      </c>
      <c r="T468" s="41">
        <f t="shared" si="55"/>
        <v>-0.1</v>
      </c>
      <c r="U468" s="41">
        <f t="shared" si="56"/>
        <v>-0.1</v>
      </c>
    </row>
    <row r="469" spans="1:32" hidden="1">
      <c r="A469" s="38" t="s">
        <v>4998</v>
      </c>
      <c r="B469" s="39">
        <v>100193444</v>
      </c>
      <c r="C469" s="39">
        <v>58947</v>
      </c>
      <c r="D469" s="39">
        <v>78459213</v>
      </c>
      <c r="E469" s="39">
        <v>98070</v>
      </c>
      <c r="F469" s="52">
        <f t="shared" si="50"/>
        <v>21577214</v>
      </c>
      <c r="G469" s="39">
        <v>600710046</v>
      </c>
      <c r="H469" s="39">
        <v>922607</v>
      </c>
      <c r="I469" s="39">
        <v>251082206</v>
      </c>
      <c r="J469" s="39">
        <v>1555589</v>
      </c>
      <c r="K469" s="52">
        <f t="shared" si="51"/>
        <v>347149644</v>
      </c>
      <c r="L469" s="54">
        <v>1017441159</v>
      </c>
      <c r="M469" s="54">
        <v>201268031</v>
      </c>
      <c r="N469" s="54">
        <v>251084394</v>
      </c>
      <c r="O469" s="54">
        <v>31195625</v>
      </c>
      <c r="P469" s="52">
        <f t="shared" si="52"/>
        <v>533893109</v>
      </c>
      <c r="Q469" s="30" t="e">
        <f>MATCH(LEFT(A469,4)*1,'Appendix 1'!E$5:E$8,0)</f>
        <v>#N/A</v>
      </c>
      <c r="R469" s="41">
        <f t="shared" si="53"/>
        <v>-0.1</v>
      </c>
      <c r="S469" s="41">
        <f t="shared" si="54"/>
        <v>-0.1</v>
      </c>
      <c r="T469" s="41">
        <f t="shared" si="55"/>
        <v>-0.1</v>
      </c>
      <c r="U469" s="41">
        <f t="shared" si="56"/>
        <v>-0.1</v>
      </c>
    </row>
    <row r="470" spans="1:32" hidden="1">
      <c r="A470" s="38" t="s">
        <v>4999</v>
      </c>
      <c r="B470" s="39">
        <v>34615532</v>
      </c>
      <c r="C470" s="39">
        <v>522526</v>
      </c>
      <c r="D470" s="39">
        <v>16523646</v>
      </c>
      <c r="E470" s="39">
        <v>22439</v>
      </c>
      <c r="F470" s="52">
        <f t="shared" si="50"/>
        <v>17546921</v>
      </c>
      <c r="G470" s="39">
        <v>661518447</v>
      </c>
      <c r="H470" s="39">
        <v>17416738</v>
      </c>
      <c r="I470" s="39">
        <v>59137734</v>
      </c>
      <c r="J470" s="39">
        <v>747728</v>
      </c>
      <c r="K470" s="52">
        <f t="shared" si="51"/>
        <v>584216247</v>
      </c>
      <c r="L470" s="54">
        <v>736419684</v>
      </c>
      <c r="M470" s="54">
        <v>77477475</v>
      </c>
      <c r="N470" s="54">
        <v>59177891</v>
      </c>
      <c r="O470" s="54">
        <v>2033657</v>
      </c>
      <c r="P470" s="52">
        <f t="shared" si="52"/>
        <v>597730661</v>
      </c>
      <c r="Q470" s="30" t="e">
        <f>MATCH(LEFT(A470,4)*1,'Appendix 1'!E$5:E$8,0)</f>
        <v>#N/A</v>
      </c>
      <c r="R470" s="41">
        <f t="shared" si="53"/>
        <v>-0.1</v>
      </c>
      <c r="S470" s="41">
        <f t="shared" si="54"/>
        <v>-0.1</v>
      </c>
      <c r="T470" s="41">
        <f t="shared" si="55"/>
        <v>-0.1</v>
      </c>
      <c r="U470" s="41">
        <f t="shared" si="56"/>
        <v>-0.1</v>
      </c>
    </row>
    <row r="471" spans="1:32" hidden="1">
      <c r="A471" s="38" t="s">
        <v>5000</v>
      </c>
      <c r="B471" s="39">
        <v>46362989</v>
      </c>
      <c r="C471" s="39">
        <v>83895</v>
      </c>
      <c r="D471" s="39">
        <v>22721132</v>
      </c>
      <c r="E471" s="39">
        <v>61416</v>
      </c>
      <c r="F471" s="52">
        <f t="shared" si="50"/>
        <v>23496546</v>
      </c>
      <c r="G471" s="39">
        <v>455051994</v>
      </c>
      <c r="H471" s="39">
        <v>1406525</v>
      </c>
      <c r="I471" s="39">
        <v>73698071</v>
      </c>
      <c r="J471" s="39">
        <v>1046585</v>
      </c>
      <c r="K471" s="52">
        <f t="shared" si="51"/>
        <v>378900813</v>
      </c>
      <c r="L471" s="54">
        <v>620018336</v>
      </c>
      <c r="M471" s="54">
        <v>82267277</v>
      </c>
      <c r="N471" s="54">
        <v>73698646</v>
      </c>
      <c r="O471" s="54">
        <v>5753474</v>
      </c>
      <c r="P471" s="52">
        <f t="shared" si="52"/>
        <v>458298939</v>
      </c>
      <c r="Q471" s="30" t="e">
        <f>MATCH(LEFT(A471,4)*1,'Appendix 1'!E$5:E$8,0)</f>
        <v>#N/A</v>
      </c>
      <c r="R471" s="41">
        <f t="shared" si="53"/>
        <v>-0.1</v>
      </c>
      <c r="S471" s="41">
        <f t="shared" si="54"/>
        <v>-0.1</v>
      </c>
      <c r="T471" s="41">
        <f t="shared" si="55"/>
        <v>-0.1</v>
      </c>
      <c r="U471" s="41">
        <f t="shared" si="56"/>
        <v>-0.1</v>
      </c>
    </row>
    <row r="472" spans="1:32" hidden="1">
      <c r="A472" s="38" t="s">
        <v>5001</v>
      </c>
      <c r="B472" s="39">
        <v>21066296</v>
      </c>
      <c r="C472" s="39">
        <v>6934</v>
      </c>
      <c r="D472" s="39">
        <v>7526226</v>
      </c>
      <c r="E472" s="39">
        <v>20382</v>
      </c>
      <c r="F472" s="52">
        <f t="shared" si="50"/>
        <v>13512754</v>
      </c>
      <c r="G472" s="39">
        <v>308544344</v>
      </c>
      <c r="H472" s="39">
        <v>132452</v>
      </c>
      <c r="I472" s="39">
        <v>28994153</v>
      </c>
      <c r="J472" s="39">
        <v>409265</v>
      </c>
      <c r="K472" s="52">
        <f t="shared" si="51"/>
        <v>279008474</v>
      </c>
      <c r="L472" s="54">
        <v>421687113</v>
      </c>
      <c r="M472" s="54">
        <v>689934</v>
      </c>
      <c r="N472" s="54">
        <v>33440082</v>
      </c>
      <c r="O472" s="54">
        <v>17128444</v>
      </c>
      <c r="P472" s="52">
        <f t="shared" si="52"/>
        <v>370428653</v>
      </c>
      <c r="Q472" s="30" t="e">
        <f>MATCH(LEFT(A472,4)*1,'Appendix 1'!E$5:E$8,0)</f>
        <v>#N/A</v>
      </c>
      <c r="R472" s="41">
        <f t="shared" si="53"/>
        <v>-0.1</v>
      </c>
      <c r="S472" s="41">
        <f t="shared" si="54"/>
        <v>-0.1</v>
      </c>
      <c r="T472" s="41">
        <f t="shared" si="55"/>
        <v>-0.1</v>
      </c>
      <c r="U472" s="41">
        <f t="shared" si="56"/>
        <v>-0.1</v>
      </c>
    </row>
    <row r="473" spans="1:32" hidden="1">
      <c r="A473" s="38" t="s">
        <v>5002</v>
      </c>
      <c r="B473" s="39">
        <v>53274261</v>
      </c>
      <c r="C473" s="39">
        <v>325411</v>
      </c>
      <c r="D473" s="39">
        <v>36595423</v>
      </c>
      <c r="E473" s="39">
        <v>2685</v>
      </c>
      <c r="F473" s="52">
        <f t="shared" si="50"/>
        <v>16350742</v>
      </c>
      <c r="G473" s="39">
        <v>437564795</v>
      </c>
      <c r="H473" s="39">
        <v>5126918</v>
      </c>
      <c r="I473" s="39">
        <v>139862064</v>
      </c>
      <c r="J473" s="39">
        <v>41696</v>
      </c>
      <c r="K473" s="52">
        <f t="shared" si="51"/>
        <v>292534117</v>
      </c>
      <c r="L473" s="54">
        <v>474211254</v>
      </c>
      <c r="M473" s="54">
        <v>16787348</v>
      </c>
      <c r="N473" s="54">
        <v>140383280</v>
      </c>
      <c r="O473" s="54">
        <v>302473</v>
      </c>
      <c r="P473" s="52">
        <f t="shared" si="52"/>
        <v>316738153</v>
      </c>
      <c r="Q473" s="30" t="e">
        <f>MATCH(LEFT(A473,4)*1,'Appendix 1'!E$5:E$8,0)</f>
        <v>#N/A</v>
      </c>
      <c r="R473" s="41">
        <f t="shared" si="53"/>
        <v>-0.1</v>
      </c>
      <c r="S473" s="41">
        <f t="shared" si="54"/>
        <v>-0.1</v>
      </c>
      <c r="T473" s="41">
        <f t="shared" si="55"/>
        <v>-0.1</v>
      </c>
      <c r="U473" s="41">
        <f t="shared" si="56"/>
        <v>-0.1</v>
      </c>
    </row>
    <row r="474" spans="1:32" hidden="1">
      <c r="A474" s="38" t="s">
        <v>5003</v>
      </c>
      <c r="B474" s="39">
        <v>27794501</v>
      </c>
      <c r="C474" s="39">
        <v>37160</v>
      </c>
      <c r="D474" s="39">
        <v>16218874</v>
      </c>
      <c r="E474" s="39">
        <v>133</v>
      </c>
      <c r="F474" s="52">
        <f t="shared" si="50"/>
        <v>11538334</v>
      </c>
      <c r="G474" s="39">
        <v>353129342</v>
      </c>
      <c r="H474" s="39">
        <v>952835</v>
      </c>
      <c r="I474" s="39">
        <v>56319226</v>
      </c>
      <c r="J474" s="39">
        <v>3410</v>
      </c>
      <c r="K474" s="52">
        <f t="shared" si="51"/>
        <v>295853871</v>
      </c>
      <c r="L474" s="54">
        <v>418120120</v>
      </c>
      <c r="M474" s="54">
        <v>40289206</v>
      </c>
      <c r="N474" s="54">
        <v>56455306</v>
      </c>
      <c r="O474" s="54">
        <v>84433</v>
      </c>
      <c r="P474" s="52">
        <f t="shared" si="52"/>
        <v>321291175</v>
      </c>
      <c r="Q474" s="30" t="e">
        <f>MATCH(LEFT(A474,4)*1,'Appendix 1'!E$5:E$8,0)</f>
        <v>#N/A</v>
      </c>
      <c r="R474" s="41">
        <f t="shared" si="53"/>
        <v>-0.1</v>
      </c>
      <c r="S474" s="41">
        <f t="shared" si="54"/>
        <v>-0.1</v>
      </c>
      <c r="T474" s="41">
        <f t="shared" si="55"/>
        <v>-0.1</v>
      </c>
      <c r="U474" s="41">
        <f t="shared" si="56"/>
        <v>-0.1</v>
      </c>
    </row>
    <row r="475" spans="1:32" hidden="1">
      <c r="A475" s="38" t="s">
        <v>5004</v>
      </c>
      <c r="B475" s="39">
        <v>1139098</v>
      </c>
      <c r="C475" s="30">
        <v>0</v>
      </c>
      <c r="D475" s="39">
        <v>1139098</v>
      </c>
      <c r="E475" s="30">
        <v>0</v>
      </c>
      <c r="F475" s="52">
        <f t="shared" si="50"/>
        <v>0</v>
      </c>
      <c r="G475" s="39">
        <v>4604068</v>
      </c>
      <c r="H475" s="30">
        <v>0</v>
      </c>
      <c r="I475" s="39">
        <v>4604068</v>
      </c>
      <c r="J475" s="30">
        <v>0</v>
      </c>
      <c r="K475" s="52">
        <f t="shared" si="51"/>
        <v>0</v>
      </c>
      <c r="L475" s="54">
        <v>274719576</v>
      </c>
      <c r="M475" s="54">
        <v>77951388</v>
      </c>
      <c r="N475" s="54">
        <v>4604068</v>
      </c>
      <c r="O475" s="54">
        <v>49847232</v>
      </c>
      <c r="P475" s="52">
        <f t="shared" si="52"/>
        <v>142316888</v>
      </c>
      <c r="Q475" s="30" t="e">
        <f>MATCH(LEFT(A475,4)*1,'Appendix 1'!E$5:E$8,0)</f>
        <v>#N/A</v>
      </c>
      <c r="R475" s="41">
        <f t="shared" si="53"/>
        <v>-0.1</v>
      </c>
      <c r="S475" s="41">
        <f t="shared" si="54"/>
        <v>-0.1</v>
      </c>
      <c r="T475" s="41">
        <f t="shared" si="55"/>
        <v>-0.1</v>
      </c>
      <c r="U475" s="41">
        <f t="shared" si="56"/>
        <v>-0.1</v>
      </c>
    </row>
    <row r="476" spans="1:32">
      <c r="A476" s="38" t="s">
        <v>5005</v>
      </c>
      <c r="B476" s="39">
        <v>24597350</v>
      </c>
      <c r="C476" s="39">
        <v>276105</v>
      </c>
      <c r="D476" s="39">
        <v>16448310</v>
      </c>
      <c r="E476" s="39">
        <v>146827</v>
      </c>
      <c r="F476" s="52">
        <f t="shared" si="50"/>
        <v>7726108</v>
      </c>
      <c r="G476" s="39">
        <v>197754563</v>
      </c>
      <c r="H476" s="39">
        <v>4714880</v>
      </c>
      <c r="I476" s="39">
        <v>56970794</v>
      </c>
      <c r="J476" s="39">
        <v>2530736</v>
      </c>
      <c r="K476" s="52">
        <f t="shared" si="51"/>
        <v>133538153</v>
      </c>
      <c r="L476" s="54">
        <v>740318959</v>
      </c>
      <c r="M476" s="54">
        <v>503810916</v>
      </c>
      <c r="N476" s="54">
        <v>56995283</v>
      </c>
      <c r="O476" s="54">
        <v>26232600</v>
      </c>
      <c r="P476" s="52">
        <f t="shared" si="52"/>
        <v>153280160</v>
      </c>
      <c r="Q476" s="30">
        <f>MATCH(LEFT(A476,4)*1,'Appendix 1'!E$5:E$8,0)</f>
        <v>2</v>
      </c>
      <c r="R476" s="41">
        <f t="shared" si="53"/>
        <v>0.1243832234606895</v>
      </c>
      <c r="S476" s="41">
        <f t="shared" si="54"/>
        <v>5.8560345120130308E-2</v>
      </c>
      <c r="T476" s="41">
        <f t="shared" si="55"/>
        <v>0.28871477550409425</v>
      </c>
      <c r="U476" s="41">
        <f t="shared" si="56"/>
        <v>5.8017509530824234E-2</v>
      </c>
      <c r="V476" s="41">
        <f>(B476-SUM(C476:E476))/(G476-SUM(H476:J476))</f>
        <v>5.7856933216681526E-2</v>
      </c>
      <c r="W476" s="42"/>
      <c r="X476" s="42"/>
      <c r="Y476" s="42"/>
      <c r="Z476" s="42"/>
      <c r="AA476" s="42"/>
      <c r="AB476" s="43"/>
      <c r="AC476" s="43"/>
      <c r="AD476" s="43"/>
      <c r="AE476" s="43"/>
      <c r="AF476" s="44"/>
    </row>
    <row r="477" spans="1:32" hidden="1">
      <c r="A477" s="38" t="s">
        <v>5006</v>
      </c>
      <c r="B477" s="39">
        <v>178916351</v>
      </c>
      <c r="C477" s="39">
        <v>341435</v>
      </c>
      <c r="D477" s="39">
        <v>131129866</v>
      </c>
      <c r="E477" s="39">
        <v>4308358</v>
      </c>
      <c r="F477" s="52">
        <f t="shared" si="50"/>
        <v>43136692</v>
      </c>
      <c r="G477" s="39">
        <v>1763918745</v>
      </c>
      <c r="H477" s="39">
        <v>9760179</v>
      </c>
      <c r="I477" s="39">
        <v>470050948</v>
      </c>
      <c r="J477" s="39">
        <v>123017768</v>
      </c>
      <c r="K477" s="52">
        <f t="shared" si="51"/>
        <v>1161089850</v>
      </c>
      <c r="L477" s="54">
        <v>3385529465</v>
      </c>
      <c r="M477" s="54">
        <v>702255357</v>
      </c>
      <c r="N477" s="54">
        <v>474276450</v>
      </c>
      <c r="O477" s="54">
        <v>654221787</v>
      </c>
      <c r="P477" s="52">
        <f t="shared" si="52"/>
        <v>1554775871</v>
      </c>
      <c r="Q477" s="30" t="e">
        <f>MATCH(LEFT(A477,4)*1,'Appendix 1'!E$5:E$8,0)</f>
        <v>#N/A</v>
      </c>
      <c r="R477" s="41">
        <f t="shared" si="53"/>
        <v>-0.1</v>
      </c>
      <c r="S477" s="41">
        <f t="shared" si="54"/>
        <v>-0.1</v>
      </c>
      <c r="T477" s="41">
        <f t="shared" si="55"/>
        <v>-0.1</v>
      </c>
      <c r="U477" s="41">
        <f t="shared" si="56"/>
        <v>-0.1</v>
      </c>
      <c r="V477" s="41">
        <f t="shared" ref="V477:V540" si="57">(B477-SUM(C477:E477))/(G477-SUM(H477:J477))</f>
        <v>3.715189827901777E-2</v>
      </c>
      <c r="W477" s="42"/>
      <c r="X477" s="42"/>
      <c r="Y477" s="42"/>
      <c r="Z477" s="42"/>
      <c r="AA477" s="42"/>
    </row>
    <row r="478" spans="1:32" hidden="1">
      <c r="A478" s="38" t="s">
        <v>5007</v>
      </c>
      <c r="B478" s="39">
        <v>659619549</v>
      </c>
      <c r="C478" s="39">
        <v>24247</v>
      </c>
      <c r="D478" s="39">
        <v>592529823</v>
      </c>
      <c r="E478" s="39">
        <v>12062</v>
      </c>
      <c r="F478" s="52">
        <f t="shared" si="50"/>
        <v>67053417</v>
      </c>
      <c r="G478" s="39">
        <v>3243548437</v>
      </c>
      <c r="H478" s="39">
        <v>505547</v>
      </c>
      <c r="I478" s="39">
        <v>1974341709</v>
      </c>
      <c r="J478" s="39">
        <v>230352</v>
      </c>
      <c r="K478" s="52">
        <f t="shared" si="51"/>
        <v>1268470829</v>
      </c>
      <c r="L478" s="54">
        <v>3950010732</v>
      </c>
      <c r="M478" s="54">
        <v>76624857</v>
      </c>
      <c r="N478" s="54">
        <v>1974500694</v>
      </c>
      <c r="O478" s="54">
        <v>97596232</v>
      </c>
      <c r="P478" s="52">
        <f t="shared" si="52"/>
        <v>1801288949</v>
      </c>
      <c r="Q478" s="30" t="e">
        <f>MATCH(LEFT(A478,4)*1,'Appendix 1'!E$5:E$8,0)</f>
        <v>#N/A</v>
      </c>
      <c r="R478" s="41">
        <f t="shared" si="53"/>
        <v>-0.1</v>
      </c>
      <c r="S478" s="41">
        <f t="shared" si="54"/>
        <v>-0.1</v>
      </c>
      <c r="T478" s="41">
        <f t="shared" si="55"/>
        <v>-0.1</v>
      </c>
      <c r="U478" s="41">
        <f t="shared" si="56"/>
        <v>-0.1</v>
      </c>
      <c r="V478" s="41">
        <f t="shared" si="57"/>
        <v>5.2861615314292731E-2</v>
      </c>
      <c r="W478" s="42"/>
      <c r="X478" s="42"/>
      <c r="Y478" s="42"/>
      <c r="Z478" s="42"/>
      <c r="AA478" s="42"/>
    </row>
    <row r="479" spans="1:32" hidden="1">
      <c r="A479" s="38" t="s">
        <v>5008</v>
      </c>
      <c r="B479" s="39">
        <v>107074504</v>
      </c>
      <c r="C479" s="39">
        <v>1620526</v>
      </c>
      <c r="D479" s="39">
        <v>59635351</v>
      </c>
      <c r="E479" s="39">
        <v>5356544</v>
      </c>
      <c r="F479" s="52">
        <f t="shared" si="50"/>
        <v>40462083</v>
      </c>
      <c r="G479" s="39">
        <v>1057947109</v>
      </c>
      <c r="H479" s="39">
        <v>27795522</v>
      </c>
      <c r="I479" s="39">
        <v>245734109</v>
      </c>
      <c r="J479" s="39">
        <v>90289207</v>
      </c>
      <c r="K479" s="52">
        <f t="shared" si="51"/>
        <v>694128271</v>
      </c>
      <c r="L479" s="54">
        <v>1553075436</v>
      </c>
      <c r="M479" s="54">
        <v>250499082</v>
      </c>
      <c r="N479" s="54">
        <v>252957277</v>
      </c>
      <c r="O479" s="54">
        <v>214642742</v>
      </c>
      <c r="P479" s="52">
        <f t="shared" si="52"/>
        <v>834976335</v>
      </c>
      <c r="Q479" s="30" t="e">
        <f>MATCH(LEFT(A479,4)*1,'Appendix 1'!E$5:E$8,0)</f>
        <v>#N/A</v>
      </c>
      <c r="R479" s="41">
        <f t="shared" si="53"/>
        <v>-0.1</v>
      </c>
      <c r="S479" s="41">
        <f t="shared" si="54"/>
        <v>-0.1</v>
      </c>
      <c r="T479" s="41">
        <f t="shared" si="55"/>
        <v>-0.1</v>
      </c>
      <c r="U479" s="41">
        <f t="shared" si="56"/>
        <v>-0.1</v>
      </c>
      <c r="V479" s="41">
        <f t="shared" si="57"/>
        <v>5.829193924302789E-2</v>
      </c>
      <c r="W479" s="42"/>
      <c r="X479" s="42"/>
      <c r="Y479" s="42"/>
      <c r="Z479" s="42"/>
      <c r="AA479" s="42"/>
    </row>
    <row r="480" spans="1:32" hidden="1">
      <c r="A480" s="38" t="s">
        <v>5009</v>
      </c>
      <c r="B480" s="39">
        <v>176493755</v>
      </c>
      <c r="C480" s="39">
        <v>524647</v>
      </c>
      <c r="D480" s="39">
        <v>94879803</v>
      </c>
      <c r="E480" s="39">
        <v>819437</v>
      </c>
      <c r="F480" s="52">
        <f t="shared" si="50"/>
        <v>80269868</v>
      </c>
      <c r="G480" s="39">
        <v>2184078999</v>
      </c>
      <c r="H480" s="39">
        <v>11462672</v>
      </c>
      <c r="I480" s="39">
        <v>342901859</v>
      </c>
      <c r="J480" s="39">
        <v>18118216</v>
      </c>
      <c r="K480" s="52">
        <f t="shared" si="51"/>
        <v>1811596252</v>
      </c>
      <c r="L480" s="54">
        <v>5606810430</v>
      </c>
      <c r="M480" s="54">
        <v>1607010958</v>
      </c>
      <c r="N480" s="54">
        <v>347932258</v>
      </c>
      <c r="O480" s="54">
        <v>743759807</v>
      </c>
      <c r="P480" s="52">
        <f t="shared" si="52"/>
        <v>2908107407</v>
      </c>
      <c r="Q480" s="30" t="e">
        <f>MATCH(LEFT(A480,4)*1,'Appendix 1'!E$5:E$8,0)</f>
        <v>#N/A</v>
      </c>
      <c r="R480" s="41">
        <f t="shared" si="53"/>
        <v>-0.1</v>
      </c>
      <c r="S480" s="41">
        <f t="shared" si="54"/>
        <v>-0.1</v>
      </c>
      <c r="T480" s="41">
        <f t="shared" si="55"/>
        <v>-0.1</v>
      </c>
      <c r="U480" s="41">
        <f t="shared" si="56"/>
        <v>-0.1</v>
      </c>
      <c r="V480" s="41">
        <f t="shared" si="57"/>
        <v>4.4308917018006724E-2</v>
      </c>
      <c r="W480" s="42"/>
      <c r="X480" s="42"/>
      <c r="Y480" s="42"/>
      <c r="Z480" s="42"/>
      <c r="AA480" s="42"/>
    </row>
    <row r="481" spans="1:27" hidden="1">
      <c r="A481" s="38" t="s">
        <v>5010</v>
      </c>
      <c r="B481" s="39">
        <v>126507420</v>
      </c>
      <c r="C481" s="39">
        <v>820301</v>
      </c>
      <c r="D481" s="39">
        <v>55428441</v>
      </c>
      <c r="E481" s="39">
        <v>739714</v>
      </c>
      <c r="F481" s="52">
        <f t="shared" si="50"/>
        <v>69518964</v>
      </c>
      <c r="G481" s="39">
        <v>1554103808</v>
      </c>
      <c r="H481" s="39">
        <v>16167426</v>
      </c>
      <c r="I481" s="39">
        <v>211506103</v>
      </c>
      <c r="J481" s="39">
        <v>13686043</v>
      </c>
      <c r="K481" s="52">
        <f t="shared" si="51"/>
        <v>1312744236</v>
      </c>
      <c r="L481" s="54">
        <v>2877021706</v>
      </c>
      <c r="M481" s="54">
        <v>586154578</v>
      </c>
      <c r="N481" s="54">
        <v>218679586</v>
      </c>
      <c r="O481" s="54">
        <v>245154037</v>
      </c>
      <c r="P481" s="52">
        <f t="shared" si="52"/>
        <v>1827033505</v>
      </c>
      <c r="Q481" s="30" t="e">
        <f>MATCH(LEFT(A481,4)*1,'Appendix 1'!E$5:E$8,0)</f>
        <v>#N/A</v>
      </c>
      <c r="R481" s="41">
        <f t="shared" si="53"/>
        <v>-0.1</v>
      </c>
      <c r="S481" s="41">
        <f t="shared" si="54"/>
        <v>-0.1</v>
      </c>
      <c r="T481" s="41">
        <f t="shared" si="55"/>
        <v>-0.1</v>
      </c>
      <c r="U481" s="41">
        <f t="shared" si="56"/>
        <v>-0.1</v>
      </c>
      <c r="V481" s="41">
        <f t="shared" si="57"/>
        <v>5.2956975238244351E-2</v>
      </c>
      <c r="W481" s="42"/>
      <c r="X481" s="42"/>
      <c r="Y481" s="42"/>
      <c r="Z481" s="42"/>
      <c r="AA481" s="42"/>
    </row>
    <row r="482" spans="1:27" hidden="1">
      <c r="A482" s="38" t="s">
        <v>5011</v>
      </c>
      <c r="B482" s="39">
        <v>38075910</v>
      </c>
      <c r="C482" s="39">
        <v>109644</v>
      </c>
      <c r="D482" s="39">
        <v>32273627</v>
      </c>
      <c r="E482" s="39">
        <v>32434</v>
      </c>
      <c r="F482" s="52">
        <f t="shared" si="50"/>
        <v>5660205</v>
      </c>
      <c r="G482" s="39">
        <v>300621976</v>
      </c>
      <c r="H482" s="39">
        <v>1740452</v>
      </c>
      <c r="I482" s="39">
        <v>208522972</v>
      </c>
      <c r="J482" s="39">
        <v>514887</v>
      </c>
      <c r="K482" s="52">
        <f t="shared" si="51"/>
        <v>89843665</v>
      </c>
      <c r="L482" s="54">
        <v>539083640</v>
      </c>
      <c r="M482" s="54">
        <v>121680440</v>
      </c>
      <c r="N482" s="54">
        <v>232879027</v>
      </c>
      <c r="O482" s="54">
        <v>50159624</v>
      </c>
      <c r="P482" s="52">
        <f t="shared" si="52"/>
        <v>134364549</v>
      </c>
      <c r="Q482" s="30" t="e">
        <f>MATCH(LEFT(A482,4)*1,'Appendix 1'!E$5:E$8,0)</f>
        <v>#N/A</v>
      </c>
      <c r="R482" s="41">
        <f t="shared" si="53"/>
        <v>-0.1</v>
      </c>
      <c r="S482" s="41">
        <f t="shared" si="54"/>
        <v>-0.1</v>
      </c>
      <c r="T482" s="41">
        <f t="shared" si="55"/>
        <v>-0.1</v>
      </c>
      <c r="U482" s="41">
        <f t="shared" si="56"/>
        <v>-0.1</v>
      </c>
      <c r="V482" s="41">
        <f t="shared" si="57"/>
        <v>6.3000602212743659E-2</v>
      </c>
      <c r="W482" s="42"/>
      <c r="X482" s="42"/>
      <c r="Y482" s="42"/>
      <c r="Z482" s="42"/>
      <c r="AA482" s="42"/>
    </row>
    <row r="483" spans="1:27" hidden="1">
      <c r="A483" s="38" t="s">
        <v>5012</v>
      </c>
      <c r="B483" s="39">
        <v>478175389</v>
      </c>
      <c r="C483" s="39">
        <v>1327193</v>
      </c>
      <c r="D483" s="39">
        <v>394706785</v>
      </c>
      <c r="E483" s="39">
        <v>3905683</v>
      </c>
      <c r="F483" s="52">
        <f t="shared" si="50"/>
        <v>78235728</v>
      </c>
      <c r="G483" s="39">
        <v>4299171025</v>
      </c>
      <c r="H483" s="39">
        <v>40020670</v>
      </c>
      <c r="I483" s="39">
        <v>1803602849</v>
      </c>
      <c r="J483" s="39">
        <v>119665924</v>
      </c>
      <c r="K483" s="52">
        <f t="shared" si="51"/>
        <v>2335881582</v>
      </c>
      <c r="L483" s="54">
        <v>8523122668</v>
      </c>
      <c r="M483" s="54">
        <v>2125799649</v>
      </c>
      <c r="N483" s="54">
        <v>1814149325</v>
      </c>
      <c r="O483" s="54">
        <v>1525373214</v>
      </c>
      <c r="P483" s="52">
        <f t="shared" si="52"/>
        <v>3057800480</v>
      </c>
      <c r="Q483" s="30" t="e">
        <f>MATCH(LEFT(A483,4)*1,'Appendix 1'!E$5:E$8,0)</f>
        <v>#N/A</v>
      </c>
      <c r="R483" s="41">
        <f t="shared" si="53"/>
        <v>-0.1</v>
      </c>
      <c r="S483" s="41">
        <f t="shared" si="54"/>
        <v>-0.1</v>
      </c>
      <c r="T483" s="41">
        <f t="shared" si="55"/>
        <v>-0.1</v>
      </c>
      <c r="U483" s="41">
        <f t="shared" si="56"/>
        <v>-0.1</v>
      </c>
      <c r="V483" s="41">
        <f t="shared" si="57"/>
        <v>3.3493019767300861E-2</v>
      </c>
      <c r="W483" s="42"/>
      <c r="X483" s="42"/>
      <c r="Y483" s="42"/>
      <c r="Z483" s="42"/>
      <c r="AA483" s="42"/>
    </row>
    <row r="484" spans="1:27" hidden="1">
      <c r="A484" s="38" t="s">
        <v>5013</v>
      </c>
      <c r="B484" s="39">
        <v>344988919</v>
      </c>
      <c r="C484" s="39">
        <v>128922</v>
      </c>
      <c r="D484" s="39">
        <v>316663300</v>
      </c>
      <c r="E484" s="39">
        <v>217131</v>
      </c>
      <c r="F484" s="52">
        <f t="shared" si="50"/>
        <v>27979566</v>
      </c>
      <c r="G484" s="39">
        <v>6284272823</v>
      </c>
      <c r="H484" s="39">
        <v>3457768</v>
      </c>
      <c r="I484" s="39">
        <v>5511532623</v>
      </c>
      <c r="J484" s="39">
        <v>5528402</v>
      </c>
      <c r="K484" s="52">
        <f t="shared" si="51"/>
        <v>763754030</v>
      </c>
      <c r="L484" s="54">
        <v>7171336933</v>
      </c>
      <c r="M484" s="54">
        <v>143529758</v>
      </c>
      <c r="N484" s="54">
        <v>5539181671</v>
      </c>
      <c r="O484" s="54">
        <v>516334014</v>
      </c>
      <c r="P484" s="52">
        <f t="shared" si="52"/>
        <v>972291490</v>
      </c>
      <c r="Q484" s="30" t="e">
        <f>MATCH(LEFT(A484,4)*1,'Appendix 1'!E$5:E$8,0)</f>
        <v>#N/A</v>
      </c>
      <c r="R484" s="41">
        <f t="shared" si="53"/>
        <v>-0.1</v>
      </c>
      <c r="S484" s="41">
        <f t="shared" si="54"/>
        <v>-0.1</v>
      </c>
      <c r="T484" s="41">
        <f t="shared" si="55"/>
        <v>-0.1</v>
      </c>
      <c r="U484" s="41">
        <f t="shared" si="56"/>
        <v>-0.1</v>
      </c>
      <c r="V484" s="41">
        <f t="shared" si="57"/>
        <v>3.6634262996949427E-2</v>
      </c>
      <c r="W484" s="42"/>
      <c r="X484" s="42"/>
      <c r="Y484" s="42"/>
      <c r="Z484" s="42"/>
      <c r="AA484" s="42"/>
    </row>
    <row r="485" spans="1:27" hidden="1">
      <c r="A485" s="38" t="s">
        <v>5014</v>
      </c>
      <c r="B485" s="39">
        <v>116311334</v>
      </c>
      <c r="C485" s="39">
        <v>400989</v>
      </c>
      <c r="D485" s="39">
        <v>87652783</v>
      </c>
      <c r="E485" s="39">
        <v>1889873</v>
      </c>
      <c r="F485" s="52">
        <f t="shared" si="50"/>
        <v>26367689</v>
      </c>
      <c r="G485" s="39">
        <v>1105710481</v>
      </c>
      <c r="H485" s="39">
        <v>7092552</v>
      </c>
      <c r="I485" s="39">
        <v>477901352</v>
      </c>
      <c r="J485" s="39">
        <v>44118499</v>
      </c>
      <c r="K485" s="52">
        <f t="shared" si="51"/>
        <v>576598078</v>
      </c>
      <c r="L485" s="54">
        <v>2566044243</v>
      </c>
      <c r="M485" s="54">
        <v>873788289</v>
      </c>
      <c r="N485" s="54">
        <v>478140686</v>
      </c>
      <c r="O485" s="54">
        <v>400906354</v>
      </c>
      <c r="P485" s="52">
        <f t="shared" si="52"/>
        <v>813208914</v>
      </c>
      <c r="Q485" s="30" t="e">
        <f>MATCH(LEFT(A485,4)*1,'Appendix 1'!E$5:E$8,0)</f>
        <v>#N/A</v>
      </c>
      <c r="R485" s="41">
        <f t="shared" si="53"/>
        <v>-0.1</v>
      </c>
      <c r="S485" s="41">
        <f t="shared" si="54"/>
        <v>-0.1</v>
      </c>
      <c r="T485" s="41">
        <f t="shared" si="55"/>
        <v>-0.1</v>
      </c>
      <c r="U485" s="41">
        <f t="shared" si="56"/>
        <v>-0.1</v>
      </c>
      <c r="V485" s="41">
        <f t="shared" si="57"/>
        <v>4.5729755276777043E-2</v>
      </c>
      <c r="W485" s="42"/>
      <c r="X485" s="42"/>
      <c r="Y485" s="42"/>
      <c r="Z485" s="42"/>
      <c r="AA485" s="42"/>
    </row>
    <row r="486" spans="1:27" hidden="1">
      <c r="A486" s="38" t="s">
        <v>5015</v>
      </c>
      <c r="B486" s="39">
        <v>702489166</v>
      </c>
      <c r="C486" s="39">
        <v>12091876</v>
      </c>
      <c r="D486" s="39">
        <v>516670189</v>
      </c>
      <c r="E486" s="39">
        <v>16999806</v>
      </c>
      <c r="F486" s="52">
        <f t="shared" si="50"/>
        <v>156727295</v>
      </c>
      <c r="G486" s="39">
        <v>8852857203</v>
      </c>
      <c r="H486" s="39">
        <v>240885969</v>
      </c>
      <c r="I486" s="39">
        <v>5146613575</v>
      </c>
      <c r="J486" s="39">
        <v>330060776</v>
      </c>
      <c r="K486" s="52">
        <f t="shared" si="51"/>
        <v>3135296883</v>
      </c>
      <c r="L486" s="54">
        <v>12859909420</v>
      </c>
      <c r="M486" s="54">
        <v>1070214554</v>
      </c>
      <c r="N486" s="54">
        <v>5776019870</v>
      </c>
      <c r="O486" s="54">
        <v>1902180665</v>
      </c>
      <c r="P486" s="52">
        <f t="shared" si="52"/>
        <v>4111494331</v>
      </c>
      <c r="Q486" s="30" t="e">
        <f>MATCH(LEFT(A486,4)*1,'Appendix 1'!E$5:E$8,0)</f>
        <v>#N/A</v>
      </c>
      <c r="R486" s="41">
        <f t="shared" si="53"/>
        <v>-0.1</v>
      </c>
      <c r="S486" s="41">
        <f t="shared" si="54"/>
        <v>-0.1</v>
      </c>
      <c r="T486" s="41">
        <f t="shared" si="55"/>
        <v>-0.1</v>
      </c>
      <c r="U486" s="41">
        <f t="shared" si="56"/>
        <v>-0.1</v>
      </c>
      <c r="V486" s="41">
        <f t="shared" si="57"/>
        <v>4.9988023733827699E-2</v>
      </c>
      <c r="W486" s="42"/>
      <c r="X486" s="42"/>
      <c r="Y486" s="42"/>
      <c r="Z486" s="42"/>
      <c r="AA486" s="42"/>
    </row>
    <row r="487" spans="1:27" hidden="1">
      <c r="A487" s="38" t="s">
        <v>5016</v>
      </c>
      <c r="B487" s="39">
        <v>39365</v>
      </c>
      <c r="C487" s="30">
        <v>0</v>
      </c>
      <c r="D487" s="39">
        <v>39365</v>
      </c>
      <c r="E487" s="30">
        <v>0</v>
      </c>
      <c r="F487" s="52">
        <f t="shared" si="50"/>
        <v>0</v>
      </c>
      <c r="G487" s="39">
        <v>222430</v>
      </c>
      <c r="H487" s="30">
        <v>0</v>
      </c>
      <c r="I487" s="39">
        <v>220930</v>
      </c>
      <c r="J487" s="30">
        <v>0</v>
      </c>
      <c r="K487" s="52">
        <f t="shared" si="51"/>
        <v>1500</v>
      </c>
      <c r="L487" s="54">
        <v>1323131067</v>
      </c>
      <c r="M487" s="54">
        <v>744977</v>
      </c>
      <c r="N487" s="54">
        <v>220930</v>
      </c>
      <c r="O487" s="54">
        <v>541388</v>
      </c>
      <c r="P487" s="52">
        <f t="shared" si="52"/>
        <v>1321623772</v>
      </c>
      <c r="Q487" s="30" t="e">
        <f>MATCH(LEFT(A487,4)*1,'Appendix 1'!E$5:E$8,0)</f>
        <v>#N/A</v>
      </c>
      <c r="R487" s="41">
        <f t="shared" si="53"/>
        <v>-0.1</v>
      </c>
      <c r="S487" s="41">
        <f t="shared" si="54"/>
        <v>-0.1</v>
      </c>
      <c r="T487" s="41">
        <f t="shared" si="55"/>
        <v>-0.1</v>
      </c>
      <c r="U487" s="41">
        <f t="shared" si="56"/>
        <v>-0.1</v>
      </c>
      <c r="V487" s="41">
        <f t="shared" si="57"/>
        <v>0</v>
      </c>
      <c r="W487" s="42"/>
      <c r="X487" s="42"/>
      <c r="Y487" s="42"/>
      <c r="Z487" s="42"/>
      <c r="AA487" s="42"/>
    </row>
    <row r="488" spans="1:27" hidden="1">
      <c r="A488" s="38" t="s">
        <v>5017</v>
      </c>
      <c r="B488" s="39">
        <v>4752536</v>
      </c>
      <c r="C488" s="30">
        <v>0</v>
      </c>
      <c r="D488" s="39">
        <v>4752536</v>
      </c>
      <c r="E488" s="30">
        <v>0</v>
      </c>
      <c r="F488" s="52">
        <f t="shared" si="50"/>
        <v>0</v>
      </c>
      <c r="G488" s="39">
        <v>19570191</v>
      </c>
      <c r="H488" s="30">
        <v>0</v>
      </c>
      <c r="I488" s="39">
        <v>19570191</v>
      </c>
      <c r="J488" s="30">
        <v>0</v>
      </c>
      <c r="K488" s="52">
        <f t="shared" si="51"/>
        <v>0</v>
      </c>
      <c r="L488" s="54">
        <v>1310388384</v>
      </c>
      <c r="M488" s="54">
        <v>66401899</v>
      </c>
      <c r="N488" s="54">
        <v>19575933</v>
      </c>
      <c r="O488" s="54">
        <v>125557255</v>
      </c>
      <c r="P488" s="52">
        <f t="shared" si="52"/>
        <v>1098853297</v>
      </c>
      <c r="Q488" s="30" t="e">
        <f>MATCH(LEFT(A488,4)*1,'Appendix 1'!E$5:E$8,0)</f>
        <v>#N/A</v>
      </c>
      <c r="R488" s="41">
        <f t="shared" si="53"/>
        <v>-0.1</v>
      </c>
      <c r="S488" s="41">
        <f t="shared" si="54"/>
        <v>-0.1</v>
      </c>
      <c r="T488" s="41">
        <f t="shared" si="55"/>
        <v>-0.1</v>
      </c>
      <c r="U488" s="41">
        <f t="shared" si="56"/>
        <v>-0.1</v>
      </c>
      <c r="V488" s="41" t="e">
        <f t="shared" si="57"/>
        <v>#DIV/0!</v>
      </c>
      <c r="W488" s="42"/>
      <c r="X488" s="42"/>
      <c r="Y488" s="42"/>
      <c r="Z488" s="42"/>
      <c r="AA488" s="42"/>
    </row>
    <row r="489" spans="1:27" hidden="1">
      <c r="A489" s="38" t="s">
        <v>5018</v>
      </c>
      <c r="B489" s="39">
        <v>842889</v>
      </c>
      <c r="C489" s="30">
        <v>0</v>
      </c>
      <c r="D489" s="39">
        <v>842889</v>
      </c>
      <c r="E489" s="40"/>
      <c r="F489" s="52">
        <f t="shared" si="50"/>
        <v>0</v>
      </c>
      <c r="G489" s="39">
        <v>3394496</v>
      </c>
      <c r="H489" s="30">
        <v>0</v>
      </c>
      <c r="I489" s="39">
        <v>3394496</v>
      </c>
      <c r="J489" s="40"/>
      <c r="K489" s="52">
        <f t="shared" si="51"/>
        <v>0</v>
      </c>
      <c r="L489" s="54">
        <v>91472616</v>
      </c>
      <c r="M489" s="54">
        <v>72208619</v>
      </c>
      <c r="N489" s="54">
        <v>3394496</v>
      </c>
      <c r="O489" s="55"/>
      <c r="P489" s="52">
        <f t="shared" si="52"/>
        <v>15869501</v>
      </c>
      <c r="Q489" s="30" t="e">
        <f>MATCH(LEFT(A489,4)*1,'Appendix 1'!E$5:E$8,0)</f>
        <v>#N/A</v>
      </c>
      <c r="R489" s="41">
        <f t="shared" si="53"/>
        <v>-0.1</v>
      </c>
      <c r="S489" s="41">
        <f t="shared" si="54"/>
        <v>-0.1</v>
      </c>
      <c r="T489" s="41">
        <f t="shared" si="55"/>
        <v>-0.1</v>
      </c>
      <c r="U489" s="41">
        <f t="shared" si="56"/>
        <v>-0.1</v>
      </c>
      <c r="V489" s="41" t="e">
        <f t="shared" si="57"/>
        <v>#DIV/0!</v>
      </c>
      <c r="W489" s="42"/>
      <c r="X489" s="42"/>
      <c r="Y489" s="42"/>
      <c r="Z489" s="42"/>
      <c r="AA489" s="42"/>
    </row>
    <row r="490" spans="1:27" hidden="1">
      <c r="A490" s="38" t="s">
        <v>5019</v>
      </c>
      <c r="B490" s="30">
        <v>0</v>
      </c>
      <c r="C490" s="30">
        <v>0</v>
      </c>
      <c r="D490" s="40"/>
      <c r="E490" s="30">
        <v>0</v>
      </c>
      <c r="F490" s="52">
        <f t="shared" si="50"/>
        <v>0</v>
      </c>
      <c r="G490" s="30">
        <v>0</v>
      </c>
      <c r="H490" s="30">
        <v>0</v>
      </c>
      <c r="I490" s="40"/>
      <c r="J490" s="30">
        <v>0</v>
      </c>
      <c r="K490" s="52">
        <f t="shared" si="51"/>
        <v>0</v>
      </c>
      <c r="L490" s="54">
        <v>27901787</v>
      </c>
      <c r="M490" s="54">
        <v>22410582</v>
      </c>
      <c r="N490" s="55"/>
      <c r="O490" s="54">
        <v>1445892</v>
      </c>
      <c r="P490" s="52">
        <f t="shared" si="52"/>
        <v>4045313</v>
      </c>
      <c r="Q490" s="30" t="e">
        <f>MATCH(LEFT(A490,4)*1,'Appendix 1'!E$5:E$8,0)</f>
        <v>#N/A</v>
      </c>
      <c r="R490" s="41">
        <f t="shared" si="53"/>
        <v>-0.1</v>
      </c>
      <c r="S490" s="41">
        <f t="shared" si="54"/>
        <v>-0.1</v>
      </c>
      <c r="T490" s="41">
        <f t="shared" si="55"/>
        <v>-0.1</v>
      </c>
      <c r="U490" s="41">
        <f t="shared" si="56"/>
        <v>-0.1</v>
      </c>
      <c r="V490" s="41" t="e">
        <f t="shared" si="57"/>
        <v>#DIV/0!</v>
      </c>
      <c r="W490" s="42"/>
      <c r="X490" s="42"/>
      <c r="Y490" s="42"/>
      <c r="Z490" s="42"/>
      <c r="AA490" s="42"/>
    </row>
    <row r="491" spans="1:27" hidden="1">
      <c r="A491" s="38" t="s">
        <v>5020</v>
      </c>
      <c r="B491" s="39">
        <v>721979</v>
      </c>
      <c r="C491" s="30">
        <v>0</v>
      </c>
      <c r="D491" s="39">
        <v>721979</v>
      </c>
      <c r="E491" s="30">
        <v>0</v>
      </c>
      <c r="F491" s="52">
        <f t="shared" si="50"/>
        <v>0</v>
      </c>
      <c r="G491" s="39">
        <v>3036865</v>
      </c>
      <c r="H491" s="30">
        <v>0</v>
      </c>
      <c r="I491" s="39">
        <v>3036865</v>
      </c>
      <c r="J491" s="30">
        <v>0</v>
      </c>
      <c r="K491" s="52">
        <f t="shared" si="51"/>
        <v>0</v>
      </c>
      <c r="L491" s="54">
        <v>684695095</v>
      </c>
      <c r="M491" s="54">
        <v>395350668</v>
      </c>
      <c r="N491" s="54">
        <v>3038808</v>
      </c>
      <c r="O491" s="54">
        <v>74134369</v>
      </c>
      <c r="P491" s="52">
        <f t="shared" si="52"/>
        <v>212171250</v>
      </c>
      <c r="Q491" s="30" t="e">
        <f>MATCH(LEFT(A491,4)*1,'Appendix 1'!E$5:E$8,0)</f>
        <v>#N/A</v>
      </c>
      <c r="R491" s="41">
        <f t="shared" si="53"/>
        <v>-0.1</v>
      </c>
      <c r="S491" s="41">
        <f t="shared" si="54"/>
        <v>-0.1</v>
      </c>
      <c r="T491" s="41">
        <f t="shared" si="55"/>
        <v>-0.1</v>
      </c>
      <c r="U491" s="41">
        <f t="shared" si="56"/>
        <v>-0.1</v>
      </c>
      <c r="V491" s="41" t="e">
        <f t="shared" si="57"/>
        <v>#DIV/0!</v>
      </c>
      <c r="W491" s="42"/>
      <c r="X491" s="42"/>
      <c r="Y491" s="42"/>
      <c r="Z491" s="42"/>
      <c r="AA491" s="42"/>
    </row>
    <row r="492" spans="1:27" hidden="1">
      <c r="A492" s="38" t="s">
        <v>5021</v>
      </c>
      <c r="B492" s="39">
        <v>953068</v>
      </c>
      <c r="C492" s="39">
        <v>14478</v>
      </c>
      <c r="D492" s="39">
        <v>809175</v>
      </c>
      <c r="E492" s="39">
        <v>5709</v>
      </c>
      <c r="F492" s="52">
        <f t="shared" si="50"/>
        <v>123706</v>
      </c>
      <c r="G492" s="39">
        <v>8438413</v>
      </c>
      <c r="H492" s="39">
        <v>536187</v>
      </c>
      <c r="I492" s="39">
        <v>3116626</v>
      </c>
      <c r="J492" s="39">
        <v>206544</v>
      </c>
      <c r="K492" s="52">
        <f t="shared" si="51"/>
        <v>4579056</v>
      </c>
      <c r="L492" s="54">
        <v>19309580</v>
      </c>
      <c r="M492" s="54">
        <v>8761366</v>
      </c>
      <c r="N492" s="54">
        <v>3193761</v>
      </c>
      <c r="O492" s="54">
        <v>1054344</v>
      </c>
      <c r="P492" s="52">
        <f t="shared" si="52"/>
        <v>6300109</v>
      </c>
      <c r="Q492" s="30" t="e">
        <f>MATCH(LEFT(A492,4)*1,'Appendix 1'!E$5:E$8,0)</f>
        <v>#N/A</v>
      </c>
      <c r="R492" s="41">
        <f t="shared" si="53"/>
        <v>-0.1</v>
      </c>
      <c r="S492" s="41">
        <f t="shared" si="54"/>
        <v>-0.1</v>
      </c>
      <c r="T492" s="41">
        <f t="shared" si="55"/>
        <v>-0.1</v>
      </c>
      <c r="U492" s="41">
        <f t="shared" si="56"/>
        <v>-0.1</v>
      </c>
      <c r="V492" s="41">
        <f t="shared" si="57"/>
        <v>2.701561195145899E-2</v>
      </c>
      <c r="W492" s="42"/>
      <c r="X492" s="42"/>
      <c r="Y492" s="42"/>
      <c r="Z492" s="42"/>
      <c r="AA492" s="42"/>
    </row>
    <row r="493" spans="1:27" hidden="1">
      <c r="A493" s="38" t="s">
        <v>5022</v>
      </c>
      <c r="B493" s="39">
        <v>245435</v>
      </c>
      <c r="C493" s="30">
        <v>0</v>
      </c>
      <c r="D493" s="39">
        <v>245435</v>
      </c>
      <c r="E493" s="30">
        <v>0</v>
      </c>
      <c r="F493" s="52">
        <f t="shared" si="50"/>
        <v>0</v>
      </c>
      <c r="G493" s="39">
        <v>1089160</v>
      </c>
      <c r="H493" s="30">
        <v>0</v>
      </c>
      <c r="I493" s="39">
        <v>1089160</v>
      </c>
      <c r="J493" s="30">
        <v>0</v>
      </c>
      <c r="K493" s="52">
        <f t="shared" si="51"/>
        <v>0</v>
      </c>
      <c r="L493" s="54">
        <v>6795064</v>
      </c>
      <c r="M493" s="54">
        <v>865232</v>
      </c>
      <c r="N493" s="54">
        <v>1089160</v>
      </c>
      <c r="O493" s="54">
        <v>50977</v>
      </c>
      <c r="P493" s="52">
        <f t="shared" si="52"/>
        <v>4789695</v>
      </c>
      <c r="Q493" s="30" t="e">
        <f>MATCH(LEFT(A493,4)*1,'Appendix 1'!E$5:E$8,0)</f>
        <v>#N/A</v>
      </c>
      <c r="R493" s="41">
        <f t="shared" si="53"/>
        <v>-0.1</v>
      </c>
      <c r="S493" s="41">
        <f t="shared" si="54"/>
        <v>-0.1</v>
      </c>
      <c r="T493" s="41">
        <f t="shared" si="55"/>
        <v>-0.1</v>
      </c>
      <c r="U493" s="41">
        <f t="shared" si="56"/>
        <v>-0.1</v>
      </c>
      <c r="V493" s="41" t="e">
        <f t="shared" si="57"/>
        <v>#DIV/0!</v>
      </c>
      <c r="W493" s="42"/>
      <c r="X493" s="42"/>
      <c r="Y493" s="42"/>
      <c r="Z493" s="42"/>
      <c r="AA493" s="42"/>
    </row>
    <row r="494" spans="1:27" hidden="1">
      <c r="A494" s="38" t="s">
        <v>5023</v>
      </c>
      <c r="B494" s="39">
        <v>10459063</v>
      </c>
      <c r="C494" s="39">
        <v>47377</v>
      </c>
      <c r="D494" s="39">
        <v>8921458</v>
      </c>
      <c r="E494" s="39">
        <v>122992</v>
      </c>
      <c r="F494" s="52">
        <f t="shared" si="50"/>
        <v>1367236</v>
      </c>
      <c r="G494" s="39">
        <v>84362089</v>
      </c>
      <c r="H494" s="39">
        <v>1568850</v>
      </c>
      <c r="I494" s="39">
        <v>34671612</v>
      </c>
      <c r="J494" s="39">
        <v>3738165</v>
      </c>
      <c r="K494" s="52">
        <f t="shared" si="51"/>
        <v>44383462</v>
      </c>
      <c r="L494" s="54">
        <v>415451397</v>
      </c>
      <c r="M494" s="54">
        <v>40325566</v>
      </c>
      <c r="N494" s="54">
        <v>34790549</v>
      </c>
      <c r="O494" s="54">
        <v>30892360</v>
      </c>
      <c r="P494" s="52">
        <f t="shared" si="52"/>
        <v>309442922</v>
      </c>
      <c r="Q494" s="30" t="e">
        <f>MATCH(LEFT(A494,4)*1,'Appendix 1'!E$5:E$8,0)</f>
        <v>#N/A</v>
      </c>
      <c r="R494" s="41">
        <f t="shared" si="53"/>
        <v>-0.1</v>
      </c>
      <c r="S494" s="41">
        <f t="shared" si="54"/>
        <v>-0.1</v>
      </c>
      <c r="T494" s="41">
        <f t="shared" si="55"/>
        <v>-0.1</v>
      </c>
      <c r="U494" s="41">
        <f t="shared" si="56"/>
        <v>-0.1</v>
      </c>
      <c r="V494" s="41">
        <f t="shared" si="57"/>
        <v>3.0805077801276521E-2</v>
      </c>
      <c r="W494" s="42"/>
      <c r="X494" s="42"/>
      <c r="Y494" s="42"/>
      <c r="Z494" s="42"/>
      <c r="AA494" s="42"/>
    </row>
    <row r="495" spans="1:27" hidden="1">
      <c r="A495" s="38" t="s">
        <v>5024</v>
      </c>
      <c r="B495" s="39">
        <v>83903284</v>
      </c>
      <c r="C495" s="39">
        <v>357221</v>
      </c>
      <c r="D495" s="39">
        <v>58873868</v>
      </c>
      <c r="E495" s="39">
        <v>2800695</v>
      </c>
      <c r="F495" s="52">
        <f t="shared" si="50"/>
        <v>21871500</v>
      </c>
      <c r="G495" s="39">
        <v>1263631733</v>
      </c>
      <c r="H495" s="39">
        <v>14284225</v>
      </c>
      <c r="I495" s="39">
        <v>263767663</v>
      </c>
      <c r="J495" s="39">
        <v>112000504</v>
      </c>
      <c r="K495" s="52">
        <f t="shared" si="51"/>
        <v>873579341</v>
      </c>
      <c r="L495" s="54">
        <v>2240138411</v>
      </c>
      <c r="M495" s="54">
        <v>138934473</v>
      </c>
      <c r="N495" s="54">
        <v>263770976</v>
      </c>
      <c r="O495" s="54">
        <v>870895716</v>
      </c>
      <c r="P495" s="52">
        <f t="shared" si="52"/>
        <v>966537246</v>
      </c>
      <c r="Q495" s="30" t="e">
        <f>MATCH(LEFT(A495,4)*1,'Appendix 1'!E$5:E$8,0)</f>
        <v>#N/A</v>
      </c>
      <c r="R495" s="41">
        <f t="shared" si="53"/>
        <v>-0.1</v>
      </c>
      <c r="S495" s="41">
        <f t="shared" si="54"/>
        <v>-0.1</v>
      </c>
      <c r="T495" s="41">
        <f t="shared" si="55"/>
        <v>-0.1</v>
      </c>
      <c r="U495" s="41">
        <f t="shared" si="56"/>
        <v>-0.1</v>
      </c>
      <c r="V495" s="41">
        <f t="shared" si="57"/>
        <v>2.503664976207353E-2</v>
      </c>
      <c r="W495" s="42"/>
      <c r="X495" s="42"/>
      <c r="Y495" s="42"/>
      <c r="Z495" s="42"/>
      <c r="AA495" s="42"/>
    </row>
    <row r="496" spans="1:27" hidden="1">
      <c r="A496" s="38" t="s">
        <v>5025</v>
      </c>
      <c r="B496" s="39">
        <v>47615413</v>
      </c>
      <c r="C496" s="39">
        <v>63956</v>
      </c>
      <c r="D496" s="39">
        <v>32384624</v>
      </c>
      <c r="E496" s="39">
        <v>431331</v>
      </c>
      <c r="F496" s="52">
        <f t="shared" si="50"/>
        <v>14735502</v>
      </c>
      <c r="G496" s="39">
        <v>620856952</v>
      </c>
      <c r="H496" s="39">
        <v>1789969</v>
      </c>
      <c r="I496" s="39">
        <v>129257957</v>
      </c>
      <c r="J496" s="39">
        <v>12039901</v>
      </c>
      <c r="K496" s="52">
        <f t="shared" si="51"/>
        <v>477769125</v>
      </c>
      <c r="L496" s="54">
        <v>860404578</v>
      </c>
      <c r="M496" s="54">
        <v>80255190</v>
      </c>
      <c r="N496" s="54">
        <v>129261766</v>
      </c>
      <c r="O496" s="54">
        <v>166387047</v>
      </c>
      <c r="P496" s="52">
        <f t="shared" si="52"/>
        <v>484500575</v>
      </c>
      <c r="Q496" s="30" t="e">
        <f>MATCH(LEFT(A496,4)*1,'Appendix 1'!E$5:E$8,0)</f>
        <v>#N/A</v>
      </c>
      <c r="R496" s="41">
        <f t="shared" si="53"/>
        <v>-0.1</v>
      </c>
      <c r="S496" s="41">
        <f t="shared" si="54"/>
        <v>-0.1</v>
      </c>
      <c r="T496" s="41">
        <f t="shared" si="55"/>
        <v>-0.1</v>
      </c>
      <c r="U496" s="41">
        <f t="shared" si="56"/>
        <v>-0.1</v>
      </c>
      <c r="V496" s="41">
        <f t="shared" si="57"/>
        <v>3.0842306940616977E-2</v>
      </c>
      <c r="W496" s="42"/>
      <c r="X496" s="42"/>
      <c r="Y496" s="42"/>
      <c r="Z496" s="42"/>
      <c r="AA496" s="42"/>
    </row>
    <row r="497" spans="1:27" hidden="1">
      <c r="A497" s="38" t="s">
        <v>5026</v>
      </c>
      <c r="B497" s="39">
        <v>638971254</v>
      </c>
      <c r="C497" s="39">
        <v>85712</v>
      </c>
      <c r="D497" s="39">
        <v>239375189</v>
      </c>
      <c r="E497" s="39">
        <v>187526</v>
      </c>
      <c r="F497" s="52">
        <f t="shared" si="50"/>
        <v>399322827</v>
      </c>
      <c r="G497" s="39">
        <v>10852543292</v>
      </c>
      <c r="H497" s="39">
        <v>2194485</v>
      </c>
      <c r="I497" s="39">
        <v>836649458</v>
      </c>
      <c r="J497" s="39">
        <v>4699083</v>
      </c>
      <c r="K497" s="52">
        <f t="shared" si="51"/>
        <v>10009000266</v>
      </c>
      <c r="L497" s="54">
        <v>18263322040</v>
      </c>
      <c r="M497" s="54">
        <v>1682305823</v>
      </c>
      <c r="N497" s="54">
        <v>837497773</v>
      </c>
      <c r="O497" s="54">
        <v>2088619918</v>
      </c>
      <c r="P497" s="52">
        <f t="shared" si="52"/>
        <v>13654898526</v>
      </c>
      <c r="Q497" s="30" t="e">
        <f>MATCH(LEFT(A497,4)*1,'Appendix 1'!E$5:E$8,0)</f>
        <v>#N/A</v>
      </c>
      <c r="R497" s="41">
        <f t="shared" si="53"/>
        <v>-0.1</v>
      </c>
      <c r="S497" s="41">
        <f t="shared" si="54"/>
        <v>-0.1</v>
      </c>
      <c r="T497" s="41">
        <f t="shared" si="55"/>
        <v>-0.1</v>
      </c>
      <c r="U497" s="41">
        <f t="shared" si="56"/>
        <v>-0.1</v>
      </c>
      <c r="V497" s="41">
        <f t="shared" si="57"/>
        <v>3.9896374901345219E-2</v>
      </c>
      <c r="W497" s="42"/>
      <c r="X497" s="42"/>
      <c r="Y497" s="42"/>
      <c r="Z497" s="42"/>
      <c r="AA497" s="42"/>
    </row>
    <row r="498" spans="1:27" hidden="1">
      <c r="A498" s="38" t="s">
        <v>5027</v>
      </c>
      <c r="B498" s="39">
        <v>7181870</v>
      </c>
      <c r="C498" s="39">
        <v>44136</v>
      </c>
      <c r="D498" s="39">
        <v>6176712</v>
      </c>
      <c r="E498" s="39">
        <v>22995</v>
      </c>
      <c r="F498" s="52">
        <f t="shared" si="50"/>
        <v>938027</v>
      </c>
      <c r="G498" s="39">
        <v>61564899</v>
      </c>
      <c r="H498" s="39">
        <v>1120004</v>
      </c>
      <c r="I498" s="39">
        <v>25371064</v>
      </c>
      <c r="J498" s="39">
        <v>850491</v>
      </c>
      <c r="K498" s="52">
        <f t="shared" si="51"/>
        <v>34223340</v>
      </c>
      <c r="L498" s="54">
        <v>458114168</v>
      </c>
      <c r="M498" s="54">
        <v>11175023</v>
      </c>
      <c r="N498" s="54">
        <v>25383513</v>
      </c>
      <c r="O498" s="54">
        <v>95136846</v>
      </c>
      <c r="P498" s="52">
        <f t="shared" si="52"/>
        <v>326418786</v>
      </c>
      <c r="Q498" s="30" t="e">
        <f>MATCH(LEFT(A498,4)*1,'Appendix 1'!E$5:E$8,0)</f>
        <v>#N/A</v>
      </c>
      <c r="R498" s="41">
        <f t="shared" si="53"/>
        <v>-0.1</v>
      </c>
      <c r="S498" s="41">
        <f t="shared" si="54"/>
        <v>-0.1</v>
      </c>
      <c r="T498" s="41">
        <f t="shared" si="55"/>
        <v>-0.1</v>
      </c>
      <c r="U498" s="41">
        <f t="shared" si="56"/>
        <v>-0.1</v>
      </c>
      <c r="V498" s="41">
        <f t="shared" si="57"/>
        <v>2.7408984628618949E-2</v>
      </c>
      <c r="W498" s="42"/>
      <c r="X498" s="42"/>
      <c r="Y498" s="42"/>
      <c r="Z498" s="42"/>
      <c r="AA498" s="42"/>
    </row>
    <row r="499" spans="1:27" hidden="1">
      <c r="A499" s="38" t="s">
        <v>5028</v>
      </c>
      <c r="B499" s="39">
        <v>4409528</v>
      </c>
      <c r="C499" s="39">
        <v>516</v>
      </c>
      <c r="D499" s="39">
        <v>4008984</v>
      </c>
      <c r="E499" s="39">
        <v>878</v>
      </c>
      <c r="F499" s="52">
        <f t="shared" si="50"/>
        <v>399150</v>
      </c>
      <c r="G499" s="39">
        <v>26289331</v>
      </c>
      <c r="H499" s="39">
        <v>13974</v>
      </c>
      <c r="I499" s="39">
        <v>15463804</v>
      </c>
      <c r="J499" s="39">
        <v>23771</v>
      </c>
      <c r="K499" s="52">
        <f t="shared" si="51"/>
        <v>10787782</v>
      </c>
      <c r="L499" s="54">
        <v>60040019</v>
      </c>
      <c r="M499" s="54">
        <v>26461</v>
      </c>
      <c r="N499" s="54">
        <v>15463804</v>
      </c>
      <c r="O499" s="54">
        <v>1894404</v>
      </c>
      <c r="P499" s="52">
        <f t="shared" si="52"/>
        <v>42655350</v>
      </c>
      <c r="Q499" s="30" t="e">
        <f>MATCH(LEFT(A499,4)*1,'Appendix 1'!E$5:E$8,0)</f>
        <v>#N/A</v>
      </c>
      <c r="R499" s="41">
        <f t="shared" si="53"/>
        <v>-0.1</v>
      </c>
      <c r="S499" s="41">
        <f t="shared" si="54"/>
        <v>-0.1</v>
      </c>
      <c r="T499" s="41">
        <f t="shared" si="55"/>
        <v>-0.1</v>
      </c>
      <c r="U499" s="41">
        <f t="shared" si="56"/>
        <v>-0.1</v>
      </c>
      <c r="V499" s="41">
        <f t="shared" si="57"/>
        <v>3.7000191512954195E-2</v>
      </c>
      <c r="W499" s="42"/>
      <c r="X499" s="42"/>
      <c r="Y499" s="42"/>
      <c r="Z499" s="42"/>
      <c r="AA499" s="42"/>
    </row>
    <row r="500" spans="1:27" hidden="1">
      <c r="A500" s="38" t="s">
        <v>5029</v>
      </c>
      <c r="B500" s="39">
        <v>1394147</v>
      </c>
      <c r="C500" s="39">
        <v>4555</v>
      </c>
      <c r="D500" s="39">
        <v>143408</v>
      </c>
      <c r="E500" s="39">
        <v>607</v>
      </c>
      <c r="F500" s="52">
        <f t="shared" si="50"/>
        <v>1245577</v>
      </c>
      <c r="G500" s="39">
        <v>33194209</v>
      </c>
      <c r="H500" s="39">
        <v>108509</v>
      </c>
      <c r="I500" s="39">
        <v>3414309</v>
      </c>
      <c r="J500" s="39">
        <v>14449</v>
      </c>
      <c r="K500" s="52">
        <f t="shared" si="51"/>
        <v>29656942</v>
      </c>
      <c r="L500" s="54">
        <v>92050603</v>
      </c>
      <c r="M500" s="54">
        <v>296817</v>
      </c>
      <c r="N500" s="54">
        <v>4823305</v>
      </c>
      <c r="O500" s="54">
        <v>93497</v>
      </c>
      <c r="P500" s="52">
        <f t="shared" si="52"/>
        <v>86836984</v>
      </c>
      <c r="Q500" s="30" t="e">
        <f>MATCH(LEFT(A500,4)*1,'Appendix 1'!E$5:E$8,0)</f>
        <v>#N/A</v>
      </c>
      <c r="R500" s="41">
        <f t="shared" si="53"/>
        <v>-0.1</v>
      </c>
      <c r="S500" s="41">
        <f t="shared" si="54"/>
        <v>-0.1</v>
      </c>
      <c r="T500" s="41">
        <f t="shared" si="55"/>
        <v>-0.1</v>
      </c>
      <c r="U500" s="41">
        <f t="shared" si="56"/>
        <v>-0.1</v>
      </c>
      <c r="V500" s="41">
        <f t="shared" si="57"/>
        <v>4.1999508917676003E-2</v>
      </c>
      <c r="W500" s="42"/>
      <c r="X500" s="42"/>
      <c r="Y500" s="42"/>
      <c r="Z500" s="42"/>
      <c r="AA500" s="42"/>
    </row>
    <row r="501" spans="1:27" hidden="1">
      <c r="A501" s="38" t="s">
        <v>5030</v>
      </c>
      <c r="B501" s="39">
        <v>56771225</v>
      </c>
      <c r="C501" s="39">
        <v>8843</v>
      </c>
      <c r="D501" s="39">
        <v>45097920</v>
      </c>
      <c r="E501" s="39">
        <v>2111</v>
      </c>
      <c r="F501" s="52">
        <f t="shared" si="50"/>
        <v>11662351</v>
      </c>
      <c r="G501" s="39">
        <v>824165719</v>
      </c>
      <c r="H501" s="39">
        <v>109234</v>
      </c>
      <c r="I501" s="39">
        <v>453779404</v>
      </c>
      <c r="J501" s="39">
        <v>17355</v>
      </c>
      <c r="K501" s="52">
        <f t="shared" si="51"/>
        <v>370259726</v>
      </c>
      <c r="L501" s="54">
        <v>2210156223</v>
      </c>
      <c r="M501" s="54">
        <v>1668551</v>
      </c>
      <c r="N501" s="54">
        <v>455650358</v>
      </c>
      <c r="O501" s="54">
        <v>3482196</v>
      </c>
      <c r="P501" s="52">
        <f t="shared" si="52"/>
        <v>1749355118</v>
      </c>
      <c r="Q501" s="30" t="e">
        <f>MATCH(LEFT(A501,4)*1,'Appendix 1'!E$5:E$8,0)</f>
        <v>#N/A</v>
      </c>
      <c r="R501" s="41">
        <f t="shared" si="53"/>
        <v>-0.1</v>
      </c>
      <c r="S501" s="41">
        <f t="shared" si="54"/>
        <v>-0.1</v>
      </c>
      <c r="T501" s="41">
        <f t="shared" si="55"/>
        <v>-0.1</v>
      </c>
      <c r="U501" s="41">
        <f t="shared" si="56"/>
        <v>-0.1</v>
      </c>
      <c r="V501" s="41">
        <f t="shared" si="57"/>
        <v>3.1497757333726326E-2</v>
      </c>
      <c r="W501" s="42"/>
      <c r="X501" s="42"/>
      <c r="Y501" s="42"/>
      <c r="Z501" s="42"/>
      <c r="AA501" s="42"/>
    </row>
    <row r="502" spans="1:27" hidden="1">
      <c r="A502" s="38" t="s">
        <v>5031</v>
      </c>
      <c r="B502" s="39">
        <v>208842506</v>
      </c>
      <c r="C502" s="39">
        <v>1351981</v>
      </c>
      <c r="D502" s="39">
        <v>154651301</v>
      </c>
      <c r="E502" s="39">
        <v>3099584</v>
      </c>
      <c r="F502" s="52">
        <f t="shared" si="50"/>
        <v>49739640</v>
      </c>
      <c r="G502" s="39">
        <v>2805123130</v>
      </c>
      <c r="H502" s="39">
        <v>52508084</v>
      </c>
      <c r="I502" s="39">
        <v>711432352</v>
      </c>
      <c r="J502" s="39">
        <v>117197802</v>
      </c>
      <c r="K502" s="52">
        <f t="shared" si="51"/>
        <v>1923984892</v>
      </c>
      <c r="L502" s="54">
        <v>4653629320</v>
      </c>
      <c r="M502" s="54">
        <v>429588579</v>
      </c>
      <c r="N502" s="54">
        <v>715408612</v>
      </c>
      <c r="O502" s="54">
        <v>1067004431</v>
      </c>
      <c r="P502" s="52">
        <f t="shared" si="52"/>
        <v>2441627698</v>
      </c>
      <c r="Q502" s="30" t="e">
        <f>MATCH(LEFT(A502,4)*1,'Appendix 1'!E$5:E$8,0)</f>
        <v>#N/A</v>
      </c>
      <c r="R502" s="41">
        <f t="shared" si="53"/>
        <v>-0.1</v>
      </c>
      <c r="S502" s="41">
        <f t="shared" si="54"/>
        <v>-0.1</v>
      </c>
      <c r="T502" s="41">
        <f t="shared" si="55"/>
        <v>-0.1</v>
      </c>
      <c r="U502" s="41">
        <f t="shared" si="56"/>
        <v>-0.1</v>
      </c>
      <c r="V502" s="41">
        <f t="shared" si="57"/>
        <v>2.5852406745405981E-2</v>
      </c>
      <c r="W502" s="42"/>
      <c r="X502" s="42"/>
      <c r="Y502" s="42"/>
      <c r="Z502" s="42"/>
      <c r="AA502" s="42"/>
    </row>
    <row r="503" spans="1:27" hidden="1">
      <c r="A503" s="38" t="s">
        <v>5032</v>
      </c>
      <c r="B503" s="39">
        <v>833177</v>
      </c>
      <c r="C503" s="39">
        <v>9333</v>
      </c>
      <c r="D503" s="39">
        <v>616186</v>
      </c>
      <c r="E503" s="39">
        <v>1786</v>
      </c>
      <c r="F503" s="52">
        <f t="shared" si="50"/>
        <v>205872</v>
      </c>
      <c r="G503" s="39">
        <v>10292850</v>
      </c>
      <c r="H503" s="39">
        <v>345676</v>
      </c>
      <c r="I503" s="39">
        <v>2256155</v>
      </c>
      <c r="J503" s="39">
        <v>66143</v>
      </c>
      <c r="K503" s="52">
        <f t="shared" si="51"/>
        <v>7624876</v>
      </c>
      <c r="L503" s="54">
        <v>25602580</v>
      </c>
      <c r="M503" s="54">
        <v>13231626</v>
      </c>
      <c r="N503" s="54">
        <v>2256155</v>
      </c>
      <c r="O503" s="54">
        <v>864231</v>
      </c>
      <c r="P503" s="52">
        <f t="shared" si="52"/>
        <v>9250568</v>
      </c>
      <c r="Q503" s="30" t="e">
        <f>MATCH(LEFT(A503,4)*1,'Appendix 1'!E$5:E$8,0)</f>
        <v>#N/A</v>
      </c>
      <c r="R503" s="41">
        <f t="shared" si="53"/>
        <v>-0.1</v>
      </c>
      <c r="S503" s="41">
        <f t="shared" si="54"/>
        <v>-0.1</v>
      </c>
      <c r="T503" s="41">
        <f t="shared" si="55"/>
        <v>-0.1</v>
      </c>
      <c r="U503" s="41">
        <f t="shared" si="56"/>
        <v>-0.1</v>
      </c>
      <c r="V503" s="41">
        <f t="shared" si="57"/>
        <v>2.7000045640086474E-2</v>
      </c>
      <c r="W503" s="42"/>
      <c r="X503" s="42"/>
      <c r="Y503" s="42"/>
      <c r="Z503" s="42"/>
      <c r="AA503" s="42"/>
    </row>
    <row r="504" spans="1:27" hidden="1">
      <c r="A504" s="38" t="s">
        <v>5033</v>
      </c>
      <c r="B504" s="39">
        <v>16919</v>
      </c>
      <c r="C504" s="39">
        <v>55</v>
      </c>
      <c r="D504" s="39">
        <v>142</v>
      </c>
      <c r="E504" s="39">
        <v>66</v>
      </c>
      <c r="F504" s="52">
        <f t="shared" si="50"/>
        <v>16656</v>
      </c>
      <c r="G504" s="39">
        <v>645328</v>
      </c>
      <c r="H504" s="39">
        <v>1930</v>
      </c>
      <c r="I504" s="39">
        <v>1318</v>
      </c>
      <c r="J504" s="39">
        <v>2000</v>
      </c>
      <c r="K504" s="52">
        <f t="shared" si="51"/>
        <v>640080</v>
      </c>
      <c r="L504" s="54">
        <v>8160508</v>
      </c>
      <c r="M504" s="54">
        <v>5021152</v>
      </c>
      <c r="N504" s="54">
        <v>1318</v>
      </c>
      <c r="O504" s="54">
        <v>446468</v>
      </c>
      <c r="P504" s="52">
        <f t="shared" si="52"/>
        <v>2691570</v>
      </c>
      <c r="Q504" s="30" t="e">
        <f>MATCH(LEFT(A504,4)*1,'Appendix 1'!E$5:E$8,0)</f>
        <v>#N/A</v>
      </c>
      <c r="R504" s="41">
        <f t="shared" si="53"/>
        <v>-0.1</v>
      </c>
      <c r="S504" s="41">
        <f t="shared" si="54"/>
        <v>-0.1</v>
      </c>
      <c r="T504" s="41">
        <f t="shared" si="55"/>
        <v>-0.1</v>
      </c>
      <c r="U504" s="41">
        <f t="shared" si="56"/>
        <v>-0.1</v>
      </c>
      <c r="V504" s="41">
        <f t="shared" si="57"/>
        <v>2.6021747281589801E-2</v>
      </c>
      <c r="W504" s="42"/>
      <c r="X504" s="42"/>
      <c r="Y504" s="42"/>
      <c r="Z504" s="42"/>
      <c r="AA504" s="42"/>
    </row>
    <row r="505" spans="1:27" hidden="1">
      <c r="A505" s="38" t="s">
        <v>5034</v>
      </c>
      <c r="B505" s="39">
        <v>357</v>
      </c>
      <c r="C505" s="30">
        <v>0</v>
      </c>
      <c r="D505" s="40"/>
      <c r="E505" s="40"/>
      <c r="F505" s="52">
        <f t="shared" si="50"/>
        <v>357</v>
      </c>
      <c r="G505" s="39">
        <v>17818</v>
      </c>
      <c r="H505" s="30">
        <v>0</v>
      </c>
      <c r="I505" s="40"/>
      <c r="J505" s="40"/>
      <c r="K505" s="52">
        <f t="shared" si="51"/>
        <v>17818</v>
      </c>
      <c r="L505" s="54">
        <v>293435</v>
      </c>
      <c r="M505" s="54">
        <v>271248</v>
      </c>
      <c r="N505" s="55"/>
      <c r="O505" s="55"/>
      <c r="P505" s="52">
        <f t="shared" si="52"/>
        <v>22187</v>
      </c>
      <c r="Q505" s="30" t="e">
        <f>MATCH(LEFT(A505,4)*1,'Appendix 1'!E$5:E$8,0)</f>
        <v>#N/A</v>
      </c>
      <c r="R505" s="41">
        <f t="shared" si="53"/>
        <v>-0.1</v>
      </c>
      <c r="S505" s="41">
        <f t="shared" si="54"/>
        <v>-0.1</v>
      </c>
      <c r="T505" s="41">
        <f t="shared" si="55"/>
        <v>-0.1</v>
      </c>
      <c r="U505" s="41">
        <f t="shared" si="56"/>
        <v>-0.1</v>
      </c>
      <c r="V505" s="41">
        <f t="shared" si="57"/>
        <v>2.0035918733864632E-2</v>
      </c>
      <c r="W505" s="42"/>
      <c r="X505" s="42"/>
      <c r="Y505" s="42"/>
      <c r="Z505" s="42"/>
      <c r="AA505" s="42"/>
    </row>
    <row r="506" spans="1:27" hidden="1">
      <c r="A506" s="38" t="s">
        <v>5035</v>
      </c>
      <c r="B506" s="39">
        <v>711</v>
      </c>
      <c r="C506" s="30">
        <v>0</v>
      </c>
      <c r="D506" s="40"/>
      <c r="E506" s="40"/>
      <c r="F506" s="52">
        <f t="shared" si="50"/>
        <v>711</v>
      </c>
      <c r="G506" s="39">
        <v>21530</v>
      </c>
      <c r="H506" s="30">
        <v>0</v>
      </c>
      <c r="I506" s="40"/>
      <c r="J506" s="40"/>
      <c r="K506" s="52">
        <f t="shared" si="51"/>
        <v>21530</v>
      </c>
      <c r="L506" s="54">
        <v>265070</v>
      </c>
      <c r="M506" s="54">
        <v>202130</v>
      </c>
      <c r="N506" s="55"/>
      <c r="O506" s="55"/>
      <c r="P506" s="52">
        <f t="shared" si="52"/>
        <v>62940</v>
      </c>
      <c r="Q506" s="30" t="e">
        <f>MATCH(LEFT(A506,4)*1,'Appendix 1'!E$5:E$8,0)</f>
        <v>#N/A</v>
      </c>
      <c r="R506" s="41">
        <f t="shared" si="53"/>
        <v>-0.1</v>
      </c>
      <c r="S506" s="41">
        <f t="shared" si="54"/>
        <v>-0.1</v>
      </c>
      <c r="T506" s="41">
        <f t="shared" si="55"/>
        <v>-0.1</v>
      </c>
      <c r="U506" s="41">
        <f t="shared" si="56"/>
        <v>-0.1</v>
      </c>
      <c r="V506" s="41">
        <f t="shared" si="57"/>
        <v>3.30236878773804E-2</v>
      </c>
      <c r="W506" s="42"/>
      <c r="X506" s="42"/>
      <c r="Y506" s="42"/>
      <c r="Z506" s="42"/>
      <c r="AA506" s="42"/>
    </row>
    <row r="507" spans="1:27" hidden="1">
      <c r="A507" s="38" t="s">
        <v>5036</v>
      </c>
      <c r="B507" s="39">
        <v>301719</v>
      </c>
      <c r="C507" s="39">
        <v>97</v>
      </c>
      <c r="D507" s="39">
        <v>13459</v>
      </c>
      <c r="E507" s="39">
        <v>198</v>
      </c>
      <c r="F507" s="52">
        <f t="shared" si="50"/>
        <v>287965</v>
      </c>
      <c r="G507" s="39">
        <v>9339085</v>
      </c>
      <c r="H507" s="39">
        <v>3241</v>
      </c>
      <c r="I507" s="39">
        <v>75857</v>
      </c>
      <c r="J507" s="39">
        <v>7089</v>
      </c>
      <c r="K507" s="52">
        <f t="shared" si="51"/>
        <v>9252898</v>
      </c>
      <c r="L507" s="54">
        <v>16769432</v>
      </c>
      <c r="M507" s="54">
        <v>33087</v>
      </c>
      <c r="N507" s="54">
        <v>75857</v>
      </c>
      <c r="O507" s="54">
        <v>772734</v>
      </c>
      <c r="P507" s="52">
        <f t="shared" si="52"/>
        <v>15887754</v>
      </c>
      <c r="Q507" s="30" t="e">
        <f>MATCH(LEFT(A507,4)*1,'Appendix 1'!E$5:E$8,0)</f>
        <v>#N/A</v>
      </c>
      <c r="R507" s="41">
        <f t="shared" si="53"/>
        <v>-0.1</v>
      </c>
      <c r="S507" s="41">
        <f t="shared" si="54"/>
        <v>-0.1</v>
      </c>
      <c r="T507" s="41">
        <f t="shared" si="55"/>
        <v>-0.1</v>
      </c>
      <c r="U507" s="41">
        <f t="shared" si="56"/>
        <v>-0.1</v>
      </c>
      <c r="V507" s="41">
        <f t="shared" si="57"/>
        <v>3.1121601037858625E-2</v>
      </c>
      <c r="W507" s="42"/>
      <c r="X507" s="42"/>
      <c r="Y507" s="42"/>
      <c r="Z507" s="42"/>
      <c r="AA507" s="42"/>
    </row>
    <row r="508" spans="1:27" hidden="1">
      <c r="A508" s="38" t="s">
        <v>5037</v>
      </c>
      <c r="B508" s="39">
        <v>16266</v>
      </c>
      <c r="C508" s="30">
        <v>0</v>
      </c>
      <c r="D508" s="39">
        <v>367</v>
      </c>
      <c r="E508" s="30">
        <v>0</v>
      </c>
      <c r="F508" s="52">
        <f t="shared" si="50"/>
        <v>15899</v>
      </c>
      <c r="G508" s="39">
        <v>796282</v>
      </c>
      <c r="H508" s="30">
        <v>0</v>
      </c>
      <c r="I508" s="39">
        <v>1360</v>
      </c>
      <c r="J508" s="30">
        <v>0</v>
      </c>
      <c r="K508" s="52">
        <f t="shared" si="51"/>
        <v>794922</v>
      </c>
      <c r="L508" s="54">
        <v>1367579</v>
      </c>
      <c r="M508" s="54">
        <v>7650</v>
      </c>
      <c r="N508" s="54">
        <v>1360</v>
      </c>
      <c r="O508" s="54">
        <v>41567</v>
      </c>
      <c r="P508" s="52">
        <f t="shared" si="52"/>
        <v>1317002</v>
      </c>
      <c r="Q508" s="30" t="e">
        <f>MATCH(LEFT(A508,4)*1,'Appendix 1'!E$5:E$8,0)</f>
        <v>#N/A</v>
      </c>
      <c r="R508" s="41">
        <f t="shared" si="53"/>
        <v>-0.1</v>
      </c>
      <c r="S508" s="41">
        <f t="shared" si="54"/>
        <v>-0.1</v>
      </c>
      <c r="T508" s="41">
        <f t="shared" si="55"/>
        <v>-0.1</v>
      </c>
      <c r="U508" s="41">
        <f t="shared" si="56"/>
        <v>-0.1</v>
      </c>
      <c r="V508" s="41">
        <f t="shared" si="57"/>
        <v>2.0000704471633695E-2</v>
      </c>
      <c r="W508" s="42"/>
      <c r="X508" s="42"/>
      <c r="Y508" s="42"/>
      <c r="Z508" s="42"/>
      <c r="AA508" s="42"/>
    </row>
    <row r="509" spans="1:27" hidden="1">
      <c r="A509" s="38" t="s">
        <v>5038</v>
      </c>
      <c r="B509" s="39">
        <v>25795</v>
      </c>
      <c r="C509" s="30">
        <v>0</v>
      </c>
      <c r="D509" s="39">
        <v>5923</v>
      </c>
      <c r="E509" s="39">
        <v>269</v>
      </c>
      <c r="F509" s="52">
        <f t="shared" si="50"/>
        <v>19603</v>
      </c>
      <c r="G509" s="39">
        <v>741475</v>
      </c>
      <c r="H509" s="30">
        <v>0</v>
      </c>
      <c r="I509" s="39">
        <v>20934</v>
      </c>
      <c r="J509" s="39">
        <v>7398</v>
      </c>
      <c r="K509" s="52">
        <f t="shared" si="51"/>
        <v>713143</v>
      </c>
      <c r="L509" s="54">
        <v>2047616</v>
      </c>
      <c r="M509" s="54">
        <v>322</v>
      </c>
      <c r="N509" s="54">
        <v>20934</v>
      </c>
      <c r="O509" s="54">
        <v>25358</v>
      </c>
      <c r="P509" s="52">
        <f t="shared" si="52"/>
        <v>2001002</v>
      </c>
      <c r="Q509" s="30" t="e">
        <f>MATCH(LEFT(A509,4)*1,'Appendix 1'!E$5:E$8,0)</f>
        <v>#N/A</v>
      </c>
      <c r="R509" s="41">
        <f t="shared" si="53"/>
        <v>-0.1</v>
      </c>
      <c r="S509" s="41">
        <f t="shared" si="54"/>
        <v>-0.1</v>
      </c>
      <c r="T509" s="41">
        <f t="shared" si="55"/>
        <v>-0.1</v>
      </c>
      <c r="U509" s="41">
        <f t="shared" si="56"/>
        <v>-0.1</v>
      </c>
      <c r="V509" s="41">
        <f t="shared" si="57"/>
        <v>2.748817558329816E-2</v>
      </c>
      <c r="W509" s="42"/>
      <c r="X509" s="42"/>
      <c r="Y509" s="42"/>
      <c r="Z509" s="42"/>
      <c r="AA509" s="42"/>
    </row>
    <row r="510" spans="1:27" hidden="1">
      <c r="A510" s="38" t="s">
        <v>5039</v>
      </c>
      <c r="B510" s="39">
        <v>6588121</v>
      </c>
      <c r="C510" s="39">
        <v>3927</v>
      </c>
      <c r="D510" s="39">
        <v>942406</v>
      </c>
      <c r="E510" s="39">
        <v>21880</v>
      </c>
      <c r="F510" s="52">
        <f t="shared" si="50"/>
        <v>5619908</v>
      </c>
      <c r="G510" s="39">
        <v>204177603</v>
      </c>
      <c r="H510" s="39">
        <v>139601</v>
      </c>
      <c r="I510" s="39">
        <v>3471840</v>
      </c>
      <c r="J510" s="39">
        <v>759908</v>
      </c>
      <c r="K510" s="52">
        <f t="shared" si="51"/>
        <v>199806254</v>
      </c>
      <c r="L510" s="54">
        <v>346072538</v>
      </c>
      <c r="M510" s="54">
        <v>704123</v>
      </c>
      <c r="N510" s="54">
        <v>3471840</v>
      </c>
      <c r="O510" s="54">
        <v>70059327</v>
      </c>
      <c r="P510" s="52">
        <f t="shared" si="52"/>
        <v>271837248</v>
      </c>
      <c r="Q510" s="30" t="e">
        <f>MATCH(LEFT(A510,4)*1,'Appendix 1'!E$5:E$8,0)</f>
        <v>#N/A</v>
      </c>
      <c r="R510" s="41">
        <f t="shared" si="53"/>
        <v>-0.1</v>
      </c>
      <c r="S510" s="41">
        <f t="shared" si="54"/>
        <v>-0.1</v>
      </c>
      <c r="T510" s="41">
        <f t="shared" si="55"/>
        <v>-0.1</v>
      </c>
      <c r="U510" s="41">
        <f t="shared" si="56"/>
        <v>-0.1</v>
      </c>
      <c r="V510" s="41">
        <f t="shared" si="57"/>
        <v>2.8126787262624922E-2</v>
      </c>
      <c r="W510" s="42"/>
      <c r="X510" s="42"/>
      <c r="Y510" s="42"/>
      <c r="Z510" s="42"/>
      <c r="AA510" s="42"/>
    </row>
    <row r="511" spans="1:27" hidden="1">
      <c r="A511" s="38" t="s">
        <v>5040</v>
      </c>
      <c r="B511" s="40"/>
      <c r="C511" s="40"/>
      <c r="D511" s="40"/>
      <c r="E511" s="40"/>
      <c r="F511" s="52">
        <f t="shared" si="50"/>
        <v>0</v>
      </c>
      <c r="G511" s="40"/>
      <c r="H511" s="40"/>
      <c r="I511" s="40"/>
      <c r="J511" s="40"/>
      <c r="K511" s="52">
        <f t="shared" si="51"/>
        <v>0</v>
      </c>
      <c r="L511" s="55"/>
      <c r="M511" s="55"/>
      <c r="N511" s="55"/>
      <c r="O511" s="55"/>
      <c r="P511" s="52">
        <f t="shared" si="52"/>
        <v>0</v>
      </c>
      <c r="Q511" s="30" t="e">
        <f>MATCH(LEFT(A511,4)*1,'Appendix 1'!E$5:E$8,0)</f>
        <v>#N/A</v>
      </c>
      <c r="R511" s="41">
        <f t="shared" si="53"/>
        <v>-0.1</v>
      </c>
      <c r="S511" s="41">
        <f t="shared" si="54"/>
        <v>-0.1</v>
      </c>
      <c r="T511" s="41">
        <f t="shared" si="55"/>
        <v>-0.1</v>
      </c>
      <c r="U511" s="41">
        <f t="shared" si="56"/>
        <v>-0.1</v>
      </c>
      <c r="V511" s="41" t="e">
        <f t="shared" si="57"/>
        <v>#DIV/0!</v>
      </c>
      <c r="W511" s="42"/>
      <c r="X511" s="42"/>
      <c r="Y511" s="42"/>
      <c r="Z511" s="42"/>
      <c r="AA511" s="42"/>
    </row>
    <row r="512" spans="1:27" hidden="1">
      <c r="A512" s="38" t="s">
        <v>5041</v>
      </c>
      <c r="B512" s="40"/>
      <c r="C512" s="40"/>
      <c r="D512" s="40"/>
      <c r="E512" s="40"/>
      <c r="F512" s="52">
        <f t="shared" si="50"/>
        <v>0</v>
      </c>
      <c r="G512" s="40"/>
      <c r="H512" s="40"/>
      <c r="I512" s="40"/>
      <c r="J512" s="40"/>
      <c r="K512" s="52">
        <f t="shared" si="51"/>
        <v>0</v>
      </c>
      <c r="L512" s="55"/>
      <c r="M512" s="55"/>
      <c r="N512" s="55"/>
      <c r="O512" s="55"/>
      <c r="P512" s="52">
        <f t="shared" si="52"/>
        <v>0</v>
      </c>
      <c r="Q512" s="30" t="e">
        <f>MATCH(LEFT(A512,4)*1,'Appendix 1'!E$5:E$8,0)</f>
        <v>#N/A</v>
      </c>
      <c r="R512" s="41">
        <f t="shared" si="53"/>
        <v>-0.1</v>
      </c>
      <c r="S512" s="41">
        <f t="shared" si="54"/>
        <v>-0.1</v>
      </c>
      <c r="T512" s="41">
        <f t="shared" si="55"/>
        <v>-0.1</v>
      </c>
      <c r="U512" s="41">
        <f t="shared" si="56"/>
        <v>-0.1</v>
      </c>
      <c r="V512" s="41" t="e">
        <f t="shared" si="57"/>
        <v>#DIV/0!</v>
      </c>
      <c r="W512" s="42"/>
      <c r="X512" s="42"/>
      <c r="Y512" s="42"/>
      <c r="Z512" s="42"/>
      <c r="AA512" s="42"/>
    </row>
    <row r="513" spans="1:27" hidden="1">
      <c r="A513" s="38" t="s">
        <v>5042</v>
      </c>
      <c r="B513" s="40"/>
      <c r="C513" s="40"/>
      <c r="D513" s="40"/>
      <c r="E513" s="40"/>
      <c r="F513" s="52">
        <f t="shared" si="50"/>
        <v>0</v>
      </c>
      <c r="G513" s="40"/>
      <c r="H513" s="40"/>
      <c r="I513" s="40"/>
      <c r="J513" s="40"/>
      <c r="K513" s="52">
        <f t="shared" si="51"/>
        <v>0</v>
      </c>
      <c r="L513" s="55"/>
      <c r="M513" s="55"/>
      <c r="N513" s="55"/>
      <c r="O513" s="55"/>
      <c r="P513" s="52">
        <f t="shared" si="52"/>
        <v>0</v>
      </c>
      <c r="Q513" s="30" t="e">
        <f>MATCH(LEFT(A513,4)*1,'Appendix 1'!E$5:E$8,0)</f>
        <v>#N/A</v>
      </c>
      <c r="R513" s="41">
        <f t="shared" si="53"/>
        <v>-0.1</v>
      </c>
      <c r="S513" s="41">
        <f t="shared" si="54"/>
        <v>-0.1</v>
      </c>
      <c r="T513" s="41">
        <f t="shared" si="55"/>
        <v>-0.1</v>
      </c>
      <c r="U513" s="41">
        <f t="shared" si="56"/>
        <v>-0.1</v>
      </c>
      <c r="V513" s="41" t="e">
        <f t="shared" si="57"/>
        <v>#DIV/0!</v>
      </c>
      <c r="W513" s="42"/>
      <c r="X513" s="42"/>
      <c r="Y513" s="42"/>
      <c r="Z513" s="42"/>
      <c r="AA513" s="42"/>
    </row>
    <row r="514" spans="1:27" hidden="1">
      <c r="A514" s="38" t="s">
        <v>5043</v>
      </c>
      <c r="B514" s="40"/>
      <c r="C514" s="40"/>
      <c r="D514" s="40"/>
      <c r="E514" s="40"/>
      <c r="F514" s="52">
        <f t="shared" si="50"/>
        <v>0</v>
      </c>
      <c r="G514" s="40"/>
      <c r="H514" s="40"/>
      <c r="I514" s="40"/>
      <c r="J514" s="40"/>
      <c r="K514" s="52">
        <f t="shared" si="51"/>
        <v>0</v>
      </c>
      <c r="L514" s="55"/>
      <c r="M514" s="55"/>
      <c r="N514" s="55"/>
      <c r="O514" s="55"/>
      <c r="P514" s="52">
        <f t="shared" si="52"/>
        <v>0</v>
      </c>
      <c r="Q514" s="30" t="e">
        <f>MATCH(LEFT(A514,4)*1,'Appendix 1'!E$5:E$8,0)</f>
        <v>#N/A</v>
      </c>
      <c r="R514" s="41">
        <f t="shared" si="53"/>
        <v>-0.1</v>
      </c>
      <c r="S514" s="41">
        <f t="shared" si="54"/>
        <v>-0.1</v>
      </c>
      <c r="T514" s="41">
        <f t="shared" si="55"/>
        <v>-0.1</v>
      </c>
      <c r="U514" s="41">
        <f t="shared" si="56"/>
        <v>-0.1</v>
      </c>
      <c r="V514" s="41" t="e">
        <f t="shared" si="57"/>
        <v>#DIV/0!</v>
      </c>
      <c r="W514" s="42"/>
      <c r="X514" s="42"/>
      <c r="Y514" s="42"/>
      <c r="Z514" s="42"/>
      <c r="AA514" s="42"/>
    </row>
    <row r="515" spans="1:27" hidden="1">
      <c r="A515" s="38" t="s">
        <v>5044</v>
      </c>
      <c r="B515" s="39">
        <v>113261</v>
      </c>
      <c r="C515" s="39">
        <v>37</v>
      </c>
      <c r="D515" s="39">
        <v>11177</v>
      </c>
      <c r="E515" s="30">
        <v>0</v>
      </c>
      <c r="F515" s="52">
        <f t="shared" si="50"/>
        <v>102047</v>
      </c>
      <c r="G515" s="39">
        <v>5144495</v>
      </c>
      <c r="H515" s="39">
        <v>1841</v>
      </c>
      <c r="I515" s="39">
        <v>41392</v>
      </c>
      <c r="J515" s="30">
        <v>0</v>
      </c>
      <c r="K515" s="52">
        <f t="shared" si="51"/>
        <v>5101262</v>
      </c>
      <c r="L515" s="54">
        <v>5207241</v>
      </c>
      <c r="M515" s="54">
        <v>31791</v>
      </c>
      <c r="N515" s="54">
        <v>41392</v>
      </c>
      <c r="O515" s="54">
        <v>11616</v>
      </c>
      <c r="P515" s="52">
        <f t="shared" si="52"/>
        <v>5122442</v>
      </c>
      <c r="Q515" s="30" t="e">
        <f>MATCH(LEFT(A515,4)*1,'Appendix 1'!E$5:E$8,0)</f>
        <v>#N/A</v>
      </c>
      <c r="R515" s="41">
        <f t="shared" si="53"/>
        <v>-0.1</v>
      </c>
      <c r="S515" s="41">
        <f t="shared" si="54"/>
        <v>-0.1</v>
      </c>
      <c r="T515" s="41">
        <f t="shared" si="55"/>
        <v>-0.1</v>
      </c>
      <c r="U515" s="41">
        <f t="shared" si="56"/>
        <v>-0.1</v>
      </c>
      <c r="V515" s="41">
        <f t="shared" si="57"/>
        <v>2.0004265611137009E-2</v>
      </c>
      <c r="W515" s="42"/>
      <c r="X515" s="42"/>
      <c r="Y515" s="42"/>
      <c r="Z515" s="42"/>
      <c r="AA515" s="42"/>
    </row>
    <row r="516" spans="1:27" hidden="1">
      <c r="A516" s="38" t="s">
        <v>5045</v>
      </c>
      <c r="B516" s="39">
        <v>217252</v>
      </c>
      <c r="C516" s="39">
        <v>108</v>
      </c>
      <c r="D516" s="39">
        <v>82781</v>
      </c>
      <c r="E516" s="39">
        <v>263</v>
      </c>
      <c r="F516" s="52">
        <f t="shared" si="50"/>
        <v>134100</v>
      </c>
      <c r="G516" s="39">
        <v>5733319</v>
      </c>
      <c r="H516" s="39">
        <v>3653</v>
      </c>
      <c r="I516" s="39">
        <v>286820</v>
      </c>
      <c r="J516" s="39">
        <v>6775</v>
      </c>
      <c r="K516" s="52">
        <f t="shared" si="51"/>
        <v>5436071</v>
      </c>
      <c r="L516" s="54">
        <v>29528752</v>
      </c>
      <c r="M516" s="54">
        <v>12945</v>
      </c>
      <c r="N516" s="54">
        <v>286820</v>
      </c>
      <c r="O516" s="54">
        <v>1254985</v>
      </c>
      <c r="P516" s="52">
        <f t="shared" si="52"/>
        <v>27974002</v>
      </c>
      <c r="Q516" s="30" t="e">
        <f>MATCH(LEFT(A516,4)*1,'Appendix 1'!E$5:E$8,0)</f>
        <v>#N/A</v>
      </c>
      <c r="R516" s="41">
        <f t="shared" si="53"/>
        <v>-0.1</v>
      </c>
      <c r="S516" s="41">
        <f t="shared" si="54"/>
        <v>-0.1</v>
      </c>
      <c r="T516" s="41">
        <f t="shared" si="55"/>
        <v>-0.1</v>
      </c>
      <c r="U516" s="41">
        <f t="shared" si="56"/>
        <v>-0.1</v>
      </c>
      <c r="V516" s="41">
        <f t="shared" si="57"/>
        <v>2.4668551974394742E-2</v>
      </c>
      <c r="W516" s="42"/>
      <c r="X516" s="42"/>
      <c r="Y516" s="42"/>
      <c r="Z516" s="42"/>
      <c r="AA516" s="42"/>
    </row>
    <row r="517" spans="1:27" hidden="1">
      <c r="A517" s="38" t="s">
        <v>5046</v>
      </c>
      <c r="B517" s="39">
        <v>176601</v>
      </c>
      <c r="C517" s="30">
        <v>0</v>
      </c>
      <c r="D517" s="39">
        <v>55997</v>
      </c>
      <c r="E517" s="39">
        <v>40</v>
      </c>
      <c r="F517" s="52">
        <f t="shared" si="50"/>
        <v>120564</v>
      </c>
      <c r="G517" s="39">
        <v>4696359</v>
      </c>
      <c r="H517" s="30">
        <v>0</v>
      </c>
      <c r="I517" s="39">
        <v>232026</v>
      </c>
      <c r="J517" s="39">
        <v>1254</v>
      </c>
      <c r="K517" s="52">
        <f t="shared" si="51"/>
        <v>4463079</v>
      </c>
      <c r="L517" s="54">
        <v>7666806</v>
      </c>
      <c r="M517" s="54">
        <v>1537</v>
      </c>
      <c r="N517" s="54">
        <v>232026</v>
      </c>
      <c r="O517" s="54">
        <v>2943900</v>
      </c>
      <c r="P517" s="52">
        <f t="shared" si="52"/>
        <v>4489343</v>
      </c>
      <c r="Q517" s="30" t="e">
        <f>MATCH(LEFT(A517,4)*1,'Appendix 1'!E$5:E$8,0)</f>
        <v>#N/A</v>
      </c>
      <c r="R517" s="41">
        <f t="shared" si="53"/>
        <v>-0.1</v>
      </c>
      <c r="S517" s="41">
        <f t="shared" si="54"/>
        <v>-0.1</v>
      </c>
      <c r="T517" s="41">
        <f t="shared" si="55"/>
        <v>-0.1</v>
      </c>
      <c r="U517" s="41">
        <f t="shared" si="56"/>
        <v>-0.1</v>
      </c>
      <c r="V517" s="41">
        <f t="shared" si="57"/>
        <v>2.7013637894377402E-2</v>
      </c>
      <c r="W517" s="42"/>
      <c r="X517" s="42"/>
      <c r="Y517" s="42"/>
      <c r="Z517" s="42"/>
      <c r="AA517" s="42"/>
    </row>
    <row r="518" spans="1:27" hidden="1">
      <c r="A518" s="38" t="s">
        <v>5047</v>
      </c>
      <c r="B518" s="39">
        <v>26928</v>
      </c>
      <c r="C518" s="30">
        <v>0</v>
      </c>
      <c r="D518" s="39">
        <v>26928</v>
      </c>
      <c r="E518" s="30">
        <v>0</v>
      </c>
      <c r="F518" s="52">
        <f t="shared" si="50"/>
        <v>0</v>
      </c>
      <c r="G518" s="39">
        <v>112186</v>
      </c>
      <c r="H518" s="30">
        <v>0</v>
      </c>
      <c r="I518" s="39">
        <v>112186</v>
      </c>
      <c r="J518" s="30">
        <v>0</v>
      </c>
      <c r="K518" s="52">
        <f t="shared" si="51"/>
        <v>0</v>
      </c>
      <c r="L518" s="54">
        <v>8786479</v>
      </c>
      <c r="M518" s="54">
        <v>6755</v>
      </c>
      <c r="N518" s="54">
        <v>112186</v>
      </c>
      <c r="O518" s="54">
        <v>645956</v>
      </c>
      <c r="P518" s="52">
        <f t="shared" si="52"/>
        <v>8021582</v>
      </c>
      <c r="Q518" s="30" t="e">
        <f>MATCH(LEFT(A518,4)*1,'Appendix 1'!E$5:E$8,0)</f>
        <v>#N/A</v>
      </c>
      <c r="R518" s="41">
        <f t="shared" si="53"/>
        <v>-0.1</v>
      </c>
      <c r="S518" s="41">
        <f t="shared" si="54"/>
        <v>-0.1</v>
      </c>
      <c r="T518" s="41">
        <f t="shared" si="55"/>
        <v>-0.1</v>
      </c>
      <c r="U518" s="41">
        <f t="shared" si="56"/>
        <v>-0.1</v>
      </c>
      <c r="V518" s="41" t="e">
        <f t="shared" si="57"/>
        <v>#DIV/0!</v>
      </c>
      <c r="W518" s="42"/>
      <c r="X518" s="42"/>
      <c r="Y518" s="42"/>
      <c r="Z518" s="42"/>
      <c r="AA518" s="42"/>
    </row>
    <row r="519" spans="1:27" hidden="1">
      <c r="A519" s="38" t="s">
        <v>5048</v>
      </c>
      <c r="B519" s="39">
        <v>68609239</v>
      </c>
      <c r="C519" s="39">
        <v>41876</v>
      </c>
      <c r="D519" s="39">
        <v>61593616</v>
      </c>
      <c r="E519" s="39">
        <v>16683</v>
      </c>
      <c r="F519" s="52">
        <f t="shared" si="50"/>
        <v>6957064</v>
      </c>
      <c r="G519" s="39">
        <v>492847566</v>
      </c>
      <c r="H519" s="39">
        <v>1567170</v>
      </c>
      <c r="I519" s="39">
        <v>224559228</v>
      </c>
      <c r="J519" s="39">
        <v>612096</v>
      </c>
      <c r="K519" s="52">
        <f t="shared" si="51"/>
        <v>266109072</v>
      </c>
      <c r="L519" s="54">
        <v>549142101</v>
      </c>
      <c r="M519" s="54">
        <v>8160338</v>
      </c>
      <c r="N519" s="54">
        <v>224559228</v>
      </c>
      <c r="O519" s="54">
        <v>24521838</v>
      </c>
      <c r="P519" s="52">
        <f t="shared" si="52"/>
        <v>291900697</v>
      </c>
      <c r="Q519" s="30" t="e">
        <f>MATCH(LEFT(A519,4)*1,'Appendix 1'!E$5:E$8,0)</f>
        <v>#N/A</v>
      </c>
      <c r="R519" s="41">
        <f t="shared" si="53"/>
        <v>-0.1</v>
      </c>
      <c r="S519" s="41">
        <f t="shared" si="54"/>
        <v>-0.1</v>
      </c>
      <c r="T519" s="41">
        <f t="shared" si="55"/>
        <v>-0.1</v>
      </c>
      <c r="U519" s="41">
        <f t="shared" si="56"/>
        <v>-0.1</v>
      </c>
      <c r="V519" s="41">
        <f t="shared" si="57"/>
        <v>2.614365586153335E-2</v>
      </c>
      <c r="W519" s="42"/>
      <c r="X519" s="42"/>
      <c r="Y519" s="42"/>
      <c r="Z519" s="42"/>
      <c r="AA519" s="42"/>
    </row>
    <row r="520" spans="1:27" hidden="1">
      <c r="A520" s="38" t="s">
        <v>5049</v>
      </c>
      <c r="B520" s="39">
        <v>1572433936</v>
      </c>
      <c r="C520" s="39">
        <v>736164</v>
      </c>
      <c r="D520" s="39">
        <v>971699567</v>
      </c>
      <c r="E520" s="39">
        <v>6023722</v>
      </c>
      <c r="F520" s="52">
        <f t="shared" si="50"/>
        <v>593974483</v>
      </c>
      <c r="G520" s="39">
        <v>8137192928</v>
      </c>
      <c r="H520" s="39">
        <v>5183444</v>
      </c>
      <c r="I520" s="39">
        <v>2584469770</v>
      </c>
      <c r="J520" s="39">
        <v>36013923</v>
      </c>
      <c r="K520" s="52">
        <f t="shared" si="51"/>
        <v>5511525791</v>
      </c>
      <c r="L520" s="54">
        <v>11469070654</v>
      </c>
      <c r="M520" s="54">
        <v>98166188</v>
      </c>
      <c r="N520" s="54">
        <v>2636446212</v>
      </c>
      <c r="O520" s="54">
        <v>259478427</v>
      </c>
      <c r="P520" s="52">
        <f t="shared" si="52"/>
        <v>8474979827</v>
      </c>
      <c r="Q520" s="30" t="e">
        <f>MATCH(LEFT(A520,4)*1,'Appendix 1'!E$5:E$8,0)</f>
        <v>#N/A</v>
      </c>
      <c r="R520" s="41">
        <f t="shared" si="53"/>
        <v>-0.1</v>
      </c>
      <c r="S520" s="41">
        <f t="shared" si="54"/>
        <v>-0.1</v>
      </c>
      <c r="T520" s="41">
        <f t="shared" si="55"/>
        <v>-0.1</v>
      </c>
      <c r="U520" s="41">
        <f t="shared" si="56"/>
        <v>-0.1</v>
      </c>
      <c r="V520" s="41">
        <f t="shared" si="57"/>
        <v>0.10776951891796019</v>
      </c>
      <c r="W520" s="42"/>
      <c r="X520" s="42"/>
      <c r="Y520" s="42"/>
      <c r="Z520" s="42"/>
      <c r="AA520" s="42"/>
    </row>
    <row r="521" spans="1:27" hidden="1">
      <c r="A521" s="38" t="s">
        <v>5050</v>
      </c>
      <c r="B521" s="39">
        <v>113697613</v>
      </c>
      <c r="C521" s="39">
        <v>63927</v>
      </c>
      <c r="D521" s="39">
        <v>54954249</v>
      </c>
      <c r="E521" s="39">
        <v>46439</v>
      </c>
      <c r="F521" s="52">
        <f t="shared" ref="F521:F584" si="58">B521-SUM(C521:E521)</f>
        <v>58632998</v>
      </c>
      <c r="G521" s="39">
        <v>1027703735</v>
      </c>
      <c r="H521" s="39">
        <v>1091325</v>
      </c>
      <c r="I521" s="39">
        <v>168011897</v>
      </c>
      <c r="J521" s="39">
        <v>1257235</v>
      </c>
      <c r="K521" s="52">
        <f t="shared" ref="K521:K584" si="59">G521-SUM(H521:J521)</f>
        <v>857343278</v>
      </c>
      <c r="L521" s="54">
        <v>1337882506</v>
      </c>
      <c r="M521" s="54">
        <v>4736067</v>
      </c>
      <c r="N521" s="54">
        <v>168014019</v>
      </c>
      <c r="O521" s="54">
        <v>38662198</v>
      </c>
      <c r="P521" s="52">
        <f t="shared" ref="P521:P584" si="60">L521-SUM(M521:O521)</f>
        <v>1126470222</v>
      </c>
      <c r="Q521" s="30" t="e">
        <f>MATCH(LEFT(A521,4)*1,'Appendix 1'!E$5:E$8,0)</f>
        <v>#N/A</v>
      </c>
      <c r="R521" s="41">
        <f t="shared" ref="R521:R584" si="61">IF(ISNA($Q521),-10%,B521/G521)</f>
        <v>-0.1</v>
      </c>
      <c r="S521" s="41">
        <f t="shared" ref="S521:S584" si="62">IF(ISNA($Q521),-10%,C521/H521)</f>
        <v>-0.1</v>
      </c>
      <c r="T521" s="41">
        <f t="shared" ref="T521:T584" si="63">IF(ISNA($Q521),-10%,D521/I521)</f>
        <v>-0.1</v>
      </c>
      <c r="U521" s="41">
        <f t="shared" ref="U521:U584" si="64">IF(ISNA($Q521),-10%,E521/J521)</f>
        <v>-0.1</v>
      </c>
      <c r="V521" s="41">
        <f t="shared" si="57"/>
        <v>6.83891732804838E-2</v>
      </c>
      <c r="W521" s="42"/>
      <c r="X521" s="42"/>
      <c r="Y521" s="42"/>
      <c r="Z521" s="42"/>
      <c r="AA521" s="42"/>
    </row>
    <row r="522" spans="1:27" hidden="1">
      <c r="A522" s="38" t="s">
        <v>5051</v>
      </c>
      <c r="B522" s="40"/>
      <c r="C522" s="40"/>
      <c r="D522" s="40"/>
      <c r="E522" s="40"/>
      <c r="F522" s="52">
        <f t="shared" si="58"/>
        <v>0</v>
      </c>
      <c r="G522" s="40"/>
      <c r="H522" s="40"/>
      <c r="I522" s="40"/>
      <c r="J522" s="40"/>
      <c r="K522" s="52">
        <f t="shared" si="59"/>
        <v>0</v>
      </c>
      <c r="L522" s="55"/>
      <c r="M522" s="55"/>
      <c r="N522" s="55"/>
      <c r="O522" s="55"/>
      <c r="P522" s="52">
        <f t="shared" si="60"/>
        <v>0</v>
      </c>
      <c r="Q522" s="30" t="e">
        <f>MATCH(LEFT(A522,4)*1,'Appendix 1'!E$5:E$8,0)</f>
        <v>#N/A</v>
      </c>
      <c r="R522" s="41">
        <f t="shared" si="61"/>
        <v>-0.1</v>
      </c>
      <c r="S522" s="41">
        <f t="shared" si="62"/>
        <v>-0.1</v>
      </c>
      <c r="T522" s="41">
        <f t="shared" si="63"/>
        <v>-0.1</v>
      </c>
      <c r="U522" s="41">
        <f t="shared" si="64"/>
        <v>-0.1</v>
      </c>
      <c r="V522" s="41" t="e">
        <f t="shared" si="57"/>
        <v>#DIV/0!</v>
      </c>
      <c r="W522" s="42"/>
      <c r="X522" s="42"/>
      <c r="Y522" s="42"/>
      <c r="Z522" s="42"/>
      <c r="AA522" s="42"/>
    </row>
    <row r="523" spans="1:27" hidden="1">
      <c r="A523" s="38" t="s">
        <v>5052</v>
      </c>
      <c r="B523" s="39">
        <v>3637099</v>
      </c>
      <c r="C523" s="39">
        <v>803</v>
      </c>
      <c r="D523" s="39">
        <v>3437908</v>
      </c>
      <c r="E523" s="39">
        <v>2544</v>
      </c>
      <c r="F523" s="52">
        <f t="shared" si="58"/>
        <v>195844</v>
      </c>
      <c r="G523" s="39">
        <v>24198409</v>
      </c>
      <c r="H523" s="39">
        <v>45026</v>
      </c>
      <c r="I523" s="39">
        <v>14014056</v>
      </c>
      <c r="J523" s="39">
        <v>76233</v>
      </c>
      <c r="K523" s="52">
        <f t="shared" si="59"/>
        <v>10063094</v>
      </c>
      <c r="L523" s="54">
        <v>174584933</v>
      </c>
      <c r="M523" s="54">
        <v>1708785</v>
      </c>
      <c r="N523" s="54">
        <v>32977506</v>
      </c>
      <c r="O523" s="54">
        <v>28419787</v>
      </c>
      <c r="P523" s="52">
        <f t="shared" si="60"/>
        <v>111478855</v>
      </c>
      <c r="Q523" s="30" t="e">
        <f>MATCH(LEFT(A523,4)*1,'Appendix 1'!E$5:E$8,0)</f>
        <v>#N/A</v>
      </c>
      <c r="R523" s="41">
        <f t="shared" si="61"/>
        <v>-0.1</v>
      </c>
      <c r="S523" s="41">
        <f t="shared" si="62"/>
        <v>-0.1</v>
      </c>
      <c r="T523" s="41">
        <f t="shared" si="63"/>
        <v>-0.1</v>
      </c>
      <c r="U523" s="41">
        <f t="shared" si="64"/>
        <v>-0.1</v>
      </c>
      <c r="V523" s="41">
        <f t="shared" si="57"/>
        <v>1.9461608924650809E-2</v>
      </c>
      <c r="W523" s="42"/>
      <c r="X523" s="42"/>
      <c r="Y523" s="42"/>
      <c r="Z523" s="42"/>
      <c r="AA523" s="42"/>
    </row>
    <row r="524" spans="1:27" hidden="1">
      <c r="A524" s="38" t="s">
        <v>5053</v>
      </c>
      <c r="B524" s="39">
        <v>76413</v>
      </c>
      <c r="C524" s="40"/>
      <c r="D524" s="40"/>
      <c r="E524" s="39">
        <v>246</v>
      </c>
      <c r="F524" s="52">
        <f t="shared" si="58"/>
        <v>76167</v>
      </c>
      <c r="G524" s="39">
        <v>2020232</v>
      </c>
      <c r="H524" s="40"/>
      <c r="I524" s="40"/>
      <c r="J524" s="39">
        <v>7030</v>
      </c>
      <c r="K524" s="52">
        <f t="shared" si="59"/>
        <v>2013202</v>
      </c>
      <c r="L524" s="54">
        <v>3854329</v>
      </c>
      <c r="M524" s="55"/>
      <c r="N524" s="55"/>
      <c r="O524" s="54">
        <v>7030</v>
      </c>
      <c r="P524" s="52">
        <f t="shared" si="60"/>
        <v>3847299</v>
      </c>
      <c r="Q524" s="30" t="e">
        <f>MATCH(LEFT(A524,4)*1,'Appendix 1'!E$5:E$8,0)</f>
        <v>#N/A</v>
      </c>
      <c r="R524" s="41">
        <f t="shared" si="61"/>
        <v>-0.1</v>
      </c>
      <c r="S524" s="41">
        <f t="shared" si="62"/>
        <v>-0.1</v>
      </c>
      <c r="T524" s="41">
        <f t="shared" si="63"/>
        <v>-0.1</v>
      </c>
      <c r="U524" s="41">
        <f t="shared" si="64"/>
        <v>-0.1</v>
      </c>
      <c r="V524" s="41">
        <f t="shared" si="57"/>
        <v>3.7833759354500937E-2</v>
      </c>
      <c r="W524" s="42"/>
      <c r="X524" s="42"/>
      <c r="Y524" s="42"/>
      <c r="Z524" s="42"/>
      <c r="AA524" s="42"/>
    </row>
    <row r="525" spans="1:27" hidden="1">
      <c r="A525" s="38" t="s">
        <v>5054</v>
      </c>
      <c r="B525" s="39">
        <v>11861</v>
      </c>
      <c r="C525" s="30">
        <v>0</v>
      </c>
      <c r="D525" s="39">
        <v>187</v>
      </c>
      <c r="E525" s="40"/>
      <c r="F525" s="52">
        <f t="shared" si="58"/>
        <v>11674</v>
      </c>
      <c r="G525" s="39">
        <v>231371</v>
      </c>
      <c r="H525" s="30">
        <v>0</v>
      </c>
      <c r="I525" s="39">
        <v>2497</v>
      </c>
      <c r="J525" s="40"/>
      <c r="K525" s="52">
        <f t="shared" si="59"/>
        <v>228874</v>
      </c>
      <c r="L525" s="54">
        <v>19050741</v>
      </c>
      <c r="M525" s="54">
        <v>16440053</v>
      </c>
      <c r="N525" s="54">
        <v>4711</v>
      </c>
      <c r="O525" s="55"/>
      <c r="P525" s="52">
        <f t="shared" si="60"/>
        <v>2605977</v>
      </c>
      <c r="Q525" s="30" t="e">
        <f>MATCH(LEFT(A525,4)*1,'Appendix 1'!E$5:E$8,0)</f>
        <v>#N/A</v>
      </c>
      <c r="R525" s="41">
        <f t="shared" si="61"/>
        <v>-0.1</v>
      </c>
      <c r="S525" s="41">
        <f t="shared" si="62"/>
        <v>-0.1</v>
      </c>
      <c r="T525" s="41">
        <f t="shared" si="63"/>
        <v>-0.1</v>
      </c>
      <c r="U525" s="41">
        <f t="shared" si="64"/>
        <v>-0.1</v>
      </c>
      <c r="V525" s="41">
        <f t="shared" si="57"/>
        <v>5.1006230502372484E-2</v>
      </c>
      <c r="W525" s="42"/>
      <c r="X525" s="42"/>
      <c r="Y525" s="42"/>
      <c r="Z525" s="42"/>
      <c r="AA525" s="42"/>
    </row>
    <row r="526" spans="1:27" hidden="1">
      <c r="A526" s="38" t="s">
        <v>5055</v>
      </c>
      <c r="B526" s="39">
        <v>667589</v>
      </c>
      <c r="C526" s="39">
        <v>1462</v>
      </c>
      <c r="D526" s="39">
        <v>391374</v>
      </c>
      <c r="E526" s="39">
        <v>282</v>
      </c>
      <c r="F526" s="52">
        <f t="shared" si="58"/>
        <v>274471</v>
      </c>
      <c r="G526" s="39">
        <v>12304570</v>
      </c>
      <c r="H526" s="39">
        <v>52996</v>
      </c>
      <c r="I526" s="39">
        <v>1418988</v>
      </c>
      <c r="J526" s="39">
        <v>13976</v>
      </c>
      <c r="K526" s="52">
        <f t="shared" si="59"/>
        <v>10818610</v>
      </c>
      <c r="L526" s="54">
        <v>21645469</v>
      </c>
      <c r="M526" s="54">
        <v>1084060</v>
      </c>
      <c r="N526" s="54">
        <v>1418988</v>
      </c>
      <c r="O526" s="54">
        <v>76715</v>
      </c>
      <c r="P526" s="52">
        <f t="shared" si="60"/>
        <v>19065706</v>
      </c>
      <c r="Q526" s="30" t="e">
        <f>MATCH(LEFT(A526,4)*1,'Appendix 1'!E$5:E$8,0)</f>
        <v>#N/A</v>
      </c>
      <c r="R526" s="41">
        <f t="shared" si="61"/>
        <v>-0.1</v>
      </c>
      <c r="S526" s="41">
        <f t="shared" si="62"/>
        <v>-0.1</v>
      </c>
      <c r="T526" s="41">
        <f t="shared" si="63"/>
        <v>-0.1</v>
      </c>
      <c r="U526" s="41">
        <f t="shared" si="64"/>
        <v>-0.1</v>
      </c>
      <c r="V526" s="41">
        <f t="shared" si="57"/>
        <v>2.5370264756747862E-2</v>
      </c>
      <c r="W526" s="42"/>
      <c r="X526" s="42"/>
      <c r="Y526" s="42"/>
      <c r="Z526" s="42"/>
      <c r="AA526" s="42"/>
    </row>
    <row r="527" spans="1:27" hidden="1">
      <c r="A527" s="38" t="s">
        <v>5056</v>
      </c>
      <c r="B527" s="39">
        <v>5405981</v>
      </c>
      <c r="C527" s="39">
        <v>7935</v>
      </c>
      <c r="D527" s="39">
        <v>2838880</v>
      </c>
      <c r="E527" s="39">
        <v>258</v>
      </c>
      <c r="F527" s="52">
        <f t="shared" si="58"/>
        <v>2558908</v>
      </c>
      <c r="G527" s="39">
        <v>75904974</v>
      </c>
      <c r="H527" s="39">
        <v>198398</v>
      </c>
      <c r="I527" s="39">
        <v>11699083</v>
      </c>
      <c r="J527" s="39">
        <v>6435</v>
      </c>
      <c r="K527" s="52">
        <f t="shared" si="59"/>
        <v>64001058</v>
      </c>
      <c r="L527" s="54">
        <v>112679379</v>
      </c>
      <c r="M527" s="54">
        <v>5006810</v>
      </c>
      <c r="N527" s="54">
        <v>11699083</v>
      </c>
      <c r="O527" s="54">
        <v>31035</v>
      </c>
      <c r="P527" s="52">
        <f t="shared" si="60"/>
        <v>95942451</v>
      </c>
      <c r="Q527" s="30" t="e">
        <f>MATCH(LEFT(A527,4)*1,'Appendix 1'!E$5:E$8,0)</f>
        <v>#N/A</v>
      </c>
      <c r="R527" s="41">
        <f t="shared" si="61"/>
        <v>-0.1</v>
      </c>
      <c r="S527" s="41">
        <f t="shared" si="62"/>
        <v>-0.1</v>
      </c>
      <c r="T527" s="41">
        <f t="shared" si="63"/>
        <v>-0.1</v>
      </c>
      <c r="U527" s="41">
        <f t="shared" si="64"/>
        <v>-0.1</v>
      </c>
      <c r="V527" s="41">
        <f t="shared" si="57"/>
        <v>3.9982276542990899E-2</v>
      </c>
      <c r="W527" s="42"/>
      <c r="X527" s="42"/>
      <c r="Y527" s="42"/>
      <c r="Z527" s="42"/>
      <c r="AA527" s="42"/>
    </row>
    <row r="528" spans="1:27" hidden="1">
      <c r="A528" s="38" t="s">
        <v>5057</v>
      </c>
      <c r="B528" s="39">
        <v>377369</v>
      </c>
      <c r="C528" s="39">
        <v>706</v>
      </c>
      <c r="D528" s="39">
        <v>324095</v>
      </c>
      <c r="E528" s="30">
        <v>0</v>
      </c>
      <c r="F528" s="52">
        <f t="shared" si="58"/>
        <v>52568</v>
      </c>
      <c r="G528" s="39">
        <v>1887046</v>
      </c>
      <c r="H528" s="39">
        <v>10866</v>
      </c>
      <c r="I528" s="39">
        <v>1067342</v>
      </c>
      <c r="J528" s="30">
        <v>0</v>
      </c>
      <c r="K528" s="52">
        <f t="shared" si="59"/>
        <v>808838</v>
      </c>
      <c r="L528" s="54">
        <v>2018419</v>
      </c>
      <c r="M528" s="54">
        <v>10866</v>
      </c>
      <c r="N528" s="54">
        <v>1067595</v>
      </c>
      <c r="O528" s="54">
        <v>1980</v>
      </c>
      <c r="P528" s="52">
        <f t="shared" si="60"/>
        <v>937978</v>
      </c>
      <c r="Q528" s="30" t="e">
        <f>MATCH(LEFT(A528,4)*1,'Appendix 1'!E$5:E$8,0)</f>
        <v>#N/A</v>
      </c>
      <c r="R528" s="41">
        <f t="shared" si="61"/>
        <v>-0.1</v>
      </c>
      <c r="S528" s="41">
        <f t="shared" si="62"/>
        <v>-0.1</v>
      </c>
      <c r="T528" s="41">
        <f t="shared" si="63"/>
        <v>-0.1</v>
      </c>
      <c r="U528" s="41">
        <f t="shared" si="64"/>
        <v>-0.1</v>
      </c>
      <c r="V528" s="41">
        <f t="shared" si="57"/>
        <v>6.4992000870384425E-2</v>
      </c>
      <c r="W528" s="42"/>
      <c r="X528" s="42"/>
      <c r="Y528" s="42"/>
      <c r="Z528" s="42"/>
      <c r="AA528" s="42"/>
    </row>
    <row r="529" spans="1:27" hidden="1">
      <c r="A529" s="38" t="s">
        <v>5058</v>
      </c>
      <c r="B529" s="39">
        <v>121731</v>
      </c>
      <c r="C529" s="30">
        <v>0</v>
      </c>
      <c r="D529" s="39">
        <v>121731</v>
      </c>
      <c r="E529" s="30">
        <v>0</v>
      </c>
      <c r="F529" s="52">
        <f t="shared" si="58"/>
        <v>0</v>
      </c>
      <c r="G529" s="39">
        <v>648128</v>
      </c>
      <c r="H529" s="30">
        <v>0</v>
      </c>
      <c r="I529" s="39">
        <v>648128</v>
      </c>
      <c r="J529" s="30">
        <v>0</v>
      </c>
      <c r="K529" s="52">
        <f t="shared" si="59"/>
        <v>0</v>
      </c>
      <c r="L529" s="54">
        <v>166819381</v>
      </c>
      <c r="M529" s="54">
        <v>132004850</v>
      </c>
      <c r="N529" s="54">
        <v>648128</v>
      </c>
      <c r="O529" s="54">
        <v>6693212</v>
      </c>
      <c r="P529" s="52">
        <f t="shared" si="60"/>
        <v>27473191</v>
      </c>
      <c r="Q529" s="30" t="e">
        <f>MATCH(LEFT(A529,4)*1,'Appendix 1'!E$5:E$8,0)</f>
        <v>#N/A</v>
      </c>
      <c r="R529" s="41">
        <f t="shared" si="61"/>
        <v>-0.1</v>
      </c>
      <c r="S529" s="41">
        <f t="shared" si="62"/>
        <v>-0.1</v>
      </c>
      <c r="T529" s="41">
        <f t="shared" si="63"/>
        <v>-0.1</v>
      </c>
      <c r="U529" s="41">
        <f t="shared" si="64"/>
        <v>-0.1</v>
      </c>
      <c r="V529" s="41" t="e">
        <f t="shared" si="57"/>
        <v>#DIV/0!</v>
      </c>
      <c r="W529" s="42"/>
      <c r="X529" s="42"/>
      <c r="Y529" s="42"/>
      <c r="Z529" s="42"/>
      <c r="AA529" s="42"/>
    </row>
    <row r="530" spans="1:27" hidden="1">
      <c r="A530" s="38" t="s">
        <v>5059</v>
      </c>
      <c r="B530" s="39">
        <v>320639</v>
      </c>
      <c r="C530" s="30">
        <v>0</v>
      </c>
      <c r="D530" s="39">
        <v>320639</v>
      </c>
      <c r="E530" s="30">
        <v>0</v>
      </c>
      <c r="F530" s="52">
        <f t="shared" si="58"/>
        <v>0</v>
      </c>
      <c r="G530" s="39">
        <v>1473841</v>
      </c>
      <c r="H530" s="30">
        <v>0</v>
      </c>
      <c r="I530" s="39">
        <v>1473841</v>
      </c>
      <c r="J530" s="30">
        <v>0</v>
      </c>
      <c r="K530" s="52">
        <f t="shared" si="59"/>
        <v>0</v>
      </c>
      <c r="L530" s="54">
        <v>104839932</v>
      </c>
      <c r="M530" s="54">
        <v>2778539</v>
      </c>
      <c r="N530" s="54">
        <v>1473841</v>
      </c>
      <c r="O530" s="54">
        <v>60677571</v>
      </c>
      <c r="P530" s="52">
        <f t="shared" si="60"/>
        <v>39909981</v>
      </c>
      <c r="Q530" s="30" t="e">
        <f>MATCH(LEFT(A530,4)*1,'Appendix 1'!E$5:E$8,0)</f>
        <v>#N/A</v>
      </c>
      <c r="R530" s="41">
        <f t="shared" si="61"/>
        <v>-0.1</v>
      </c>
      <c r="S530" s="41">
        <f t="shared" si="62"/>
        <v>-0.1</v>
      </c>
      <c r="T530" s="41">
        <f t="shared" si="63"/>
        <v>-0.1</v>
      </c>
      <c r="U530" s="41">
        <f t="shared" si="64"/>
        <v>-0.1</v>
      </c>
      <c r="V530" s="41" t="e">
        <f t="shared" si="57"/>
        <v>#DIV/0!</v>
      </c>
      <c r="W530" s="42"/>
      <c r="X530" s="42"/>
      <c r="Y530" s="42"/>
      <c r="Z530" s="42"/>
      <c r="AA530" s="42"/>
    </row>
    <row r="531" spans="1:27" hidden="1">
      <c r="A531" s="38" t="s">
        <v>5060</v>
      </c>
      <c r="B531" s="39">
        <v>108660</v>
      </c>
      <c r="C531" s="30">
        <v>0</v>
      </c>
      <c r="D531" s="39">
        <v>108660</v>
      </c>
      <c r="E531" s="30">
        <v>0</v>
      </c>
      <c r="F531" s="52">
        <f t="shared" si="58"/>
        <v>0</v>
      </c>
      <c r="G531" s="39">
        <v>698923</v>
      </c>
      <c r="H531" s="30">
        <v>0</v>
      </c>
      <c r="I531" s="39">
        <v>698923</v>
      </c>
      <c r="J531" s="30">
        <v>0</v>
      </c>
      <c r="K531" s="52">
        <f t="shared" si="59"/>
        <v>0</v>
      </c>
      <c r="L531" s="54">
        <v>217637546</v>
      </c>
      <c r="M531" s="54">
        <v>178963004</v>
      </c>
      <c r="N531" s="54">
        <v>698923</v>
      </c>
      <c r="O531" s="54">
        <v>194485</v>
      </c>
      <c r="P531" s="52">
        <f t="shared" si="60"/>
        <v>37781134</v>
      </c>
      <c r="Q531" s="30" t="e">
        <f>MATCH(LEFT(A531,4)*1,'Appendix 1'!E$5:E$8,0)</f>
        <v>#N/A</v>
      </c>
      <c r="R531" s="41">
        <f t="shared" si="61"/>
        <v>-0.1</v>
      </c>
      <c r="S531" s="41">
        <f t="shared" si="62"/>
        <v>-0.1</v>
      </c>
      <c r="T531" s="41">
        <f t="shared" si="63"/>
        <v>-0.1</v>
      </c>
      <c r="U531" s="41">
        <f t="shared" si="64"/>
        <v>-0.1</v>
      </c>
      <c r="V531" s="41" t="e">
        <f t="shared" si="57"/>
        <v>#DIV/0!</v>
      </c>
      <c r="W531" s="42"/>
      <c r="X531" s="42"/>
      <c r="Y531" s="42"/>
      <c r="Z531" s="42"/>
      <c r="AA531" s="42"/>
    </row>
    <row r="532" spans="1:27" hidden="1">
      <c r="A532" s="38" t="s">
        <v>5061</v>
      </c>
      <c r="B532" s="39">
        <v>51600</v>
      </c>
      <c r="C532" s="30">
        <v>0</v>
      </c>
      <c r="D532" s="39">
        <v>51600</v>
      </c>
      <c r="E532" s="30">
        <v>0</v>
      </c>
      <c r="F532" s="52">
        <f t="shared" si="58"/>
        <v>0</v>
      </c>
      <c r="G532" s="39">
        <v>209547</v>
      </c>
      <c r="H532" s="30">
        <v>0</v>
      </c>
      <c r="I532" s="39">
        <v>209547</v>
      </c>
      <c r="J532" s="30">
        <v>0</v>
      </c>
      <c r="K532" s="52">
        <f t="shared" si="59"/>
        <v>0</v>
      </c>
      <c r="L532" s="54">
        <v>19128533</v>
      </c>
      <c r="M532" s="54">
        <v>13680320</v>
      </c>
      <c r="N532" s="54">
        <v>209547</v>
      </c>
      <c r="O532" s="54">
        <v>14017</v>
      </c>
      <c r="P532" s="52">
        <f t="shared" si="60"/>
        <v>5224649</v>
      </c>
      <c r="Q532" s="30" t="e">
        <f>MATCH(LEFT(A532,4)*1,'Appendix 1'!E$5:E$8,0)</f>
        <v>#N/A</v>
      </c>
      <c r="R532" s="41">
        <f t="shared" si="61"/>
        <v>-0.1</v>
      </c>
      <c r="S532" s="41">
        <f t="shared" si="62"/>
        <v>-0.1</v>
      </c>
      <c r="T532" s="41">
        <f t="shared" si="63"/>
        <v>-0.1</v>
      </c>
      <c r="U532" s="41">
        <f t="shared" si="64"/>
        <v>-0.1</v>
      </c>
      <c r="V532" s="41" t="e">
        <f t="shared" si="57"/>
        <v>#DIV/0!</v>
      </c>
      <c r="W532" s="42"/>
      <c r="X532" s="42"/>
      <c r="Y532" s="42"/>
      <c r="Z532" s="42"/>
      <c r="AA532" s="42"/>
    </row>
    <row r="533" spans="1:27" hidden="1">
      <c r="A533" s="38" t="s">
        <v>5062</v>
      </c>
      <c r="B533" s="39">
        <v>76125</v>
      </c>
      <c r="C533" s="30">
        <v>0</v>
      </c>
      <c r="D533" s="39">
        <v>49598</v>
      </c>
      <c r="E533" s="30">
        <v>0</v>
      </c>
      <c r="F533" s="52">
        <f t="shared" si="58"/>
        <v>26527</v>
      </c>
      <c r="G533" s="39">
        <v>1005020</v>
      </c>
      <c r="H533" s="30">
        <v>0</v>
      </c>
      <c r="I533" s="39">
        <v>175877</v>
      </c>
      <c r="J533" s="30">
        <v>0</v>
      </c>
      <c r="K533" s="52">
        <f t="shared" si="59"/>
        <v>829143</v>
      </c>
      <c r="L533" s="54">
        <v>1149227</v>
      </c>
      <c r="M533" s="54">
        <v>128798</v>
      </c>
      <c r="N533" s="54">
        <v>175877</v>
      </c>
      <c r="O533" s="54">
        <v>15409</v>
      </c>
      <c r="P533" s="52">
        <f t="shared" si="60"/>
        <v>829143</v>
      </c>
      <c r="Q533" s="30" t="e">
        <f>MATCH(LEFT(A533,4)*1,'Appendix 1'!E$5:E$8,0)</f>
        <v>#N/A</v>
      </c>
      <c r="R533" s="41">
        <f t="shared" si="61"/>
        <v>-0.1</v>
      </c>
      <c r="S533" s="41">
        <f t="shared" si="62"/>
        <v>-0.1</v>
      </c>
      <c r="T533" s="41">
        <f t="shared" si="63"/>
        <v>-0.1</v>
      </c>
      <c r="U533" s="41">
        <f t="shared" si="64"/>
        <v>-0.1</v>
      </c>
      <c r="V533" s="41">
        <f t="shared" si="57"/>
        <v>3.199327498392919E-2</v>
      </c>
      <c r="W533" s="42"/>
      <c r="X533" s="42"/>
      <c r="Y533" s="42"/>
      <c r="Z533" s="42"/>
      <c r="AA533" s="42"/>
    </row>
    <row r="534" spans="1:27" hidden="1">
      <c r="A534" s="38" t="s">
        <v>5063</v>
      </c>
      <c r="B534" s="39">
        <v>6100</v>
      </c>
      <c r="C534" s="30">
        <v>0</v>
      </c>
      <c r="D534" s="39">
        <v>6100</v>
      </c>
      <c r="E534" s="40"/>
      <c r="F534" s="52">
        <f t="shared" si="58"/>
        <v>0</v>
      </c>
      <c r="G534" s="39">
        <v>24400</v>
      </c>
      <c r="H534" s="30">
        <v>0</v>
      </c>
      <c r="I534" s="39">
        <v>24400</v>
      </c>
      <c r="J534" s="40"/>
      <c r="K534" s="52">
        <f t="shared" si="59"/>
        <v>0</v>
      </c>
      <c r="L534" s="54">
        <v>2838203</v>
      </c>
      <c r="M534" s="54">
        <v>2813803</v>
      </c>
      <c r="N534" s="54">
        <v>24400</v>
      </c>
      <c r="O534" s="55"/>
      <c r="P534" s="52">
        <f t="shared" si="60"/>
        <v>0</v>
      </c>
      <c r="Q534" s="30" t="e">
        <f>MATCH(LEFT(A534,4)*1,'Appendix 1'!E$5:E$8,0)</f>
        <v>#N/A</v>
      </c>
      <c r="R534" s="41">
        <f t="shared" si="61"/>
        <v>-0.1</v>
      </c>
      <c r="S534" s="41">
        <f t="shared" si="62"/>
        <v>-0.1</v>
      </c>
      <c r="T534" s="41">
        <f t="shared" si="63"/>
        <v>-0.1</v>
      </c>
      <c r="U534" s="41">
        <f t="shared" si="64"/>
        <v>-0.1</v>
      </c>
      <c r="V534" s="41" t="e">
        <f t="shared" si="57"/>
        <v>#DIV/0!</v>
      </c>
      <c r="W534" s="42"/>
      <c r="X534" s="42"/>
      <c r="Y534" s="42"/>
      <c r="Z534" s="42"/>
      <c r="AA534" s="42"/>
    </row>
    <row r="535" spans="1:27" hidden="1">
      <c r="A535" s="38" t="s">
        <v>5064</v>
      </c>
      <c r="B535" s="39">
        <v>5692519</v>
      </c>
      <c r="C535" s="30">
        <v>0</v>
      </c>
      <c r="D535" s="39">
        <v>5692519</v>
      </c>
      <c r="E535" s="30">
        <v>0</v>
      </c>
      <c r="F535" s="52">
        <f t="shared" si="58"/>
        <v>0</v>
      </c>
      <c r="G535" s="39">
        <v>22955559</v>
      </c>
      <c r="H535" s="30">
        <v>0</v>
      </c>
      <c r="I535" s="39">
        <v>22955559</v>
      </c>
      <c r="J535" s="30">
        <v>0</v>
      </c>
      <c r="K535" s="52">
        <f t="shared" si="59"/>
        <v>0</v>
      </c>
      <c r="L535" s="54">
        <v>7393297961</v>
      </c>
      <c r="M535" s="54">
        <v>5164981286</v>
      </c>
      <c r="N535" s="54">
        <v>22955559</v>
      </c>
      <c r="O535" s="54">
        <v>5971444</v>
      </c>
      <c r="P535" s="52">
        <f t="shared" si="60"/>
        <v>2199389672</v>
      </c>
      <c r="Q535" s="30" t="e">
        <f>MATCH(LEFT(A535,4)*1,'Appendix 1'!E$5:E$8,0)</f>
        <v>#N/A</v>
      </c>
      <c r="R535" s="41">
        <f t="shared" si="61"/>
        <v>-0.1</v>
      </c>
      <c r="S535" s="41">
        <f t="shared" si="62"/>
        <v>-0.1</v>
      </c>
      <c r="T535" s="41">
        <f t="shared" si="63"/>
        <v>-0.1</v>
      </c>
      <c r="U535" s="41">
        <f t="shared" si="64"/>
        <v>-0.1</v>
      </c>
      <c r="V535" s="41" t="e">
        <f t="shared" si="57"/>
        <v>#DIV/0!</v>
      </c>
      <c r="W535" s="42"/>
      <c r="X535" s="42"/>
      <c r="Y535" s="42"/>
      <c r="Z535" s="42"/>
      <c r="AA535" s="42"/>
    </row>
    <row r="536" spans="1:27" hidden="1">
      <c r="A536" s="38" t="s">
        <v>5065</v>
      </c>
      <c r="B536" s="39">
        <v>948522</v>
      </c>
      <c r="C536" s="30">
        <v>0</v>
      </c>
      <c r="D536" s="39">
        <v>948522</v>
      </c>
      <c r="E536" s="30">
        <v>0</v>
      </c>
      <c r="F536" s="52">
        <f t="shared" si="58"/>
        <v>0</v>
      </c>
      <c r="G536" s="39">
        <v>4622262</v>
      </c>
      <c r="H536" s="30">
        <v>0</v>
      </c>
      <c r="I536" s="39">
        <v>4622262</v>
      </c>
      <c r="J536" s="30">
        <v>0</v>
      </c>
      <c r="K536" s="52">
        <f t="shared" si="59"/>
        <v>0</v>
      </c>
      <c r="L536" s="54">
        <v>422480326</v>
      </c>
      <c r="M536" s="54">
        <v>300390417</v>
      </c>
      <c r="N536" s="54">
        <v>4622262</v>
      </c>
      <c r="O536" s="54">
        <v>120850</v>
      </c>
      <c r="P536" s="52">
        <f t="shared" si="60"/>
        <v>117346797</v>
      </c>
      <c r="Q536" s="30" t="e">
        <f>MATCH(LEFT(A536,4)*1,'Appendix 1'!E$5:E$8,0)</f>
        <v>#N/A</v>
      </c>
      <c r="R536" s="41">
        <f t="shared" si="61"/>
        <v>-0.1</v>
      </c>
      <c r="S536" s="41">
        <f t="shared" si="62"/>
        <v>-0.1</v>
      </c>
      <c r="T536" s="41">
        <f t="shared" si="63"/>
        <v>-0.1</v>
      </c>
      <c r="U536" s="41">
        <f t="shared" si="64"/>
        <v>-0.1</v>
      </c>
      <c r="V536" s="41" t="e">
        <f t="shared" si="57"/>
        <v>#DIV/0!</v>
      </c>
      <c r="W536" s="42"/>
      <c r="X536" s="42"/>
      <c r="Y536" s="42"/>
      <c r="Z536" s="42"/>
      <c r="AA536" s="42"/>
    </row>
    <row r="537" spans="1:27" hidden="1">
      <c r="A537" s="38" t="s">
        <v>5066</v>
      </c>
      <c r="B537" s="39">
        <v>8007234</v>
      </c>
      <c r="C537" s="39">
        <v>19372</v>
      </c>
      <c r="D537" s="39">
        <v>7247166</v>
      </c>
      <c r="E537" s="39">
        <v>1913</v>
      </c>
      <c r="F537" s="52">
        <f t="shared" si="58"/>
        <v>738783</v>
      </c>
      <c r="G537" s="39">
        <v>52883991</v>
      </c>
      <c r="H537" s="39">
        <v>605383</v>
      </c>
      <c r="I537" s="39">
        <v>29601888</v>
      </c>
      <c r="J537" s="39">
        <v>55305</v>
      </c>
      <c r="K537" s="52">
        <f t="shared" si="59"/>
        <v>22621415</v>
      </c>
      <c r="L537" s="54">
        <v>1497839981</v>
      </c>
      <c r="M537" s="54">
        <v>155746079</v>
      </c>
      <c r="N537" s="54">
        <v>29670187</v>
      </c>
      <c r="O537" s="54">
        <v>126744919</v>
      </c>
      <c r="P537" s="52">
        <f t="shared" si="60"/>
        <v>1185678796</v>
      </c>
      <c r="Q537" s="30" t="e">
        <f>MATCH(LEFT(A537,4)*1,'Appendix 1'!E$5:E$8,0)</f>
        <v>#N/A</v>
      </c>
      <c r="R537" s="41">
        <f t="shared" si="61"/>
        <v>-0.1</v>
      </c>
      <c r="S537" s="41">
        <f t="shared" si="62"/>
        <v>-0.1</v>
      </c>
      <c r="T537" s="41">
        <f t="shared" si="63"/>
        <v>-0.1</v>
      </c>
      <c r="U537" s="41">
        <f t="shared" si="64"/>
        <v>-0.1</v>
      </c>
      <c r="V537" s="41">
        <f t="shared" si="57"/>
        <v>3.2658567114391385E-2</v>
      </c>
      <c r="W537" s="42"/>
      <c r="X537" s="42"/>
      <c r="Y537" s="42"/>
      <c r="Z537" s="42"/>
      <c r="AA537" s="42"/>
    </row>
    <row r="538" spans="1:27" hidden="1">
      <c r="A538" s="38" t="s">
        <v>5067</v>
      </c>
      <c r="B538" s="39">
        <v>1683961</v>
      </c>
      <c r="C538" s="30">
        <v>0</v>
      </c>
      <c r="D538" s="39">
        <v>1683961</v>
      </c>
      <c r="E538" s="30">
        <v>0</v>
      </c>
      <c r="F538" s="52">
        <f t="shared" si="58"/>
        <v>0</v>
      </c>
      <c r="G538" s="39">
        <v>7089934</v>
      </c>
      <c r="H538" s="30">
        <v>0</v>
      </c>
      <c r="I538" s="39">
        <v>7089934</v>
      </c>
      <c r="J538" s="30">
        <v>0</v>
      </c>
      <c r="K538" s="52">
        <f t="shared" si="59"/>
        <v>0</v>
      </c>
      <c r="L538" s="54">
        <v>2181033597</v>
      </c>
      <c r="M538" s="54">
        <v>2039735176</v>
      </c>
      <c r="N538" s="54">
        <v>7089934</v>
      </c>
      <c r="O538" s="54">
        <v>19731506</v>
      </c>
      <c r="P538" s="52">
        <f t="shared" si="60"/>
        <v>114476981</v>
      </c>
      <c r="Q538" s="30" t="e">
        <f>MATCH(LEFT(A538,4)*1,'Appendix 1'!E$5:E$8,0)</f>
        <v>#N/A</v>
      </c>
      <c r="R538" s="41">
        <f t="shared" si="61"/>
        <v>-0.1</v>
      </c>
      <c r="S538" s="41">
        <f t="shared" si="62"/>
        <v>-0.1</v>
      </c>
      <c r="T538" s="41">
        <f t="shared" si="63"/>
        <v>-0.1</v>
      </c>
      <c r="U538" s="41">
        <f t="shared" si="64"/>
        <v>-0.1</v>
      </c>
      <c r="V538" s="41" t="e">
        <f t="shared" si="57"/>
        <v>#DIV/0!</v>
      </c>
      <c r="W538" s="42"/>
      <c r="X538" s="42"/>
      <c r="Y538" s="42"/>
      <c r="Z538" s="42"/>
      <c r="AA538" s="42"/>
    </row>
    <row r="539" spans="1:27" hidden="1">
      <c r="A539" s="38" t="s">
        <v>5068</v>
      </c>
      <c r="B539" s="39">
        <v>40870672</v>
      </c>
      <c r="C539" s="39">
        <v>19948</v>
      </c>
      <c r="D539" s="39">
        <v>30346411</v>
      </c>
      <c r="E539" s="39">
        <v>155750</v>
      </c>
      <c r="F539" s="52">
        <f t="shared" si="58"/>
        <v>10348563</v>
      </c>
      <c r="G539" s="39">
        <v>426575000</v>
      </c>
      <c r="H539" s="39">
        <v>603663</v>
      </c>
      <c r="I539" s="39">
        <v>112737356</v>
      </c>
      <c r="J539" s="39">
        <v>4073328</v>
      </c>
      <c r="K539" s="52">
        <f t="shared" si="59"/>
        <v>309160653</v>
      </c>
      <c r="L539" s="54">
        <v>1269920785</v>
      </c>
      <c r="M539" s="54">
        <v>410174491</v>
      </c>
      <c r="N539" s="54">
        <v>112737356</v>
      </c>
      <c r="O539" s="54">
        <v>28171548</v>
      </c>
      <c r="P539" s="52">
        <f t="shared" si="60"/>
        <v>718837390</v>
      </c>
      <c r="Q539" s="30" t="e">
        <f>MATCH(LEFT(A539,4)*1,'Appendix 1'!E$5:E$8,0)</f>
        <v>#N/A</v>
      </c>
      <c r="R539" s="41">
        <f t="shared" si="61"/>
        <v>-0.1</v>
      </c>
      <c r="S539" s="41">
        <f t="shared" si="62"/>
        <v>-0.1</v>
      </c>
      <c r="T539" s="41">
        <f t="shared" si="63"/>
        <v>-0.1</v>
      </c>
      <c r="U539" s="41">
        <f t="shared" si="64"/>
        <v>-0.1</v>
      </c>
      <c r="V539" s="41">
        <f t="shared" si="57"/>
        <v>3.347309206259181E-2</v>
      </c>
      <c r="W539" s="42"/>
      <c r="X539" s="42"/>
      <c r="Y539" s="42"/>
      <c r="Z539" s="42"/>
      <c r="AA539" s="42"/>
    </row>
    <row r="540" spans="1:27" hidden="1">
      <c r="A540" s="38" t="s">
        <v>5069</v>
      </c>
      <c r="B540" s="39">
        <v>103886588</v>
      </c>
      <c r="C540" s="39">
        <v>59479</v>
      </c>
      <c r="D540" s="39">
        <v>49968436</v>
      </c>
      <c r="E540" s="39">
        <v>25888</v>
      </c>
      <c r="F540" s="52">
        <f t="shared" si="58"/>
        <v>53832785</v>
      </c>
      <c r="G540" s="39">
        <v>864358205</v>
      </c>
      <c r="H540" s="39">
        <v>904169</v>
      </c>
      <c r="I540" s="39">
        <v>177687698</v>
      </c>
      <c r="J540" s="39">
        <v>494607</v>
      </c>
      <c r="K540" s="52">
        <f t="shared" si="59"/>
        <v>685271731</v>
      </c>
      <c r="L540" s="54">
        <v>2678326942</v>
      </c>
      <c r="M540" s="54">
        <v>451415924</v>
      </c>
      <c r="N540" s="54">
        <v>177718443</v>
      </c>
      <c r="O540" s="54">
        <v>7850193</v>
      </c>
      <c r="P540" s="52">
        <f t="shared" si="60"/>
        <v>2041342382</v>
      </c>
      <c r="Q540" s="30" t="e">
        <f>MATCH(LEFT(A540,4)*1,'Appendix 1'!E$5:E$8,0)</f>
        <v>#N/A</v>
      </c>
      <c r="R540" s="41">
        <f t="shared" si="61"/>
        <v>-0.1</v>
      </c>
      <c r="S540" s="41">
        <f t="shared" si="62"/>
        <v>-0.1</v>
      </c>
      <c r="T540" s="41">
        <f t="shared" si="63"/>
        <v>-0.1</v>
      </c>
      <c r="U540" s="41">
        <f t="shared" si="64"/>
        <v>-0.1</v>
      </c>
      <c r="V540" s="41">
        <f t="shared" si="57"/>
        <v>7.8556844773741294E-2</v>
      </c>
      <c r="W540" s="42"/>
      <c r="X540" s="42"/>
      <c r="Y540" s="42"/>
      <c r="Z540" s="42"/>
      <c r="AA540" s="42"/>
    </row>
    <row r="541" spans="1:27" hidden="1">
      <c r="A541" s="38" t="s">
        <v>5070</v>
      </c>
      <c r="B541" s="39">
        <v>1032843</v>
      </c>
      <c r="C541" s="39">
        <v>293</v>
      </c>
      <c r="D541" s="39">
        <v>243403</v>
      </c>
      <c r="E541" s="39">
        <v>289</v>
      </c>
      <c r="F541" s="52">
        <f t="shared" si="58"/>
        <v>788858</v>
      </c>
      <c r="G541" s="39">
        <v>22185164</v>
      </c>
      <c r="H541" s="39">
        <v>7924</v>
      </c>
      <c r="I541" s="39">
        <v>848097</v>
      </c>
      <c r="J541" s="39">
        <v>7816</v>
      </c>
      <c r="K541" s="52">
        <f t="shared" si="59"/>
        <v>21321327</v>
      </c>
      <c r="L541" s="54">
        <v>31527629</v>
      </c>
      <c r="M541" s="54">
        <v>1431428</v>
      </c>
      <c r="N541" s="54">
        <v>848097</v>
      </c>
      <c r="O541" s="54">
        <v>7923297</v>
      </c>
      <c r="P541" s="52">
        <f t="shared" si="60"/>
        <v>21324807</v>
      </c>
      <c r="Q541" s="30" t="e">
        <f>MATCH(LEFT(A541,4)*1,'Appendix 1'!E$5:E$8,0)</f>
        <v>#N/A</v>
      </c>
      <c r="R541" s="41">
        <f t="shared" si="61"/>
        <v>-0.1</v>
      </c>
      <c r="S541" s="41">
        <f t="shared" si="62"/>
        <v>-0.1</v>
      </c>
      <c r="T541" s="41">
        <f t="shared" si="63"/>
        <v>-0.1</v>
      </c>
      <c r="U541" s="41">
        <f t="shared" si="64"/>
        <v>-0.1</v>
      </c>
      <c r="V541" s="41">
        <f t="shared" ref="V541:V604" si="65">(B541-SUM(C541:E541))/(G541-SUM(H541:J541))</f>
        <v>3.6998541413487067E-2</v>
      </c>
      <c r="W541" s="42"/>
      <c r="X541" s="42"/>
      <c r="Y541" s="42"/>
      <c r="Z541" s="42"/>
      <c r="AA541" s="42"/>
    </row>
    <row r="542" spans="1:27" hidden="1">
      <c r="A542" s="38" t="s">
        <v>5071</v>
      </c>
      <c r="B542" s="39">
        <v>18941671</v>
      </c>
      <c r="C542" s="39">
        <v>1480</v>
      </c>
      <c r="D542" s="39">
        <v>17540632</v>
      </c>
      <c r="E542" s="39">
        <v>2108</v>
      </c>
      <c r="F542" s="52">
        <f t="shared" si="58"/>
        <v>1397451</v>
      </c>
      <c r="G542" s="39">
        <v>190372507</v>
      </c>
      <c r="H542" s="39">
        <v>37935</v>
      </c>
      <c r="I542" s="39">
        <v>154450062</v>
      </c>
      <c r="J542" s="39">
        <v>54051</v>
      </c>
      <c r="K542" s="52">
        <f t="shared" si="59"/>
        <v>35830459</v>
      </c>
      <c r="L542" s="54">
        <v>202364385</v>
      </c>
      <c r="M542" s="54">
        <v>1270560</v>
      </c>
      <c r="N542" s="54">
        <v>154923419</v>
      </c>
      <c r="O542" s="54">
        <v>5182655</v>
      </c>
      <c r="P542" s="52">
        <f t="shared" si="60"/>
        <v>40987751</v>
      </c>
      <c r="Q542" s="30" t="e">
        <f>MATCH(LEFT(A542,4)*1,'Appendix 1'!E$5:E$8,0)</f>
        <v>#N/A</v>
      </c>
      <c r="R542" s="41">
        <f t="shared" si="61"/>
        <v>-0.1</v>
      </c>
      <c r="S542" s="41">
        <f t="shared" si="62"/>
        <v>-0.1</v>
      </c>
      <c r="T542" s="41">
        <f t="shared" si="63"/>
        <v>-0.1</v>
      </c>
      <c r="U542" s="41">
        <f t="shared" si="64"/>
        <v>-0.1</v>
      </c>
      <c r="V542" s="41">
        <f t="shared" si="65"/>
        <v>3.9001761043585853E-2</v>
      </c>
      <c r="W542" s="42"/>
      <c r="X542" s="42"/>
      <c r="Y542" s="42"/>
      <c r="Z542" s="42"/>
      <c r="AA542" s="42"/>
    </row>
    <row r="543" spans="1:27" hidden="1">
      <c r="A543" s="38" t="s">
        <v>5072</v>
      </c>
      <c r="B543" s="39">
        <v>4004132</v>
      </c>
      <c r="C543" s="39">
        <v>233257</v>
      </c>
      <c r="D543" s="39">
        <v>1837384</v>
      </c>
      <c r="E543" s="39">
        <v>277112</v>
      </c>
      <c r="F543" s="52">
        <f t="shared" si="58"/>
        <v>1656379</v>
      </c>
      <c r="G543" s="39">
        <v>27270228</v>
      </c>
      <c r="H543" s="39">
        <v>2180026</v>
      </c>
      <c r="I543" s="39">
        <v>7319462</v>
      </c>
      <c r="J543" s="39">
        <v>2589787</v>
      </c>
      <c r="K543" s="52">
        <f t="shared" si="59"/>
        <v>15180953</v>
      </c>
      <c r="L543" s="54">
        <v>221989714</v>
      </c>
      <c r="M543" s="54">
        <v>113016824</v>
      </c>
      <c r="N543" s="54">
        <v>7319462</v>
      </c>
      <c r="O543" s="54">
        <v>44045777</v>
      </c>
      <c r="P543" s="52">
        <f t="shared" si="60"/>
        <v>57607651</v>
      </c>
      <c r="Q543" s="30" t="e">
        <f>MATCH(LEFT(A543,4)*1,'Appendix 1'!E$5:E$8,0)</f>
        <v>#N/A</v>
      </c>
      <c r="R543" s="41">
        <f t="shared" si="61"/>
        <v>-0.1</v>
      </c>
      <c r="S543" s="41">
        <f t="shared" si="62"/>
        <v>-0.1</v>
      </c>
      <c r="T543" s="41">
        <f t="shared" si="63"/>
        <v>-0.1</v>
      </c>
      <c r="U543" s="41">
        <f t="shared" si="64"/>
        <v>-0.1</v>
      </c>
      <c r="V543" s="41">
        <f t="shared" si="65"/>
        <v>0.10910902629103719</v>
      </c>
      <c r="W543" s="42"/>
      <c r="X543" s="42"/>
      <c r="Y543" s="42"/>
      <c r="Z543" s="42"/>
      <c r="AA543" s="42"/>
    </row>
    <row r="544" spans="1:27" hidden="1">
      <c r="A544" s="38" t="s">
        <v>5073</v>
      </c>
      <c r="B544" s="39">
        <v>39263</v>
      </c>
      <c r="C544" s="39">
        <v>119</v>
      </c>
      <c r="D544" s="39">
        <v>24433</v>
      </c>
      <c r="E544" s="30">
        <v>0</v>
      </c>
      <c r="F544" s="52">
        <f t="shared" si="58"/>
        <v>14711</v>
      </c>
      <c r="G544" s="39">
        <v>859022</v>
      </c>
      <c r="H544" s="39">
        <v>3722</v>
      </c>
      <c r="I544" s="39">
        <v>395607</v>
      </c>
      <c r="J544" s="30">
        <v>0</v>
      </c>
      <c r="K544" s="52">
        <f t="shared" si="59"/>
        <v>459693</v>
      </c>
      <c r="L544" s="54">
        <v>306616113</v>
      </c>
      <c r="M544" s="54">
        <v>616866</v>
      </c>
      <c r="N544" s="54">
        <v>395607</v>
      </c>
      <c r="O544" s="54">
        <v>1726441</v>
      </c>
      <c r="P544" s="52">
        <f t="shared" si="60"/>
        <v>303877199</v>
      </c>
      <c r="Q544" s="30" t="e">
        <f>MATCH(LEFT(A544,4)*1,'Appendix 1'!E$5:E$8,0)</f>
        <v>#N/A</v>
      </c>
      <c r="R544" s="41">
        <f t="shared" si="61"/>
        <v>-0.1</v>
      </c>
      <c r="S544" s="41">
        <f t="shared" si="62"/>
        <v>-0.1</v>
      </c>
      <c r="T544" s="41">
        <f t="shared" si="63"/>
        <v>-0.1</v>
      </c>
      <c r="U544" s="41">
        <f t="shared" si="64"/>
        <v>-0.1</v>
      </c>
      <c r="V544" s="41">
        <f t="shared" si="65"/>
        <v>3.2001792500647171E-2</v>
      </c>
      <c r="W544" s="42"/>
      <c r="X544" s="42"/>
      <c r="Y544" s="42"/>
      <c r="Z544" s="42"/>
      <c r="AA544" s="42"/>
    </row>
    <row r="545" spans="1:27" hidden="1">
      <c r="A545" s="38" t="s">
        <v>5074</v>
      </c>
      <c r="B545" s="39">
        <v>2250891</v>
      </c>
      <c r="C545" s="39">
        <v>4732</v>
      </c>
      <c r="D545" s="39">
        <v>1963133</v>
      </c>
      <c r="E545" s="39">
        <v>162</v>
      </c>
      <c r="F545" s="52">
        <f t="shared" si="58"/>
        <v>282864</v>
      </c>
      <c r="G545" s="39">
        <v>14034580</v>
      </c>
      <c r="H545" s="39">
        <v>92786</v>
      </c>
      <c r="I545" s="39">
        <v>8392532</v>
      </c>
      <c r="J545" s="39">
        <v>3176</v>
      </c>
      <c r="K545" s="52">
        <f t="shared" si="59"/>
        <v>5546086</v>
      </c>
      <c r="L545" s="54">
        <v>46440501</v>
      </c>
      <c r="M545" s="54">
        <v>2223024</v>
      </c>
      <c r="N545" s="54">
        <v>8446181</v>
      </c>
      <c r="O545" s="54">
        <v>3668071</v>
      </c>
      <c r="P545" s="52">
        <f t="shared" si="60"/>
        <v>32103225</v>
      </c>
      <c r="Q545" s="30" t="e">
        <f>MATCH(LEFT(A545,4)*1,'Appendix 1'!E$5:E$8,0)</f>
        <v>#N/A</v>
      </c>
      <c r="R545" s="41">
        <f t="shared" si="61"/>
        <v>-0.1</v>
      </c>
      <c r="S545" s="41">
        <f t="shared" si="62"/>
        <v>-0.1</v>
      </c>
      <c r="T545" s="41">
        <f t="shared" si="63"/>
        <v>-0.1</v>
      </c>
      <c r="U545" s="41">
        <f t="shared" si="64"/>
        <v>-0.1</v>
      </c>
      <c r="V545" s="41">
        <f t="shared" si="65"/>
        <v>5.1002454704092218E-2</v>
      </c>
      <c r="W545" s="42"/>
      <c r="X545" s="42"/>
      <c r="Y545" s="42"/>
      <c r="Z545" s="42"/>
      <c r="AA545" s="42"/>
    </row>
    <row r="546" spans="1:27" hidden="1">
      <c r="A546" s="38" t="s">
        <v>5075</v>
      </c>
      <c r="B546" s="39">
        <v>71504198</v>
      </c>
      <c r="C546" s="39">
        <v>132809</v>
      </c>
      <c r="D546" s="39">
        <v>50457431</v>
      </c>
      <c r="E546" s="39">
        <v>39913</v>
      </c>
      <c r="F546" s="52">
        <f t="shared" si="58"/>
        <v>20874045</v>
      </c>
      <c r="G546" s="39">
        <v>731230073</v>
      </c>
      <c r="H546" s="39">
        <v>3731628</v>
      </c>
      <c r="I546" s="39">
        <v>178862397</v>
      </c>
      <c r="J546" s="39">
        <v>1173585</v>
      </c>
      <c r="K546" s="52">
        <f t="shared" si="59"/>
        <v>547462463</v>
      </c>
      <c r="L546" s="54">
        <v>3051341900</v>
      </c>
      <c r="M546" s="54">
        <v>1625063278</v>
      </c>
      <c r="N546" s="54">
        <v>178862397</v>
      </c>
      <c r="O546" s="54">
        <v>228501389</v>
      </c>
      <c r="P546" s="52">
        <f t="shared" si="60"/>
        <v>1018914836</v>
      </c>
      <c r="Q546" s="30" t="e">
        <f>MATCH(LEFT(A546,4)*1,'Appendix 1'!E$5:E$8,0)</f>
        <v>#N/A</v>
      </c>
      <c r="R546" s="41">
        <f t="shared" si="61"/>
        <v>-0.1</v>
      </c>
      <c r="S546" s="41">
        <f t="shared" si="62"/>
        <v>-0.1</v>
      </c>
      <c r="T546" s="41">
        <f t="shared" si="63"/>
        <v>-0.1</v>
      </c>
      <c r="U546" s="41">
        <f t="shared" si="64"/>
        <v>-0.1</v>
      </c>
      <c r="V546" s="41">
        <f t="shared" si="65"/>
        <v>3.8128723722196091E-2</v>
      </c>
      <c r="W546" s="42"/>
      <c r="X546" s="42"/>
      <c r="Y546" s="42"/>
      <c r="Z546" s="42"/>
      <c r="AA546" s="42"/>
    </row>
    <row r="547" spans="1:27" hidden="1">
      <c r="A547" s="38" t="s">
        <v>5076</v>
      </c>
      <c r="B547" s="39">
        <v>19477791</v>
      </c>
      <c r="C547" s="39">
        <v>14518</v>
      </c>
      <c r="D547" s="39">
        <v>15050370</v>
      </c>
      <c r="E547" s="39">
        <v>1173</v>
      </c>
      <c r="F547" s="52">
        <f t="shared" si="58"/>
        <v>4411730</v>
      </c>
      <c r="G547" s="39">
        <v>370873140</v>
      </c>
      <c r="H547" s="39">
        <v>448977</v>
      </c>
      <c r="I547" s="39">
        <v>233946502</v>
      </c>
      <c r="J547" s="39">
        <v>36650</v>
      </c>
      <c r="K547" s="52">
        <f t="shared" si="59"/>
        <v>136441011</v>
      </c>
      <c r="L547" s="54">
        <v>396298875</v>
      </c>
      <c r="M547" s="54">
        <v>5765274</v>
      </c>
      <c r="N547" s="54">
        <v>237804871</v>
      </c>
      <c r="O547" s="54">
        <v>3433312</v>
      </c>
      <c r="P547" s="52">
        <f t="shared" si="60"/>
        <v>149295418</v>
      </c>
      <c r="Q547" s="30" t="e">
        <f>MATCH(LEFT(A547,4)*1,'Appendix 1'!E$5:E$8,0)</f>
        <v>#N/A</v>
      </c>
      <c r="R547" s="41">
        <f t="shared" si="61"/>
        <v>-0.1</v>
      </c>
      <c r="S547" s="41">
        <f t="shared" si="62"/>
        <v>-0.1</v>
      </c>
      <c r="T547" s="41">
        <f t="shared" si="63"/>
        <v>-0.1</v>
      </c>
      <c r="U547" s="41">
        <f t="shared" si="64"/>
        <v>-0.1</v>
      </c>
      <c r="V547" s="41">
        <f t="shared" si="65"/>
        <v>3.2334339709634667E-2</v>
      </c>
      <c r="W547" s="42"/>
      <c r="X547" s="42"/>
      <c r="Y547" s="42"/>
      <c r="Z547" s="42"/>
      <c r="AA547" s="42"/>
    </row>
    <row r="548" spans="1:27" hidden="1">
      <c r="A548" s="38" t="s">
        <v>5077</v>
      </c>
      <c r="B548" s="39">
        <v>63796495</v>
      </c>
      <c r="C548" s="39">
        <v>11688</v>
      </c>
      <c r="D548" s="39">
        <v>60258781</v>
      </c>
      <c r="E548" s="39">
        <v>53569</v>
      </c>
      <c r="F548" s="52">
        <f t="shared" si="58"/>
        <v>3472457</v>
      </c>
      <c r="G548" s="39">
        <v>549707521</v>
      </c>
      <c r="H548" s="39">
        <v>365211</v>
      </c>
      <c r="I548" s="39">
        <v>442492441</v>
      </c>
      <c r="J548" s="39">
        <v>1674064</v>
      </c>
      <c r="K548" s="52">
        <f t="shared" si="59"/>
        <v>105175805</v>
      </c>
      <c r="L548" s="54">
        <v>620877824</v>
      </c>
      <c r="M548" s="54">
        <v>19058701</v>
      </c>
      <c r="N548" s="54">
        <v>443896121</v>
      </c>
      <c r="O548" s="54">
        <v>8287515</v>
      </c>
      <c r="P548" s="52">
        <f t="shared" si="60"/>
        <v>149635487</v>
      </c>
      <c r="Q548" s="30" t="e">
        <f>MATCH(LEFT(A548,4)*1,'Appendix 1'!E$5:E$8,0)</f>
        <v>#N/A</v>
      </c>
      <c r="R548" s="41">
        <f t="shared" si="61"/>
        <v>-0.1</v>
      </c>
      <c r="S548" s="41">
        <f t="shared" si="62"/>
        <v>-0.1</v>
      </c>
      <c r="T548" s="41">
        <f t="shared" si="63"/>
        <v>-0.1</v>
      </c>
      <c r="U548" s="41">
        <f t="shared" si="64"/>
        <v>-0.1</v>
      </c>
      <c r="V548" s="41">
        <f t="shared" si="65"/>
        <v>3.3015739694124517E-2</v>
      </c>
      <c r="W548" s="42"/>
      <c r="X548" s="42"/>
      <c r="Y548" s="42"/>
      <c r="Z548" s="42"/>
      <c r="AA548" s="42"/>
    </row>
    <row r="549" spans="1:27" hidden="1">
      <c r="A549" s="38" t="s">
        <v>5078</v>
      </c>
      <c r="B549" s="39">
        <v>125645808</v>
      </c>
      <c r="C549" s="39">
        <v>436263</v>
      </c>
      <c r="D549" s="39">
        <v>118959887</v>
      </c>
      <c r="E549" s="39">
        <v>393489</v>
      </c>
      <c r="F549" s="52">
        <f t="shared" si="58"/>
        <v>5856169</v>
      </c>
      <c r="G549" s="39">
        <v>758218588</v>
      </c>
      <c r="H549" s="39">
        <v>13154274</v>
      </c>
      <c r="I549" s="39">
        <v>569847425</v>
      </c>
      <c r="J549" s="39">
        <v>7919010</v>
      </c>
      <c r="K549" s="52">
        <f t="shared" si="59"/>
        <v>167297879</v>
      </c>
      <c r="L549" s="54">
        <v>1618403303</v>
      </c>
      <c r="M549" s="54">
        <v>366153334</v>
      </c>
      <c r="N549" s="54">
        <v>582956732</v>
      </c>
      <c r="O549" s="54">
        <v>161489221</v>
      </c>
      <c r="P549" s="52">
        <f t="shared" si="60"/>
        <v>507804016</v>
      </c>
      <c r="Q549" s="30" t="e">
        <f>MATCH(LEFT(A549,4)*1,'Appendix 1'!E$5:E$8,0)</f>
        <v>#N/A</v>
      </c>
      <c r="R549" s="41">
        <f t="shared" si="61"/>
        <v>-0.1</v>
      </c>
      <c r="S549" s="41">
        <f t="shared" si="62"/>
        <v>-0.1</v>
      </c>
      <c r="T549" s="41">
        <f t="shared" si="63"/>
        <v>-0.1</v>
      </c>
      <c r="U549" s="41">
        <f t="shared" si="64"/>
        <v>-0.1</v>
      </c>
      <c r="V549" s="41">
        <f t="shared" si="65"/>
        <v>3.5004442584714419E-2</v>
      </c>
      <c r="W549" s="42"/>
      <c r="X549" s="42"/>
      <c r="Y549" s="42"/>
      <c r="Z549" s="42"/>
      <c r="AA549" s="42"/>
    </row>
    <row r="550" spans="1:27" hidden="1">
      <c r="A550" s="38" t="s">
        <v>5079</v>
      </c>
      <c r="B550" s="39">
        <v>6184</v>
      </c>
      <c r="C550" s="30">
        <v>0</v>
      </c>
      <c r="D550" s="39">
        <v>6184</v>
      </c>
      <c r="E550" s="40"/>
      <c r="F550" s="52">
        <f t="shared" si="58"/>
        <v>0</v>
      </c>
      <c r="G550" s="39">
        <v>125535</v>
      </c>
      <c r="H550" s="30">
        <v>0</v>
      </c>
      <c r="I550" s="39">
        <v>125535</v>
      </c>
      <c r="J550" s="40"/>
      <c r="K550" s="52">
        <f t="shared" si="59"/>
        <v>0</v>
      </c>
      <c r="L550" s="54">
        <v>6287535</v>
      </c>
      <c r="M550" s="54">
        <v>3480</v>
      </c>
      <c r="N550" s="54">
        <v>125535</v>
      </c>
      <c r="O550" s="55"/>
      <c r="P550" s="52">
        <f t="shared" si="60"/>
        <v>6158520</v>
      </c>
      <c r="Q550" s="30" t="e">
        <f>MATCH(LEFT(A550,4)*1,'Appendix 1'!E$5:E$8,0)</f>
        <v>#N/A</v>
      </c>
      <c r="R550" s="41">
        <f t="shared" si="61"/>
        <v>-0.1</v>
      </c>
      <c r="S550" s="41">
        <f t="shared" si="62"/>
        <v>-0.1</v>
      </c>
      <c r="T550" s="41">
        <f t="shared" si="63"/>
        <v>-0.1</v>
      </c>
      <c r="U550" s="41">
        <f t="shared" si="64"/>
        <v>-0.1</v>
      </c>
      <c r="V550" s="41" t="e">
        <f t="shared" si="65"/>
        <v>#DIV/0!</v>
      </c>
      <c r="W550" s="42"/>
      <c r="X550" s="42"/>
      <c r="Y550" s="42"/>
      <c r="Z550" s="42"/>
      <c r="AA550" s="42"/>
    </row>
    <row r="551" spans="1:27" hidden="1">
      <c r="A551" s="38" t="s">
        <v>5080</v>
      </c>
      <c r="B551" s="39">
        <v>2544</v>
      </c>
      <c r="C551" s="30">
        <v>0</v>
      </c>
      <c r="D551" s="39">
        <v>2544</v>
      </c>
      <c r="E551" s="40"/>
      <c r="F551" s="52">
        <f t="shared" si="58"/>
        <v>0</v>
      </c>
      <c r="G551" s="39">
        <v>10174</v>
      </c>
      <c r="H551" s="30">
        <v>0</v>
      </c>
      <c r="I551" s="39">
        <v>10174</v>
      </c>
      <c r="J551" s="40"/>
      <c r="K551" s="52">
        <f t="shared" si="59"/>
        <v>0</v>
      </c>
      <c r="L551" s="54">
        <v>692784</v>
      </c>
      <c r="M551" s="54">
        <v>93115</v>
      </c>
      <c r="N551" s="54">
        <v>10174</v>
      </c>
      <c r="O551" s="55"/>
      <c r="P551" s="52">
        <f t="shared" si="60"/>
        <v>589495</v>
      </c>
      <c r="Q551" s="30" t="e">
        <f>MATCH(LEFT(A551,4)*1,'Appendix 1'!E$5:E$8,0)</f>
        <v>#N/A</v>
      </c>
      <c r="R551" s="41">
        <f t="shared" si="61"/>
        <v>-0.1</v>
      </c>
      <c r="S551" s="41">
        <f t="shared" si="62"/>
        <v>-0.1</v>
      </c>
      <c r="T551" s="41">
        <f t="shared" si="63"/>
        <v>-0.1</v>
      </c>
      <c r="U551" s="41">
        <f t="shared" si="64"/>
        <v>-0.1</v>
      </c>
      <c r="V551" s="41" t="e">
        <f t="shared" si="65"/>
        <v>#DIV/0!</v>
      </c>
      <c r="W551" s="42"/>
      <c r="X551" s="42"/>
      <c r="Y551" s="42"/>
      <c r="Z551" s="42"/>
      <c r="AA551" s="42"/>
    </row>
    <row r="552" spans="1:27" hidden="1">
      <c r="A552" s="38" t="s">
        <v>5081</v>
      </c>
      <c r="B552" s="39">
        <v>351679</v>
      </c>
      <c r="C552" s="39">
        <v>287</v>
      </c>
      <c r="D552" s="39">
        <v>238169</v>
      </c>
      <c r="E552" s="30">
        <v>0</v>
      </c>
      <c r="F552" s="52">
        <f t="shared" si="58"/>
        <v>113223</v>
      </c>
      <c r="G552" s="39">
        <v>1564565</v>
      </c>
      <c r="H552" s="39">
        <v>2053</v>
      </c>
      <c r="I552" s="39">
        <v>753794</v>
      </c>
      <c r="J552" s="30">
        <v>0</v>
      </c>
      <c r="K552" s="52">
        <f t="shared" si="59"/>
        <v>808718</v>
      </c>
      <c r="L552" s="54">
        <v>184746460</v>
      </c>
      <c r="M552" s="54">
        <v>113089</v>
      </c>
      <c r="N552" s="54">
        <v>753794</v>
      </c>
      <c r="O552" s="54">
        <v>2806124</v>
      </c>
      <c r="P552" s="52">
        <f t="shared" si="60"/>
        <v>181073453</v>
      </c>
      <c r="Q552" s="30" t="e">
        <f>MATCH(LEFT(A552,4)*1,'Appendix 1'!E$5:E$8,0)</f>
        <v>#N/A</v>
      </c>
      <c r="R552" s="41">
        <f t="shared" si="61"/>
        <v>-0.1</v>
      </c>
      <c r="S552" s="41">
        <f t="shared" si="62"/>
        <v>-0.1</v>
      </c>
      <c r="T552" s="41">
        <f t="shared" si="63"/>
        <v>-0.1</v>
      </c>
      <c r="U552" s="41">
        <f t="shared" si="64"/>
        <v>-0.1</v>
      </c>
      <c r="V552" s="41">
        <f t="shared" si="65"/>
        <v>0.14000306658192349</v>
      </c>
      <c r="W552" s="42"/>
      <c r="X552" s="42"/>
      <c r="Y552" s="42"/>
      <c r="Z552" s="42"/>
      <c r="AA552" s="42"/>
    </row>
    <row r="553" spans="1:27" hidden="1">
      <c r="A553" s="38" t="s">
        <v>5082</v>
      </c>
      <c r="B553" s="39">
        <v>2577656</v>
      </c>
      <c r="C553" s="30">
        <v>0</v>
      </c>
      <c r="D553" s="39">
        <v>2577656</v>
      </c>
      <c r="E553" s="30">
        <v>0</v>
      </c>
      <c r="F553" s="52">
        <f t="shared" si="58"/>
        <v>0</v>
      </c>
      <c r="G553" s="39">
        <v>10627297</v>
      </c>
      <c r="H553" s="30">
        <v>0</v>
      </c>
      <c r="I553" s="39">
        <v>10627297</v>
      </c>
      <c r="J553" s="30">
        <v>0</v>
      </c>
      <c r="K553" s="52">
        <f t="shared" si="59"/>
        <v>0</v>
      </c>
      <c r="L553" s="54">
        <v>105465412</v>
      </c>
      <c r="M553" s="54">
        <v>829049</v>
      </c>
      <c r="N553" s="54">
        <v>11499605</v>
      </c>
      <c r="O553" s="54">
        <v>218124</v>
      </c>
      <c r="P553" s="52">
        <f t="shared" si="60"/>
        <v>92918634</v>
      </c>
      <c r="Q553" s="30" t="e">
        <f>MATCH(LEFT(A553,4)*1,'Appendix 1'!E$5:E$8,0)</f>
        <v>#N/A</v>
      </c>
      <c r="R553" s="41">
        <f t="shared" si="61"/>
        <v>-0.1</v>
      </c>
      <c r="S553" s="41">
        <f t="shared" si="62"/>
        <v>-0.1</v>
      </c>
      <c r="T553" s="41">
        <f t="shared" si="63"/>
        <v>-0.1</v>
      </c>
      <c r="U553" s="41">
        <f t="shared" si="64"/>
        <v>-0.1</v>
      </c>
      <c r="V553" s="41" t="e">
        <f t="shared" si="65"/>
        <v>#DIV/0!</v>
      </c>
      <c r="W553" s="42"/>
      <c r="X553" s="42"/>
      <c r="Y553" s="42"/>
      <c r="Z553" s="42"/>
      <c r="AA553" s="42"/>
    </row>
    <row r="554" spans="1:27" hidden="1">
      <c r="A554" s="38" t="s">
        <v>5083</v>
      </c>
      <c r="B554" s="39">
        <v>2697644</v>
      </c>
      <c r="C554" s="39">
        <v>459</v>
      </c>
      <c r="D554" s="39">
        <v>2439504</v>
      </c>
      <c r="E554" s="39">
        <v>2659</v>
      </c>
      <c r="F554" s="52">
        <f t="shared" si="58"/>
        <v>255022</v>
      </c>
      <c r="G554" s="39">
        <v>17193484</v>
      </c>
      <c r="H554" s="39">
        <v>17008</v>
      </c>
      <c r="I554" s="39">
        <v>11703204</v>
      </c>
      <c r="J554" s="39">
        <v>80539</v>
      </c>
      <c r="K554" s="52">
        <f t="shared" si="59"/>
        <v>5392733</v>
      </c>
      <c r="L554" s="54">
        <v>22941933</v>
      </c>
      <c r="M554" s="54">
        <v>238229</v>
      </c>
      <c r="N554" s="54">
        <v>11724917</v>
      </c>
      <c r="O554" s="54">
        <v>1962625</v>
      </c>
      <c r="P554" s="52">
        <f t="shared" si="60"/>
        <v>9016162</v>
      </c>
      <c r="Q554" s="30" t="e">
        <f>MATCH(LEFT(A554,4)*1,'Appendix 1'!E$5:E$8,0)</f>
        <v>#N/A</v>
      </c>
      <c r="R554" s="41">
        <f t="shared" si="61"/>
        <v>-0.1</v>
      </c>
      <c r="S554" s="41">
        <f t="shared" si="62"/>
        <v>-0.1</v>
      </c>
      <c r="T554" s="41">
        <f t="shared" si="63"/>
        <v>-0.1</v>
      </c>
      <c r="U554" s="41">
        <f t="shared" si="64"/>
        <v>-0.1</v>
      </c>
      <c r="V554" s="41">
        <f t="shared" si="65"/>
        <v>4.7289936290189037E-2</v>
      </c>
      <c r="W554" s="42"/>
      <c r="X554" s="42"/>
      <c r="Y554" s="42"/>
      <c r="Z554" s="42"/>
      <c r="AA554" s="42"/>
    </row>
    <row r="555" spans="1:27" hidden="1">
      <c r="A555" s="38" t="s">
        <v>5084</v>
      </c>
      <c r="B555" s="39">
        <v>54141928</v>
      </c>
      <c r="C555" s="39">
        <v>19521</v>
      </c>
      <c r="D555" s="39">
        <v>42495216</v>
      </c>
      <c r="E555" s="39">
        <v>284412</v>
      </c>
      <c r="F555" s="52">
        <f t="shared" si="58"/>
        <v>11342779</v>
      </c>
      <c r="G555" s="39">
        <v>410586656</v>
      </c>
      <c r="H555" s="39">
        <v>558850</v>
      </c>
      <c r="I555" s="39">
        <v>148377452</v>
      </c>
      <c r="J555" s="39">
        <v>5646445</v>
      </c>
      <c r="K555" s="52">
        <f t="shared" si="59"/>
        <v>256003909</v>
      </c>
      <c r="L555" s="54">
        <v>524708981</v>
      </c>
      <c r="M555" s="54">
        <v>3763452</v>
      </c>
      <c r="N555" s="54">
        <v>148554370</v>
      </c>
      <c r="O555" s="54">
        <v>34511296</v>
      </c>
      <c r="P555" s="52">
        <f t="shared" si="60"/>
        <v>337879863</v>
      </c>
      <c r="Q555" s="30" t="e">
        <f>MATCH(LEFT(A555,4)*1,'Appendix 1'!E$5:E$8,0)</f>
        <v>#N/A</v>
      </c>
      <c r="R555" s="41">
        <f t="shared" si="61"/>
        <v>-0.1</v>
      </c>
      <c r="S555" s="41">
        <f t="shared" si="62"/>
        <v>-0.1</v>
      </c>
      <c r="T555" s="41">
        <f t="shared" si="63"/>
        <v>-0.1</v>
      </c>
      <c r="U555" s="41">
        <f t="shared" si="64"/>
        <v>-0.1</v>
      </c>
      <c r="V555" s="41">
        <f t="shared" si="65"/>
        <v>4.4307053920805563E-2</v>
      </c>
      <c r="W555" s="42"/>
      <c r="X555" s="42"/>
      <c r="Y555" s="42"/>
      <c r="Z555" s="42"/>
      <c r="AA555" s="42"/>
    </row>
    <row r="556" spans="1:27" hidden="1">
      <c r="A556" s="38" t="s">
        <v>5085</v>
      </c>
      <c r="B556" s="30">
        <v>0</v>
      </c>
      <c r="C556" s="30">
        <v>0</v>
      </c>
      <c r="D556" s="40"/>
      <c r="E556" s="30">
        <v>0</v>
      </c>
      <c r="F556" s="52">
        <f t="shared" si="58"/>
        <v>0</v>
      </c>
      <c r="G556" s="30">
        <v>0</v>
      </c>
      <c r="H556" s="30">
        <v>0</v>
      </c>
      <c r="I556" s="40"/>
      <c r="J556" s="30">
        <v>0</v>
      </c>
      <c r="K556" s="52">
        <f t="shared" si="59"/>
        <v>0</v>
      </c>
      <c r="L556" s="54">
        <v>7540449</v>
      </c>
      <c r="M556" s="54">
        <v>7384471</v>
      </c>
      <c r="N556" s="55"/>
      <c r="O556" s="54">
        <v>37950</v>
      </c>
      <c r="P556" s="52">
        <f t="shared" si="60"/>
        <v>118028</v>
      </c>
      <c r="Q556" s="30" t="e">
        <f>MATCH(LEFT(A556,4)*1,'Appendix 1'!E$5:E$8,0)</f>
        <v>#N/A</v>
      </c>
      <c r="R556" s="41">
        <f t="shared" si="61"/>
        <v>-0.1</v>
      </c>
      <c r="S556" s="41">
        <f t="shared" si="62"/>
        <v>-0.1</v>
      </c>
      <c r="T556" s="41">
        <f t="shared" si="63"/>
        <v>-0.1</v>
      </c>
      <c r="U556" s="41">
        <f t="shared" si="64"/>
        <v>-0.1</v>
      </c>
      <c r="V556" s="41" t="e">
        <f t="shared" si="65"/>
        <v>#DIV/0!</v>
      </c>
      <c r="W556" s="42"/>
      <c r="X556" s="42"/>
      <c r="Y556" s="42"/>
      <c r="Z556" s="42"/>
      <c r="AA556" s="42"/>
    </row>
    <row r="557" spans="1:27" hidden="1">
      <c r="A557" s="38" t="s">
        <v>5086</v>
      </c>
      <c r="B557" s="30">
        <v>0</v>
      </c>
      <c r="C557" s="30">
        <v>0</v>
      </c>
      <c r="D557" s="40"/>
      <c r="E557" s="40"/>
      <c r="F557" s="52">
        <f t="shared" si="58"/>
        <v>0</v>
      </c>
      <c r="G557" s="30">
        <v>0</v>
      </c>
      <c r="H557" s="30">
        <v>0</v>
      </c>
      <c r="I557" s="40"/>
      <c r="J557" s="40"/>
      <c r="K557" s="52">
        <f t="shared" si="59"/>
        <v>0</v>
      </c>
      <c r="L557" s="54">
        <v>259858016</v>
      </c>
      <c r="M557" s="54">
        <v>43229118</v>
      </c>
      <c r="N557" s="55"/>
      <c r="O557" s="55"/>
      <c r="P557" s="52">
        <f t="shared" si="60"/>
        <v>216628898</v>
      </c>
      <c r="Q557" s="30" t="e">
        <f>MATCH(LEFT(A557,4)*1,'Appendix 1'!E$5:E$8,0)</f>
        <v>#N/A</v>
      </c>
      <c r="R557" s="41">
        <f t="shared" si="61"/>
        <v>-0.1</v>
      </c>
      <c r="S557" s="41">
        <f t="shared" si="62"/>
        <v>-0.1</v>
      </c>
      <c r="T557" s="41">
        <f t="shared" si="63"/>
        <v>-0.1</v>
      </c>
      <c r="U557" s="41">
        <f t="shared" si="64"/>
        <v>-0.1</v>
      </c>
      <c r="V557" s="41" t="e">
        <f t="shared" si="65"/>
        <v>#DIV/0!</v>
      </c>
      <c r="W557" s="42"/>
      <c r="X557" s="42"/>
      <c r="Y557" s="42"/>
      <c r="Z557" s="42"/>
      <c r="AA557" s="42"/>
    </row>
    <row r="558" spans="1:27" hidden="1">
      <c r="A558" s="38" t="s">
        <v>5087</v>
      </c>
      <c r="B558" s="30">
        <v>0</v>
      </c>
      <c r="C558" s="30">
        <v>0</v>
      </c>
      <c r="D558" s="40"/>
      <c r="E558" s="30">
        <v>0</v>
      </c>
      <c r="F558" s="52">
        <f t="shared" si="58"/>
        <v>0</v>
      </c>
      <c r="G558" s="30">
        <v>0</v>
      </c>
      <c r="H558" s="30">
        <v>0</v>
      </c>
      <c r="I558" s="40"/>
      <c r="J558" s="30">
        <v>0</v>
      </c>
      <c r="K558" s="52">
        <f t="shared" si="59"/>
        <v>0</v>
      </c>
      <c r="L558" s="54">
        <v>3259136657</v>
      </c>
      <c r="M558" s="54">
        <v>1488033165</v>
      </c>
      <c r="N558" s="55"/>
      <c r="O558" s="54">
        <v>1241617</v>
      </c>
      <c r="P558" s="52">
        <f t="shared" si="60"/>
        <v>1769861875</v>
      </c>
      <c r="Q558" s="30" t="e">
        <f>MATCH(LEFT(A558,4)*1,'Appendix 1'!E$5:E$8,0)</f>
        <v>#N/A</v>
      </c>
      <c r="R558" s="41">
        <f t="shared" si="61"/>
        <v>-0.1</v>
      </c>
      <c r="S558" s="41">
        <f t="shared" si="62"/>
        <v>-0.1</v>
      </c>
      <c r="T558" s="41">
        <f t="shared" si="63"/>
        <v>-0.1</v>
      </c>
      <c r="U558" s="41">
        <f t="shared" si="64"/>
        <v>-0.1</v>
      </c>
      <c r="V558" s="41" t="e">
        <f t="shared" si="65"/>
        <v>#DIV/0!</v>
      </c>
      <c r="W558" s="42"/>
      <c r="X558" s="42"/>
      <c r="Y558" s="42"/>
      <c r="Z558" s="42"/>
      <c r="AA558" s="42"/>
    </row>
    <row r="559" spans="1:27" hidden="1">
      <c r="A559" s="38" t="s">
        <v>5088</v>
      </c>
      <c r="B559" s="30">
        <v>0</v>
      </c>
      <c r="C559" s="30">
        <v>0</v>
      </c>
      <c r="D559" s="40"/>
      <c r="E559" s="40"/>
      <c r="F559" s="52">
        <f t="shared" si="58"/>
        <v>0</v>
      </c>
      <c r="G559" s="30">
        <v>0</v>
      </c>
      <c r="H559" s="30">
        <v>0</v>
      </c>
      <c r="I559" s="40"/>
      <c r="J559" s="40"/>
      <c r="K559" s="52">
        <f t="shared" si="59"/>
        <v>0</v>
      </c>
      <c r="L559" s="54">
        <v>204336773</v>
      </c>
      <c r="M559" s="54">
        <v>200292098</v>
      </c>
      <c r="N559" s="55"/>
      <c r="O559" s="55"/>
      <c r="P559" s="52">
        <f t="shared" si="60"/>
        <v>4044675</v>
      </c>
      <c r="Q559" s="30" t="e">
        <f>MATCH(LEFT(A559,4)*1,'Appendix 1'!E$5:E$8,0)</f>
        <v>#N/A</v>
      </c>
      <c r="R559" s="41">
        <f t="shared" si="61"/>
        <v>-0.1</v>
      </c>
      <c r="S559" s="41">
        <f t="shared" si="62"/>
        <v>-0.1</v>
      </c>
      <c r="T559" s="41">
        <f t="shared" si="63"/>
        <v>-0.1</v>
      </c>
      <c r="U559" s="41">
        <f t="shared" si="64"/>
        <v>-0.1</v>
      </c>
      <c r="V559" s="41" t="e">
        <f t="shared" si="65"/>
        <v>#DIV/0!</v>
      </c>
      <c r="W559" s="42"/>
      <c r="X559" s="42"/>
      <c r="Y559" s="42"/>
      <c r="Z559" s="42"/>
      <c r="AA559" s="42"/>
    </row>
    <row r="560" spans="1:27" hidden="1">
      <c r="A560" s="38" t="s">
        <v>5089</v>
      </c>
      <c r="B560" s="39">
        <v>2014</v>
      </c>
      <c r="C560" s="30">
        <v>0</v>
      </c>
      <c r="D560" s="39">
        <v>2014</v>
      </c>
      <c r="E560" s="40"/>
      <c r="F560" s="52">
        <f t="shared" si="58"/>
        <v>0</v>
      </c>
      <c r="G560" s="39">
        <v>8056</v>
      </c>
      <c r="H560" s="30">
        <v>0</v>
      </c>
      <c r="I560" s="39">
        <v>8056</v>
      </c>
      <c r="J560" s="40"/>
      <c r="K560" s="52">
        <f t="shared" si="59"/>
        <v>0</v>
      </c>
      <c r="L560" s="54">
        <v>43260766</v>
      </c>
      <c r="M560" s="54">
        <v>41797558</v>
      </c>
      <c r="N560" s="54">
        <v>8056</v>
      </c>
      <c r="O560" s="55"/>
      <c r="P560" s="52">
        <f t="shared" si="60"/>
        <v>1455152</v>
      </c>
      <c r="Q560" s="30" t="e">
        <f>MATCH(LEFT(A560,4)*1,'Appendix 1'!E$5:E$8,0)</f>
        <v>#N/A</v>
      </c>
      <c r="R560" s="41">
        <f t="shared" si="61"/>
        <v>-0.1</v>
      </c>
      <c r="S560" s="41">
        <f t="shared" si="62"/>
        <v>-0.1</v>
      </c>
      <c r="T560" s="41">
        <f t="shared" si="63"/>
        <v>-0.1</v>
      </c>
      <c r="U560" s="41">
        <f t="shared" si="64"/>
        <v>-0.1</v>
      </c>
      <c r="V560" s="41" t="e">
        <f t="shared" si="65"/>
        <v>#DIV/0!</v>
      </c>
      <c r="W560" s="42"/>
      <c r="X560" s="42"/>
      <c r="Y560" s="42"/>
      <c r="Z560" s="42"/>
      <c r="AA560" s="42"/>
    </row>
    <row r="561" spans="1:27" hidden="1">
      <c r="A561" s="38" t="s">
        <v>5090</v>
      </c>
      <c r="B561" s="39">
        <v>137393</v>
      </c>
      <c r="C561" s="30">
        <v>0</v>
      </c>
      <c r="D561" s="39">
        <v>137393</v>
      </c>
      <c r="E561" s="40"/>
      <c r="F561" s="52">
        <f t="shared" si="58"/>
        <v>0</v>
      </c>
      <c r="G561" s="39">
        <v>2389550</v>
      </c>
      <c r="H561" s="30">
        <v>0</v>
      </c>
      <c r="I561" s="39">
        <v>2389550</v>
      </c>
      <c r="J561" s="40"/>
      <c r="K561" s="52">
        <f t="shared" si="59"/>
        <v>0</v>
      </c>
      <c r="L561" s="54">
        <v>25237027</v>
      </c>
      <c r="M561" s="54">
        <v>3838972</v>
      </c>
      <c r="N561" s="54">
        <v>2389550</v>
      </c>
      <c r="O561" s="55"/>
      <c r="P561" s="52">
        <f t="shared" si="60"/>
        <v>19008505</v>
      </c>
      <c r="Q561" s="30" t="e">
        <f>MATCH(LEFT(A561,4)*1,'Appendix 1'!E$5:E$8,0)</f>
        <v>#N/A</v>
      </c>
      <c r="R561" s="41">
        <f t="shared" si="61"/>
        <v>-0.1</v>
      </c>
      <c r="S561" s="41">
        <f t="shared" si="62"/>
        <v>-0.1</v>
      </c>
      <c r="T561" s="41">
        <f t="shared" si="63"/>
        <v>-0.1</v>
      </c>
      <c r="U561" s="41">
        <f t="shared" si="64"/>
        <v>-0.1</v>
      </c>
      <c r="V561" s="41" t="e">
        <f t="shared" si="65"/>
        <v>#DIV/0!</v>
      </c>
      <c r="W561" s="42"/>
      <c r="X561" s="42"/>
      <c r="Y561" s="42"/>
      <c r="Z561" s="42"/>
      <c r="AA561" s="42"/>
    </row>
    <row r="562" spans="1:27" hidden="1">
      <c r="A562" s="38" t="s">
        <v>5091</v>
      </c>
      <c r="B562" s="39">
        <v>29025</v>
      </c>
      <c r="C562" s="30">
        <v>0</v>
      </c>
      <c r="D562" s="39">
        <v>29025</v>
      </c>
      <c r="E562" s="30">
        <v>0</v>
      </c>
      <c r="F562" s="52">
        <f t="shared" si="58"/>
        <v>0</v>
      </c>
      <c r="G562" s="39">
        <v>252303</v>
      </c>
      <c r="H562" s="30">
        <v>0</v>
      </c>
      <c r="I562" s="39">
        <v>252303</v>
      </c>
      <c r="J562" s="30">
        <v>0</v>
      </c>
      <c r="K562" s="52">
        <f t="shared" si="59"/>
        <v>0</v>
      </c>
      <c r="L562" s="54">
        <v>105232230</v>
      </c>
      <c r="M562" s="54">
        <v>99534085</v>
      </c>
      <c r="N562" s="54">
        <v>252303</v>
      </c>
      <c r="O562" s="54">
        <v>5133097</v>
      </c>
      <c r="P562" s="52">
        <f t="shared" si="60"/>
        <v>312745</v>
      </c>
      <c r="Q562" s="30" t="e">
        <f>MATCH(LEFT(A562,4)*1,'Appendix 1'!E$5:E$8,0)</f>
        <v>#N/A</v>
      </c>
      <c r="R562" s="41">
        <f t="shared" si="61"/>
        <v>-0.1</v>
      </c>
      <c r="S562" s="41">
        <f t="shared" si="62"/>
        <v>-0.1</v>
      </c>
      <c r="T562" s="41">
        <f t="shared" si="63"/>
        <v>-0.1</v>
      </c>
      <c r="U562" s="41">
        <f t="shared" si="64"/>
        <v>-0.1</v>
      </c>
      <c r="V562" s="41" t="e">
        <f t="shared" si="65"/>
        <v>#DIV/0!</v>
      </c>
      <c r="W562" s="42"/>
      <c r="X562" s="42"/>
      <c r="Y562" s="42"/>
      <c r="Z562" s="42"/>
      <c r="AA562" s="42"/>
    </row>
    <row r="563" spans="1:27" hidden="1">
      <c r="A563" s="38" t="s">
        <v>5092</v>
      </c>
      <c r="B563" s="39">
        <v>792</v>
      </c>
      <c r="C563" s="30">
        <v>0</v>
      </c>
      <c r="D563" s="39">
        <v>792</v>
      </c>
      <c r="E563" s="40"/>
      <c r="F563" s="52">
        <f t="shared" si="58"/>
        <v>0</v>
      </c>
      <c r="G563" s="39">
        <v>13857</v>
      </c>
      <c r="H563" s="30">
        <v>0</v>
      </c>
      <c r="I563" s="39">
        <v>13857</v>
      </c>
      <c r="J563" s="40"/>
      <c r="K563" s="52">
        <f t="shared" si="59"/>
        <v>0</v>
      </c>
      <c r="L563" s="54">
        <v>519899470</v>
      </c>
      <c r="M563" s="54">
        <v>519367552</v>
      </c>
      <c r="N563" s="54">
        <v>13857</v>
      </c>
      <c r="O563" s="55"/>
      <c r="P563" s="52">
        <f t="shared" si="60"/>
        <v>518061</v>
      </c>
      <c r="Q563" s="30" t="e">
        <f>MATCH(LEFT(A563,4)*1,'Appendix 1'!E$5:E$8,0)</f>
        <v>#N/A</v>
      </c>
      <c r="R563" s="41">
        <f t="shared" si="61"/>
        <v>-0.1</v>
      </c>
      <c r="S563" s="41">
        <f t="shared" si="62"/>
        <v>-0.1</v>
      </c>
      <c r="T563" s="41">
        <f t="shared" si="63"/>
        <v>-0.1</v>
      </c>
      <c r="U563" s="41">
        <f t="shared" si="64"/>
        <v>-0.1</v>
      </c>
      <c r="V563" s="41" t="e">
        <f t="shared" si="65"/>
        <v>#DIV/0!</v>
      </c>
      <c r="W563" s="42"/>
      <c r="X563" s="42"/>
      <c r="Y563" s="42"/>
      <c r="Z563" s="42"/>
      <c r="AA563" s="42"/>
    </row>
    <row r="564" spans="1:27" hidden="1">
      <c r="A564" s="38" t="s">
        <v>5093</v>
      </c>
      <c r="B564" s="39">
        <v>583933</v>
      </c>
      <c r="C564" s="30">
        <v>0</v>
      </c>
      <c r="D564" s="39">
        <v>583933</v>
      </c>
      <c r="E564" s="30">
        <v>0</v>
      </c>
      <c r="F564" s="52">
        <f t="shared" si="58"/>
        <v>0</v>
      </c>
      <c r="G564" s="39">
        <v>2434039</v>
      </c>
      <c r="H564" s="30">
        <v>0</v>
      </c>
      <c r="I564" s="39">
        <v>2434039</v>
      </c>
      <c r="J564" s="30">
        <v>0</v>
      </c>
      <c r="K564" s="52">
        <f t="shared" si="59"/>
        <v>0</v>
      </c>
      <c r="L564" s="54">
        <v>1806424618</v>
      </c>
      <c r="M564" s="54">
        <v>1213951976</v>
      </c>
      <c r="N564" s="54">
        <v>2492565</v>
      </c>
      <c r="O564" s="54">
        <v>17685686</v>
      </c>
      <c r="P564" s="52">
        <f t="shared" si="60"/>
        <v>572294391</v>
      </c>
      <c r="Q564" s="30" t="e">
        <f>MATCH(LEFT(A564,4)*1,'Appendix 1'!E$5:E$8,0)</f>
        <v>#N/A</v>
      </c>
      <c r="R564" s="41">
        <f t="shared" si="61"/>
        <v>-0.1</v>
      </c>
      <c r="S564" s="41">
        <f t="shared" si="62"/>
        <v>-0.1</v>
      </c>
      <c r="T564" s="41">
        <f t="shared" si="63"/>
        <v>-0.1</v>
      </c>
      <c r="U564" s="41">
        <f t="shared" si="64"/>
        <v>-0.1</v>
      </c>
      <c r="V564" s="41" t="e">
        <f t="shared" si="65"/>
        <v>#DIV/0!</v>
      </c>
      <c r="W564" s="42"/>
      <c r="X564" s="42"/>
      <c r="Y564" s="42"/>
      <c r="Z564" s="42"/>
      <c r="AA564" s="42"/>
    </row>
    <row r="565" spans="1:27" hidden="1">
      <c r="A565" s="38" t="s">
        <v>5094</v>
      </c>
      <c r="B565" s="39">
        <v>973161</v>
      </c>
      <c r="C565" s="30">
        <v>0</v>
      </c>
      <c r="D565" s="39">
        <v>973161</v>
      </c>
      <c r="E565" s="30">
        <v>0</v>
      </c>
      <c r="F565" s="52">
        <f t="shared" si="58"/>
        <v>0</v>
      </c>
      <c r="G565" s="39">
        <v>3983684</v>
      </c>
      <c r="H565" s="30">
        <v>0</v>
      </c>
      <c r="I565" s="39">
        <v>3983684</v>
      </c>
      <c r="J565" s="30">
        <v>0</v>
      </c>
      <c r="K565" s="52">
        <f t="shared" si="59"/>
        <v>0</v>
      </c>
      <c r="L565" s="54">
        <v>515387711</v>
      </c>
      <c r="M565" s="54">
        <v>136710320</v>
      </c>
      <c r="N565" s="54">
        <v>3983684</v>
      </c>
      <c r="O565" s="54">
        <v>109084107</v>
      </c>
      <c r="P565" s="52">
        <f t="shared" si="60"/>
        <v>265609600</v>
      </c>
      <c r="Q565" s="30" t="e">
        <f>MATCH(LEFT(A565,4)*1,'Appendix 1'!E$5:E$8,0)</f>
        <v>#N/A</v>
      </c>
      <c r="R565" s="41">
        <f t="shared" si="61"/>
        <v>-0.1</v>
      </c>
      <c r="S565" s="41">
        <f t="shared" si="62"/>
        <v>-0.1</v>
      </c>
      <c r="T565" s="41">
        <f t="shared" si="63"/>
        <v>-0.1</v>
      </c>
      <c r="U565" s="41">
        <f t="shared" si="64"/>
        <v>-0.1</v>
      </c>
      <c r="V565" s="41" t="e">
        <f t="shared" si="65"/>
        <v>#DIV/0!</v>
      </c>
      <c r="W565" s="42"/>
      <c r="X565" s="42"/>
      <c r="Y565" s="42"/>
      <c r="Z565" s="42"/>
      <c r="AA565" s="42"/>
    </row>
    <row r="566" spans="1:27" hidden="1">
      <c r="A566" s="38" t="s">
        <v>5095</v>
      </c>
      <c r="B566" s="39">
        <v>1309588</v>
      </c>
      <c r="C566" s="30">
        <v>0</v>
      </c>
      <c r="D566" s="39">
        <v>1309588</v>
      </c>
      <c r="E566" s="30">
        <v>0</v>
      </c>
      <c r="F566" s="52">
        <f t="shared" si="58"/>
        <v>0</v>
      </c>
      <c r="G566" s="39">
        <v>5502833</v>
      </c>
      <c r="H566" s="30">
        <v>0</v>
      </c>
      <c r="I566" s="39">
        <v>5502833</v>
      </c>
      <c r="J566" s="30">
        <v>0</v>
      </c>
      <c r="K566" s="52">
        <f t="shared" si="59"/>
        <v>0</v>
      </c>
      <c r="L566" s="54">
        <v>870576983</v>
      </c>
      <c r="M566" s="54">
        <v>639981054</v>
      </c>
      <c r="N566" s="54">
        <v>6079715</v>
      </c>
      <c r="O566" s="54">
        <v>26010068</v>
      </c>
      <c r="P566" s="52">
        <f t="shared" si="60"/>
        <v>198506146</v>
      </c>
      <c r="Q566" s="30" t="e">
        <f>MATCH(LEFT(A566,4)*1,'Appendix 1'!E$5:E$8,0)</f>
        <v>#N/A</v>
      </c>
      <c r="R566" s="41">
        <f t="shared" si="61"/>
        <v>-0.1</v>
      </c>
      <c r="S566" s="41">
        <f t="shared" si="62"/>
        <v>-0.1</v>
      </c>
      <c r="T566" s="41">
        <f t="shared" si="63"/>
        <v>-0.1</v>
      </c>
      <c r="U566" s="41">
        <f t="shared" si="64"/>
        <v>-0.1</v>
      </c>
      <c r="V566" s="41" t="e">
        <f t="shared" si="65"/>
        <v>#DIV/0!</v>
      </c>
      <c r="W566" s="42"/>
      <c r="X566" s="42"/>
      <c r="Y566" s="42"/>
      <c r="Z566" s="42"/>
      <c r="AA566" s="42"/>
    </row>
    <row r="567" spans="1:27" hidden="1">
      <c r="A567" s="38" t="s">
        <v>5096</v>
      </c>
      <c r="B567" s="39">
        <v>644601</v>
      </c>
      <c r="C567" s="30">
        <v>0</v>
      </c>
      <c r="D567" s="39">
        <v>644601</v>
      </c>
      <c r="E567" s="30">
        <v>0</v>
      </c>
      <c r="F567" s="52">
        <f t="shared" si="58"/>
        <v>0</v>
      </c>
      <c r="G567" s="39">
        <v>2901034</v>
      </c>
      <c r="H567" s="30">
        <v>0</v>
      </c>
      <c r="I567" s="39">
        <v>2901034</v>
      </c>
      <c r="J567" s="30">
        <v>0</v>
      </c>
      <c r="K567" s="52">
        <f t="shared" si="59"/>
        <v>0</v>
      </c>
      <c r="L567" s="54">
        <v>929767606</v>
      </c>
      <c r="M567" s="54">
        <v>729304129</v>
      </c>
      <c r="N567" s="54">
        <v>2901034</v>
      </c>
      <c r="O567" s="54">
        <v>12869916</v>
      </c>
      <c r="P567" s="52">
        <f t="shared" si="60"/>
        <v>184692527</v>
      </c>
      <c r="Q567" s="30" t="e">
        <f>MATCH(LEFT(A567,4)*1,'Appendix 1'!E$5:E$8,0)</f>
        <v>#N/A</v>
      </c>
      <c r="R567" s="41">
        <f t="shared" si="61"/>
        <v>-0.1</v>
      </c>
      <c r="S567" s="41">
        <f t="shared" si="62"/>
        <v>-0.1</v>
      </c>
      <c r="T567" s="41">
        <f t="shared" si="63"/>
        <v>-0.1</v>
      </c>
      <c r="U567" s="41">
        <f t="shared" si="64"/>
        <v>-0.1</v>
      </c>
      <c r="V567" s="41" t="e">
        <f t="shared" si="65"/>
        <v>#DIV/0!</v>
      </c>
      <c r="W567" s="42"/>
      <c r="X567" s="42"/>
      <c r="Y567" s="42"/>
      <c r="Z567" s="42"/>
      <c r="AA567" s="42"/>
    </row>
    <row r="568" spans="1:27" hidden="1">
      <c r="A568" s="38" t="s">
        <v>5097</v>
      </c>
      <c r="B568" s="39">
        <v>1497390</v>
      </c>
      <c r="C568" s="30">
        <v>0</v>
      </c>
      <c r="D568" s="39">
        <v>1497390</v>
      </c>
      <c r="E568" s="30">
        <v>0</v>
      </c>
      <c r="F568" s="52">
        <f t="shared" si="58"/>
        <v>0</v>
      </c>
      <c r="G568" s="39">
        <v>6103483</v>
      </c>
      <c r="H568" s="30">
        <v>0</v>
      </c>
      <c r="I568" s="39">
        <v>6103483</v>
      </c>
      <c r="J568" s="30">
        <v>0</v>
      </c>
      <c r="K568" s="52">
        <f t="shared" si="59"/>
        <v>0</v>
      </c>
      <c r="L568" s="54">
        <v>361790139</v>
      </c>
      <c r="M568" s="54">
        <v>6540832</v>
      </c>
      <c r="N568" s="54">
        <v>6103483</v>
      </c>
      <c r="O568" s="54">
        <v>38237674</v>
      </c>
      <c r="P568" s="52">
        <f t="shared" si="60"/>
        <v>310908150</v>
      </c>
      <c r="Q568" s="30" t="e">
        <f>MATCH(LEFT(A568,4)*1,'Appendix 1'!E$5:E$8,0)</f>
        <v>#N/A</v>
      </c>
      <c r="R568" s="41">
        <f t="shared" si="61"/>
        <v>-0.1</v>
      </c>
      <c r="S568" s="41">
        <f t="shared" si="62"/>
        <v>-0.1</v>
      </c>
      <c r="T568" s="41">
        <f t="shared" si="63"/>
        <v>-0.1</v>
      </c>
      <c r="U568" s="41">
        <f t="shared" si="64"/>
        <v>-0.1</v>
      </c>
      <c r="V568" s="41" t="e">
        <f t="shared" si="65"/>
        <v>#DIV/0!</v>
      </c>
      <c r="W568" s="42"/>
      <c r="X568" s="42"/>
      <c r="Y568" s="42"/>
      <c r="Z568" s="42"/>
      <c r="AA568" s="42"/>
    </row>
    <row r="569" spans="1:27" hidden="1">
      <c r="A569" s="38" t="s">
        <v>5098</v>
      </c>
      <c r="B569" s="39">
        <v>58629</v>
      </c>
      <c r="C569" s="30">
        <v>0</v>
      </c>
      <c r="D569" s="39">
        <v>58629</v>
      </c>
      <c r="E569" s="30">
        <v>0</v>
      </c>
      <c r="F569" s="52">
        <f t="shared" si="58"/>
        <v>0</v>
      </c>
      <c r="G569" s="39">
        <v>234502</v>
      </c>
      <c r="H569" s="30">
        <v>0</v>
      </c>
      <c r="I569" s="39">
        <v>234502</v>
      </c>
      <c r="J569" s="30">
        <v>0</v>
      </c>
      <c r="K569" s="52">
        <f t="shared" si="59"/>
        <v>0</v>
      </c>
      <c r="L569" s="54">
        <v>74860003</v>
      </c>
      <c r="M569" s="54">
        <v>21953809</v>
      </c>
      <c r="N569" s="54">
        <v>234502</v>
      </c>
      <c r="O569" s="54">
        <v>49365</v>
      </c>
      <c r="P569" s="52">
        <f t="shared" si="60"/>
        <v>52622327</v>
      </c>
      <c r="Q569" s="30" t="e">
        <f>MATCH(LEFT(A569,4)*1,'Appendix 1'!E$5:E$8,0)</f>
        <v>#N/A</v>
      </c>
      <c r="R569" s="41">
        <f t="shared" si="61"/>
        <v>-0.1</v>
      </c>
      <c r="S569" s="41">
        <f t="shared" si="62"/>
        <v>-0.1</v>
      </c>
      <c r="T569" s="41">
        <f t="shared" si="63"/>
        <v>-0.1</v>
      </c>
      <c r="U569" s="41">
        <f t="shared" si="64"/>
        <v>-0.1</v>
      </c>
      <c r="V569" s="41" t="e">
        <f t="shared" si="65"/>
        <v>#DIV/0!</v>
      </c>
      <c r="W569" s="42"/>
      <c r="X569" s="42"/>
      <c r="Y569" s="42"/>
      <c r="Z569" s="42"/>
      <c r="AA569" s="42"/>
    </row>
    <row r="570" spans="1:27" hidden="1">
      <c r="A570" s="38" t="s">
        <v>5099</v>
      </c>
      <c r="B570" s="39">
        <v>401656</v>
      </c>
      <c r="C570" s="30">
        <v>0</v>
      </c>
      <c r="D570" s="39">
        <v>401656</v>
      </c>
      <c r="E570" s="30">
        <v>0</v>
      </c>
      <c r="F570" s="52">
        <f t="shared" si="58"/>
        <v>0</v>
      </c>
      <c r="G570" s="39">
        <v>1637989</v>
      </c>
      <c r="H570" s="30">
        <v>0</v>
      </c>
      <c r="I570" s="39">
        <v>1637989</v>
      </c>
      <c r="J570" s="30">
        <v>0</v>
      </c>
      <c r="K570" s="52">
        <f t="shared" si="59"/>
        <v>0</v>
      </c>
      <c r="L570" s="54">
        <v>66637133</v>
      </c>
      <c r="M570" s="54">
        <v>25235915</v>
      </c>
      <c r="N570" s="54">
        <v>1637989</v>
      </c>
      <c r="O570" s="54">
        <v>7472398</v>
      </c>
      <c r="P570" s="52">
        <f t="shared" si="60"/>
        <v>32290831</v>
      </c>
      <c r="Q570" s="30" t="e">
        <f>MATCH(LEFT(A570,4)*1,'Appendix 1'!E$5:E$8,0)</f>
        <v>#N/A</v>
      </c>
      <c r="R570" s="41">
        <f t="shared" si="61"/>
        <v>-0.1</v>
      </c>
      <c r="S570" s="41">
        <f t="shared" si="62"/>
        <v>-0.1</v>
      </c>
      <c r="T570" s="41">
        <f t="shared" si="63"/>
        <v>-0.1</v>
      </c>
      <c r="U570" s="41">
        <f t="shared" si="64"/>
        <v>-0.1</v>
      </c>
      <c r="V570" s="41" t="e">
        <f t="shared" si="65"/>
        <v>#DIV/0!</v>
      </c>
      <c r="W570" s="42"/>
      <c r="X570" s="42"/>
      <c r="Y570" s="42"/>
      <c r="Z570" s="42"/>
      <c r="AA570" s="42"/>
    </row>
    <row r="571" spans="1:27" hidden="1">
      <c r="A571" s="38" t="s">
        <v>5100</v>
      </c>
      <c r="B571" s="39">
        <v>200234</v>
      </c>
      <c r="C571" s="30">
        <v>0</v>
      </c>
      <c r="D571" s="39">
        <v>200234</v>
      </c>
      <c r="E571" s="30">
        <v>0</v>
      </c>
      <c r="F571" s="52">
        <f t="shared" si="58"/>
        <v>0</v>
      </c>
      <c r="G571" s="39">
        <v>803307</v>
      </c>
      <c r="H571" s="30">
        <v>0</v>
      </c>
      <c r="I571" s="39">
        <v>803307</v>
      </c>
      <c r="J571" s="30">
        <v>0</v>
      </c>
      <c r="K571" s="52">
        <f t="shared" si="59"/>
        <v>0</v>
      </c>
      <c r="L571" s="54">
        <v>36096433</v>
      </c>
      <c r="M571" s="54">
        <v>192843</v>
      </c>
      <c r="N571" s="54">
        <v>803307</v>
      </c>
      <c r="O571" s="54">
        <v>1872957</v>
      </c>
      <c r="P571" s="52">
        <f t="shared" si="60"/>
        <v>33227326</v>
      </c>
      <c r="Q571" s="30" t="e">
        <f>MATCH(LEFT(A571,4)*1,'Appendix 1'!E$5:E$8,0)</f>
        <v>#N/A</v>
      </c>
      <c r="R571" s="41">
        <f t="shared" si="61"/>
        <v>-0.1</v>
      </c>
      <c r="S571" s="41">
        <f t="shared" si="62"/>
        <v>-0.1</v>
      </c>
      <c r="T571" s="41">
        <f t="shared" si="63"/>
        <v>-0.1</v>
      </c>
      <c r="U571" s="41">
        <f t="shared" si="64"/>
        <v>-0.1</v>
      </c>
      <c r="V571" s="41" t="e">
        <f t="shared" si="65"/>
        <v>#DIV/0!</v>
      </c>
      <c r="W571" s="42"/>
      <c r="X571" s="42"/>
      <c r="Y571" s="42"/>
      <c r="Z571" s="42"/>
      <c r="AA571" s="42"/>
    </row>
    <row r="572" spans="1:27" hidden="1">
      <c r="A572" s="38" t="s">
        <v>5101</v>
      </c>
      <c r="B572" s="39">
        <v>7295027</v>
      </c>
      <c r="C572" s="30">
        <v>0</v>
      </c>
      <c r="D572" s="39">
        <v>7295027</v>
      </c>
      <c r="E572" s="30">
        <v>0</v>
      </c>
      <c r="F572" s="52">
        <f t="shared" si="58"/>
        <v>0</v>
      </c>
      <c r="G572" s="39">
        <v>29667522</v>
      </c>
      <c r="H572" s="30">
        <v>0</v>
      </c>
      <c r="I572" s="39">
        <v>29667522</v>
      </c>
      <c r="J572" s="30">
        <v>0</v>
      </c>
      <c r="K572" s="52">
        <f t="shared" si="59"/>
        <v>0</v>
      </c>
      <c r="L572" s="54">
        <v>2453917978</v>
      </c>
      <c r="M572" s="54">
        <v>540137935</v>
      </c>
      <c r="N572" s="54">
        <v>29800728</v>
      </c>
      <c r="O572" s="54">
        <v>24113326</v>
      </c>
      <c r="P572" s="52">
        <f t="shared" si="60"/>
        <v>1859865989</v>
      </c>
      <c r="Q572" s="30" t="e">
        <f>MATCH(LEFT(A572,4)*1,'Appendix 1'!E$5:E$8,0)</f>
        <v>#N/A</v>
      </c>
      <c r="R572" s="41">
        <f t="shared" si="61"/>
        <v>-0.1</v>
      </c>
      <c r="S572" s="41">
        <f t="shared" si="62"/>
        <v>-0.1</v>
      </c>
      <c r="T572" s="41">
        <f t="shared" si="63"/>
        <v>-0.1</v>
      </c>
      <c r="U572" s="41">
        <f t="shared" si="64"/>
        <v>-0.1</v>
      </c>
      <c r="V572" s="41" t="e">
        <f t="shared" si="65"/>
        <v>#DIV/0!</v>
      </c>
      <c r="W572" s="42"/>
      <c r="X572" s="42"/>
      <c r="Y572" s="42"/>
      <c r="Z572" s="42"/>
      <c r="AA572" s="42"/>
    </row>
    <row r="573" spans="1:27" hidden="1">
      <c r="A573" s="38" t="s">
        <v>5102</v>
      </c>
      <c r="B573" s="39">
        <v>21564754</v>
      </c>
      <c r="C573" s="30">
        <v>0</v>
      </c>
      <c r="D573" s="39">
        <v>21564754</v>
      </c>
      <c r="E573" s="30">
        <v>0</v>
      </c>
      <c r="F573" s="52">
        <f t="shared" si="58"/>
        <v>0</v>
      </c>
      <c r="G573" s="39">
        <v>87323378</v>
      </c>
      <c r="H573" s="30">
        <v>0</v>
      </c>
      <c r="I573" s="39">
        <v>87323378</v>
      </c>
      <c r="J573" s="30">
        <v>0</v>
      </c>
      <c r="K573" s="52">
        <f t="shared" si="59"/>
        <v>0</v>
      </c>
      <c r="L573" s="54">
        <v>1833777128</v>
      </c>
      <c r="M573" s="54">
        <v>474678591</v>
      </c>
      <c r="N573" s="54">
        <v>88178923</v>
      </c>
      <c r="O573" s="54">
        <v>178368827</v>
      </c>
      <c r="P573" s="52">
        <f t="shared" si="60"/>
        <v>1092550787</v>
      </c>
      <c r="Q573" s="30" t="e">
        <f>MATCH(LEFT(A573,4)*1,'Appendix 1'!E$5:E$8,0)</f>
        <v>#N/A</v>
      </c>
      <c r="R573" s="41">
        <f t="shared" si="61"/>
        <v>-0.1</v>
      </c>
      <c r="S573" s="41">
        <f t="shared" si="62"/>
        <v>-0.1</v>
      </c>
      <c r="T573" s="41">
        <f t="shared" si="63"/>
        <v>-0.1</v>
      </c>
      <c r="U573" s="41">
        <f t="shared" si="64"/>
        <v>-0.1</v>
      </c>
      <c r="V573" s="41" t="e">
        <f t="shared" si="65"/>
        <v>#DIV/0!</v>
      </c>
      <c r="W573" s="42"/>
      <c r="X573" s="42"/>
      <c r="Y573" s="42"/>
      <c r="Z573" s="42"/>
      <c r="AA573" s="42"/>
    </row>
    <row r="574" spans="1:27" hidden="1">
      <c r="A574" s="38" t="s">
        <v>5103</v>
      </c>
      <c r="B574" s="39">
        <v>422016</v>
      </c>
      <c r="C574" s="30">
        <v>0</v>
      </c>
      <c r="D574" s="39">
        <v>422016</v>
      </c>
      <c r="E574" s="30">
        <v>0</v>
      </c>
      <c r="F574" s="52">
        <f t="shared" si="58"/>
        <v>0</v>
      </c>
      <c r="G574" s="39">
        <v>1699454</v>
      </c>
      <c r="H574" s="30">
        <v>0</v>
      </c>
      <c r="I574" s="39">
        <v>1699454</v>
      </c>
      <c r="J574" s="30">
        <v>0</v>
      </c>
      <c r="K574" s="52">
        <f t="shared" si="59"/>
        <v>0</v>
      </c>
      <c r="L574" s="54">
        <v>21576792</v>
      </c>
      <c r="M574" s="54">
        <v>30185</v>
      </c>
      <c r="N574" s="54">
        <v>1699454</v>
      </c>
      <c r="O574" s="54">
        <v>4722604</v>
      </c>
      <c r="P574" s="52">
        <f t="shared" si="60"/>
        <v>15124549</v>
      </c>
      <c r="Q574" s="30" t="e">
        <f>MATCH(LEFT(A574,4)*1,'Appendix 1'!E$5:E$8,0)</f>
        <v>#N/A</v>
      </c>
      <c r="R574" s="41">
        <f t="shared" si="61"/>
        <v>-0.1</v>
      </c>
      <c r="S574" s="41">
        <f t="shared" si="62"/>
        <v>-0.1</v>
      </c>
      <c r="T574" s="41">
        <f t="shared" si="63"/>
        <v>-0.1</v>
      </c>
      <c r="U574" s="41">
        <f t="shared" si="64"/>
        <v>-0.1</v>
      </c>
      <c r="V574" s="41" t="e">
        <f t="shared" si="65"/>
        <v>#DIV/0!</v>
      </c>
      <c r="W574" s="42"/>
      <c r="X574" s="42"/>
      <c r="Y574" s="42"/>
      <c r="Z574" s="42"/>
      <c r="AA574" s="42"/>
    </row>
    <row r="575" spans="1:27" hidden="1">
      <c r="A575" s="38" t="s">
        <v>5104</v>
      </c>
      <c r="B575" s="39">
        <v>1105845</v>
      </c>
      <c r="C575" s="30">
        <v>0</v>
      </c>
      <c r="D575" s="39">
        <v>1105845</v>
      </c>
      <c r="E575" s="30">
        <v>0</v>
      </c>
      <c r="F575" s="52">
        <f t="shared" si="58"/>
        <v>0</v>
      </c>
      <c r="G575" s="39">
        <v>4621314</v>
      </c>
      <c r="H575" s="30">
        <v>0</v>
      </c>
      <c r="I575" s="39">
        <v>4621314</v>
      </c>
      <c r="J575" s="30">
        <v>0</v>
      </c>
      <c r="K575" s="52">
        <f t="shared" si="59"/>
        <v>0</v>
      </c>
      <c r="L575" s="54">
        <v>288395290</v>
      </c>
      <c r="M575" s="54">
        <v>24214092</v>
      </c>
      <c r="N575" s="54">
        <v>4621314</v>
      </c>
      <c r="O575" s="54">
        <v>7292357</v>
      </c>
      <c r="P575" s="52">
        <f t="shared" si="60"/>
        <v>252267527</v>
      </c>
      <c r="Q575" s="30" t="e">
        <f>MATCH(LEFT(A575,4)*1,'Appendix 1'!E$5:E$8,0)</f>
        <v>#N/A</v>
      </c>
      <c r="R575" s="41">
        <f t="shared" si="61"/>
        <v>-0.1</v>
      </c>
      <c r="S575" s="41">
        <f t="shared" si="62"/>
        <v>-0.1</v>
      </c>
      <c r="T575" s="41">
        <f t="shared" si="63"/>
        <v>-0.1</v>
      </c>
      <c r="U575" s="41">
        <f t="shared" si="64"/>
        <v>-0.1</v>
      </c>
      <c r="V575" s="41" t="e">
        <f t="shared" si="65"/>
        <v>#DIV/0!</v>
      </c>
      <c r="W575" s="42"/>
      <c r="X575" s="42"/>
      <c r="Y575" s="42"/>
      <c r="Z575" s="42"/>
      <c r="AA575" s="42"/>
    </row>
    <row r="576" spans="1:27" hidden="1">
      <c r="A576" s="38" t="s">
        <v>5105</v>
      </c>
      <c r="B576" s="39">
        <v>1675442</v>
      </c>
      <c r="C576" s="30">
        <v>0</v>
      </c>
      <c r="D576" s="39">
        <v>1675442</v>
      </c>
      <c r="E576" s="30">
        <v>0</v>
      </c>
      <c r="F576" s="52">
        <f t="shared" si="58"/>
        <v>0</v>
      </c>
      <c r="G576" s="39">
        <v>24175129</v>
      </c>
      <c r="H576" s="30">
        <v>0</v>
      </c>
      <c r="I576" s="39">
        <v>24175129</v>
      </c>
      <c r="J576" s="30">
        <v>0</v>
      </c>
      <c r="K576" s="52">
        <f t="shared" si="59"/>
        <v>0</v>
      </c>
      <c r="L576" s="54">
        <v>107888394</v>
      </c>
      <c r="M576" s="54">
        <v>2593283</v>
      </c>
      <c r="N576" s="54">
        <v>26067318</v>
      </c>
      <c r="O576" s="54">
        <v>84786</v>
      </c>
      <c r="P576" s="52">
        <f t="shared" si="60"/>
        <v>79143007</v>
      </c>
      <c r="Q576" s="30" t="e">
        <f>MATCH(LEFT(A576,4)*1,'Appendix 1'!E$5:E$8,0)</f>
        <v>#N/A</v>
      </c>
      <c r="R576" s="41">
        <f t="shared" si="61"/>
        <v>-0.1</v>
      </c>
      <c r="S576" s="41">
        <f t="shared" si="62"/>
        <v>-0.1</v>
      </c>
      <c r="T576" s="41">
        <f t="shared" si="63"/>
        <v>-0.1</v>
      </c>
      <c r="U576" s="41">
        <f t="shared" si="64"/>
        <v>-0.1</v>
      </c>
      <c r="V576" s="41" t="e">
        <f t="shared" si="65"/>
        <v>#DIV/0!</v>
      </c>
      <c r="W576" s="42"/>
      <c r="X576" s="42"/>
      <c r="Y576" s="42"/>
      <c r="Z576" s="42"/>
      <c r="AA576" s="42"/>
    </row>
    <row r="577" spans="1:27" hidden="1">
      <c r="A577" s="38" t="s">
        <v>5106</v>
      </c>
      <c r="B577" s="40"/>
      <c r="C577" s="40"/>
      <c r="D577" s="40"/>
      <c r="E577" s="40"/>
      <c r="F577" s="52">
        <f t="shared" si="58"/>
        <v>0</v>
      </c>
      <c r="G577" s="40"/>
      <c r="H577" s="40"/>
      <c r="I577" s="40"/>
      <c r="J577" s="40"/>
      <c r="K577" s="52">
        <f t="shared" si="59"/>
        <v>0</v>
      </c>
      <c r="L577" s="55"/>
      <c r="M577" s="55"/>
      <c r="N577" s="55"/>
      <c r="O577" s="55"/>
      <c r="P577" s="52">
        <f t="shared" si="60"/>
        <v>0</v>
      </c>
      <c r="Q577" s="30" t="e">
        <f>MATCH(LEFT(A577,4)*1,'Appendix 1'!E$5:E$8,0)</f>
        <v>#N/A</v>
      </c>
      <c r="R577" s="41">
        <f t="shared" si="61"/>
        <v>-0.1</v>
      </c>
      <c r="S577" s="41">
        <f t="shared" si="62"/>
        <v>-0.1</v>
      </c>
      <c r="T577" s="41">
        <f t="shared" si="63"/>
        <v>-0.1</v>
      </c>
      <c r="U577" s="41">
        <f t="shared" si="64"/>
        <v>-0.1</v>
      </c>
      <c r="V577" s="41" t="e">
        <f t="shared" si="65"/>
        <v>#DIV/0!</v>
      </c>
      <c r="W577" s="42"/>
      <c r="X577" s="42"/>
      <c r="Y577" s="42"/>
      <c r="Z577" s="42"/>
      <c r="AA577" s="42"/>
    </row>
    <row r="578" spans="1:27" hidden="1">
      <c r="A578" s="38" t="s">
        <v>5107</v>
      </c>
      <c r="B578" s="39">
        <v>502963</v>
      </c>
      <c r="C578" s="30">
        <v>0</v>
      </c>
      <c r="D578" s="39">
        <v>502963</v>
      </c>
      <c r="E578" s="30">
        <v>0</v>
      </c>
      <c r="F578" s="52">
        <f t="shared" si="58"/>
        <v>0</v>
      </c>
      <c r="G578" s="39">
        <v>2039454</v>
      </c>
      <c r="H578" s="30">
        <v>0</v>
      </c>
      <c r="I578" s="39">
        <v>2039454</v>
      </c>
      <c r="J578" s="30">
        <v>0</v>
      </c>
      <c r="K578" s="52">
        <f t="shared" si="59"/>
        <v>0</v>
      </c>
      <c r="L578" s="54">
        <v>14417401</v>
      </c>
      <c r="M578" s="54">
        <v>1208618</v>
      </c>
      <c r="N578" s="54">
        <v>2039454</v>
      </c>
      <c r="O578" s="54">
        <v>690634</v>
      </c>
      <c r="P578" s="52">
        <f t="shared" si="60"/>
        <v>10478695</v>
      </c>
      <c r="Q578" s="30" t="e">
        <f>MATCH(LEFT(A578,4)*1,'Appendix 1'!E$5:E$8,0)</f>
        <v>#N/A</v>
      </c>
      <c r="R578" s="41">
        <f t="shared" si="61"/>
        <v>-0.1</v>
      </c>
      <c r="S578" s="41">
        <f t="shared" si="62"/>
        <v>-0.1</v>
      </c>
      <c r="T578" s="41">
        <f t="shared" si="63"/>
        <v>-0.1</v>
      </c>
      <c r="U578" s="41">
        <f t="shared" si="64"/>
        <v>-0.1</v>
      </c>
      <c r="V578" s="41" t="e">
        <f t="shared" si="65"/>
        <v>#DIV/0!</v>
      </c>
      <c r="W578" s="42"/>
      <c r="X578" s="42"/>
      <c r="Y578" s="42"/>
      <c r="Z578" s="42"/>
      <c r="AA578" s="42"/>
    </row>
    <row r="579" spans="1:27" hidden="1">
      <c r="A579" s="38" t="s">
        <v>5108</v>
      </c>
      <c r="B579" s="39">
        <v>5379773</v>
      </c>
      <c r="C579" s="30">
        <v>0</v>
      </c>
      <c r="D579" s="39">
        <v>5379773</v>
      </c>
      <c r="E579" s="30">
        <v>0</v>
      </c>
      <c r="F579" s="52">
        <f t="shared" si="58"/>
        <v>0</v>
      </c>
      <c r="G579" s="39">
        <v>23001813</v>
      </c>
      <c r="H579" s="30">
        <v>0</v>
      </c>
      <c r="I579" s="39">
        <v>23001813</v>
      </c>
      <c r="J579" s="30">
        <v>0</v>
      </c>
      <c r="K579" s="52">
        <f t="shared" si="59"/>
        <v>0</v>
      </c>
      <c r="L579" s="54">
        <v>180211364</v>
      </c>
      <c r="M579" s="54">
        <v>32813305</v>
      </c>
      <c r="N579" s="54">
        <v>23494943</v>
      </c>
      <c r="O579" s="54">
        <v>80338523</v>
      </c>
      <c r="P579" s="52">
        <f t="shared" si="60"/>
        <v>43564593</v>
      </c>
      <c r="Q579" s="30" t="e">
        <f>MATCH(LEFT(A579,4)*1,'Appendix 1'!E$5:E$8,0)</f>
        <v>#N/A</v>
      </c>
      <c r="R579" s="41">
        <f t="shared" si="61"/>
        <v>-0.1</v>
      </c>
      <c r="S579" s="41">
        <f t="shared" si="62"/>
        <v>-0.1</v>
      </c>
      <c r="T579" s="41">
        <f t="shared" si="63"/>
        <v>-0.1</v>
      </c>
      <c r="U579" s="41">
        <f t="shared" si="64"/>
        <v>-0.1</v>
      </c>
      <c r="V579" s="41" t="e">
        <f t="shared" si="65"/>
        <v>#DIV/0!</v>
      </c>
      <c r="W579" s="42"/>
      <c r="X579" s="42"/>
      <c r="Y579" s="42"/>
      <c r="Z579" s="42"/>
      <c r="AA579" s="42"/>
    </row>
    <row r="580" spans="1:27" hidden="1">
      <c r="A580" s="38" t="s">
        <v>5109</v>
      </c>
      <c r="B580" s="39">
        <v>63767085</v>
      </c>
      <c r="C580" s="30">
        <v>0</v>
      </c>
      <c r="D580" s="39">
        <v>63767085</v>
      </c>
      <c r="E580" s="30">
        <v>0</v>
      </c>
      <c r="F580" s="52">
        <f t="shared" si="58"/>
        <v>0</v>
      </c>
      <c r="G580" s="39">
        <v>448760889</v>
      </c>
      <c r="H580" s="30">
        <v>0</v>
      </c>
      <c r="I580" s="39">
        <v>448760889</v>
      </c>
      <c r="J580" s="30">
        <v>0</v>
      </c>
      <c r="K580" s="52">
        <f t="shared" si="59"/>
        <v>0</v>
      </c>
      <c r="L580" s="54">
        <v>1703101348</v>
      </c>
      <c r="M580" s="54">
        <v>755271213</v>
      </c>
      <c r="N580" s="54">
        <v>617436219</v>
      </c>
      <c r="O580" s="54">
        <v>84443962</v>
      </c>
      <c r="P580" s="52">
        <f t="shared" si="60"/>
        <v>245949954</v>
      </c>
      <c r="Q580" s="30" t="e">
        <f>MATCH(LEFT(A580,4)*1,'Appendix 1'!E$5:E$8,0)</f>
        <v>#N/A</v>
      </c>
      <c r="R580" s="41">
        <f t="shared" si="61"/>
        <v>-0.1</v>
      </c>
      <c r="S580" s="41">
        <f t="shared" si="62"/>
        <v>-0.1</v>
      </c>
      <c r="T580" s="41">
        <f t="shared" si="63"/>
        <v>-0.1</v>
      </c>
      <c r="U580" s="41">
        <f t="shared" si="64"/>
        <v>-0.1</v>
      </c>
      <c r="V580" s="41" t="e">
        <f t="shared" si="65"/>
        <v>#DIV/0!</v>
      </c>
      <c r="W580" s="42"/>
      <c r="X580" s="42"/>
      <c r="Y580" s="42"/>
      <c r="Z580" s="42"/>
      <c r="AA580" s="42"/>
    </row>
    <row r="581" spans="1:27" hidden="1">
      <c r="A581" s="38" t="s">
        <v>5110</v>
      </c>
      <c r="B581" s="39">
        <v>175518795</v>
      </c>
      <c r="C581" s="30">
        <v>0</v>
      </c>
      <c r="D581" s="39">
        <v>175518795</v>
      </c>
      <c r="E581" s="30">
        <v>0</v>
      </c>
      <c r="F581" s="52">
        <f t="shared" si="58"/>
        <v>0</v>
      </c>
      <c r="G581" s="39">
        <v>708809606</v>
      </c>
      <c r="H581" s="30">
        <v>0</v>
      </c>
      <c r="I581" s="39">
        <v>708809606</v>
      </c>
      <c r="J581" s="30">
        <v>0</v>
      </c>
      <c r="K581" s="52">
        <f t="shared" si="59"/>
        <v>0</v>
      </c>
      <c r="L581" s="54">
        <v>3142511207</v>
      </c>
      <c r="M581" s="54">
        <v>991022256</v>
      </c>
      <c r="N581" s="54">
        <v>763687757</v>
      </c>
      <c r="O581" s="54">
        <v>455473395</v>
      </c>
      <c r="P581" s="52">
        <f t="shared" si="60"/>
        <v>932327799</v>
      </c>
      <c r="Q581" s="30" t="e">
        <f>MATCH(LEFT(A581,4)*1,'Appendix 1'!E$5:E$8,0)</f>
        <v>#N/A</v>
      </c>
      <c r="R581" s="41">
        <f t="shared" si="61"/>
        <v>-0.1</v>
      </c>
      <c r="S581" s="41">
        <f t="shared" si="62"/>
        <v>-0.1</v>
      </c>
      <c r="T581" s="41">
        <f t="shared" si="63"/>
        <v>-0.1</v>
      </c>
      <c r="U581" s="41">
        <f t="shared" si="64"/>
        <v>-0.1</v>
      </c>
      <c r="V581" s="41" t="e">
        <f t="shared" si="65"/>
        <v>#DIV/0!</v>
      </c>
      <c r="W581" s="42"/>
      <c r="X581" s="42"/>
      <c r="Y581" s="42"/>
      <c r="Z581" s="42"/>
      <c r="AA581" s="42"/>
    </row>
    <row r="582" spans="1:27" hidden="1">
      <c r="A582" s="38" t="s">
        <v>5111</v>
      </c>
      <c r="B582" s="39">
        <v>67302729</v>
      </c>
      <c r="C582" s="30">
        <v>0</v>
      </c>
      <c r="D582" s="39">
        <v>67302729</v>
      </c>
      <c r="E582" s="30">
        <v>0</v>
      </c>
      <c r="F582" s="52">
        <f t="shared" si="58"/>
        <v>0</v>
      </c>
      <c r="G582" s="39">
        <v>270286337</v>
      </c>
      <c r="H582" s="30">
        <v>0</v>
      </c>
      <c r="I582" s="39">
        <v>270286337</v>
      </c>
      <c r="J582" s="30">
        <v>0</v>
      </c>
      <c r="K582" s="52">
        <f t="shared" si="59"/>
        <v>0</v>
      </c>
      <c r="L582" s="54">
        <v>897804336</v>
      </c>
      <c r="M582" s="54">
        <v>32106890</v>
      </c>
      <c r="N582" s="54">
        <v>276932716</v>
      </c>
      <c r="O582" s="54">
        <v>112047335</v>
      </c>
      <c r="P582" s="52">
        <f t="shared" si="60"/>
        <v>476717395</v>
      </c>
      <c r="Q582" s="30" t="e">
        <f>MATCH(LEFT(A582,4)*1,'Appendix 1'!E$5:E$8,0)</f>
        <v>#N/A</v>
      </c>
      <c r="R582" s="41">
        <f t="shared" si="61"/>
        <v>-0.1</v>
      </c>
      <c r="S582" s="41">
        <f t="shared" si="62"/>
        <v>-0.1</v>
      </c>
      <c r="T582" s="41">
        <f t="shared" si="63"/>
        <v>-0.1</v>
      </c>
      <c r="U582" s="41">
        <f t="shared" si="64"/>
        <v>-0.1</v>
      </c>
      <c r="V582" s="41" t="e">
        <f t="shared" si="65"/>
        <v>#DIV/0!</v>
      </c>
      <c r="W582" s="42"/>
      <c r="X582" s="42"/>
      <c r="Y582" s="42"/>
      <c r="Z582" s="42"/>
      <c r="AA582" s="42"/>
    </row>
    <row r="583" spans="1:27" hidden="1">
      <c r="A583" s="38" t="s">
        <v>5112</v>
      </c>
      <c r="B583" s="39">
        <v>14122274</v>
      </c>
      <c r="C583" s="30">
        <v>0</v>
      </c>
      <c r="D583" s="39">
        <v>14122274</v>
      </c>
      <c r="E583" s="30">
        <v>0</v>
      </c>
      <c r="F583" s="52">
        <f t="shared" si="58"/>
        <v>0</v>
      </c>
      <c r="G583" s="39">
        <v>58178907</v>
      </c>
      <c r="H583" s="30">
        <v>0</v>
      </c>
      <c r="I583" s="39">
        <v>58178907</v>
      </c>
      <c r="J583" s="30">
        <v>0</v>
      </c>
      <c r="K583" s="52">
        <f t="shared" si="59"/>
        <v>0</v>
      </c>
      <c r="L583" s="54">
        <v>434534237</v>
      </c>
      <c r="M583" s="54">
        <v>167608165</v>
      </c>
      <c r="N583" s="54">
        <v>58251428</v>
      </c>
      <c r="O583" s="54">
        <v>109069634</v>
      </c>
      <c r="P583" s="52">
        <f t="shared" si="60"/>
        <v>99605010</v>
      </c>
      <c r="Q583" s="30" t="e">
        <f>MATCH(LEFT(A583,4)*1,'Appendix 1'!E$5:E$8,0)</f>
        <v>#N/A</v>
      </c>
      <c r="R583" s="41">
        <f t="shared" si="61"/>
        <v>-0.1</v>
      </c>
      <c r="S583" s="41">
        <f t="shared" si="62"/>
        <v>-0.1</v>
      </c>
      <c r="T583" s="41">
        <f t="shared" si="63"/>
        <v>-0.1</v>
      </c>
      <c r="U583" s="41">
        <f t="shared" si="64"/>
        <v>-0.1</v>
      </c>
      <c r="V583" s="41" t="e">
        <f t="shared" si="65"/>
        <v>#DIV/0!</v>
      </c>
      <c r="W583" s="42"/>
      <c r="X583" s="42"/>
      <c r="Y583" s="42"/>
      <c r="Z583" s="42"/>
      <c r="AA583" s="42"/>
    </row>
    <row r="584" spans="1:27" hidden="1">
      <c r="A584" s="38" t="s">
        <v>5113</v>
      </c>
      <c r="B584" s="39">
        <v>278636</v>
      </c>
      <c r="C584" s="30">
        <v>0</v>
      </c>
      <c r="D584" s="39">
        <v>278636</v>
      </c>
      <c r="E584" s="30">
        <v>0</v>
      </c>
      <c r="F584" s="52">
        <f t="shared" si="58"/>
        <v>0</v>
      </c>
      <c r="G584" s="39">
        <v>1175409</v>
      </c>
      <c r="H584" s="30">
        <v>0</v>
      </c>
      <c r="I584" s="39">
        <v>1175409</v>
      </c>
      <c r="J584" s="30">
        <v>0</v>
      </c>
      <c r="K584" s="52">
        <f t="shared" si="59"/>
        <v>0</v>
      </c>
      <c r="L584" s="54">
        <v>27246300</v>
      </c>
      <c r="M584" s="54">
        <v>18318556</v>
      </c>
      <c r="N584" s="54">
        <v>1175409</v>
      </c>
      <c r="O584" s="54">
        <v>1707009</v>
      </c>
      <c r="P584" s="52">
        <f t="shared" si="60"/>
        <v>6045326</v>
      </c>
      <c r="Q584" s="30" t="e">
        <f>MATCH(LEFT(A584,4)*1,'Appendix 1'!E$5:E$8,0)</f>
        <v>#N/A</v>
      </c>
      <c r="R584" s="41">
        <f t="shared" si="61"/>
        <v>-0.1</v>
      </c>
      <c r="S584" s="41">
        <f t="shared" si="62"/>
        <v>-0.1</v>
      </c>
      <c r="T584" s="41">
        <f t="shared" si="63"/>
        <v>-0.1</v>
      </c>
      <c r="U584" s="41">
        <f t="shared" si="64"/>
        <v>-0.1</v>
      </c>
      <c r="V584" s="41" t="e">
        <f t="shared" si="65"/>
        <v>#DIV/0!</v>
      </c>
      <c r="W584" s="42"/>
      <c r="X584" s="42"/>
      <c r="Y584" s="42"/>
      <c r="Z584" s="42"/>
      <c r="AA584" s="42"/>
    </row>
    <row r="585" spans="1:27" hidden="1">
      <c r="A585" s="38" t="s">
        <v>5114</v>
      </c>
      <c r="B585" s="39">
        <v>120570977</v>
      </c>
      <c r="C585" s="30">
        <v>0</v>
      </c>
      <c r="D585" s="39">
        <v>120570977</v>
      </c>
      <c r="E585" s="30">
        <v>0</v>
      </c>
      <c r="F585" s="52">
        <f t="shared" ref="F585:F648" si="66">B585-SUM(C585:E585)</f>
        <v>0</v>
      </c>
      <c r="G585" s="39">
        <v>529043582</v>
      </c>
      <c r="H585" s="30">
        <v>0</v>
      </c>
      <c r="I585" s="39">
        <v>529043582</v>
      </c>
      <c r="J585" s="30">
        <v>0</v>
      </c>
      <c r="K585" s="52">
        <f t="shared" ref="K585:K648" si="67">G585-SUM(H585:J585)</f>
        <v>0</v>
      </c>
      <c r="L585" s="54">
        <v>1776846545</v>
      </c>
      <c r="M585" s="54">
        <v>278288640</v>
      </c>
      <c r="N585" s="54">
        <v>722930495</v>
      </c>
      <c r="O585" s="54">
        <v>251898995</v>
      </c>
      <c r="P585" s="52">
        <f t="shared" ref="P585:P648" si="68">L585-SUM(M585:O585)</f>
        <v>523728415</v>
      </c>
      <c r="Q585" s="30" t="e">
        <f>MATCH(LEFT(A585,4)*1,'Appendix 1'!E$5:E$8,0)</f>
        <v>#N/A</v>
      </c>
      <c r="R585" s="41">
        <f t="shared" ref="R585:R648" si="69">IF(ISNA($Q585),-10%,B585/G585)</f>
        <v>-0.1</v>
      </c>
      <c r="S585" s="41">
        <f t="shared" ref="S585:S648" si="70">IF(ISNA($Q585),-10%,C585/H585)</f>
        <v>-0.1</v>
      </c>
      <c r="T585" s="41">
        <f t="shared" ref="T585:T648" si="71">IF(ISNA($Q585),-10%,D585/I585)</f>
        <v>-0.1</v>
      </c>
      <c r="U585" s="41">
        <f t="shared" ref="U585:U648" si="72">IF(ISNA($Q585),-10%,E585/J585)</f>
        <v>-0.1</v>
      </c>
      <c r="V585" s="41" t="e">
        <f t="shared" si="65"/>
        <v>#DIV/0!</v>
      </c>
      <c r="W585" s="42"/>
      <c r="X585" s="42"/>
      <c r="Y585" s="42"/>
      <c r="Z585" s="42"/>
      <c r="AA585" s="42"/>
    </row>
    <row r="586" spans="1:27" hidden="1">
      <c r="A586" s="38" t="s">
        <v>5115</v>
      </c>
      <c r="B586" s="39">
        <v>34120825</v>
      </c>
      <c r="C586" s="30">
        <v>0</v>
      </c>
      <c r="D586" s="39">
        <v>34120825</v>
      </c>
      <c r="E586" s="30">
        <v>0</v>
      </c>
      <c r="F586" s="52">
        <f t="shared" si="66"/>
        <v>0</v>
      </c>
      <c r="G586" s="39">
        <v>456761065</v>
      </c>
      <c r="H586" s="30">
        <v>0</v>
      </c>
      <c r="I586" s="39">
        <v>456761065</v>
      </c>
      <c r="J586" s="30">
        <v>0</v>
      </c>
      <c r="K586" s="52">
        <f t="shared" si="67"/>
        <v>0</v>
      </c>
      <c r="L586" s="54">
        <v>1979619178</v>
      </c>
      <c r="M586" s="54">
        <v>306360755</v>
      </c>
      <c r="N586" s="54">
        <v>585275733</v>
      </c>
      <c r="O586" s="54">
        <v>137296917</v>
      </c>
      <c r="P586" s="52">
        <f t="shared" si="68"/>
        <v>950685773</v>
      </c>
      <c r="Q586" s="30" t="e">
        <f>MATCH(LEFT(A586,4)*1,'Appendix 1'!E$5:E$8,0)</f>
        <v>#N/A</v>
      </c>
      <c r="R586" s="41">
        <f t="shared" si="69"/>
        <v>-0.1</v>
      </c>
      <c r="S586" s="41">
        <f t="shared" si="70"/>
        <v>-0.1</v>
      </c>
      <c r="T586" s="41">
        <f t="shared" si="71"/>
        <v>-0.1</v>
      </c>
      <c r="U586" s="41">
        <f t="shared" si="72"/>
        <v>-0.1</v>
      </c>
      <c r="V586" s="41" t="e">
        <f t="shared" si="65"/>
        <v>#DIV/0!</v>
      </c>
      <c r="W586" s="42"/>
      <c r="X586" s="42"/>
      <c r="Y586" s="42"/>
      <c r="Z586" s="42"/>
      <c r="AA586" s="42"/>
    </row>
    <row r="587" spans="1:27" hidden="1">
      <c r="A587" s="38" t="s">
        <v>5116</v>
      </c>
      <c r="B587" s="39">
        <v>45966</v>
      </c>
      <c r="C587" s="30">
        <v>0</v>
      </c>
      <c r="D587" s="39">
        <v>45966</v>
      </c>
      <c r="E587" s="30">
        <v>0</v>
      </c>
      <c r="F587" s="52">
        <f t="shared" si="66"/>
        <v>0</v>
      </c>
      <c r="G587" s="39">
        <v>612859</v>
      </c>
      <c r="H587" s="30">
        <v>0</v>
      </c>
      <c r="I587" s="39">
        <v>612859</v>
      </c>
      <c r="J587" s="30">
        <v>0</v>
      </c>
      <c r="K587" s="52">
        <f t="shared" si="67"/>
        <v>0</v>
      </c>
      <c r="L587" s="54">
        <v>161222961</v>
      </c>
      <c r="M587" s="54">
        <v>31960147</v>
      </c>
      <c r="N587" s="54">
        <v>612859</v>
      </c>
      <c r="O587" s="54">
        <v>862162</v>
      </c>
      <c r="P587" s="52">
        <f t="shared" si="68"/>
        <v>127787793</v>
      </c>
      <c r="Q587" s="30" t="e">
        <f>MATCH(LEFT(A587,4)*1,'Appendix 1'!E$5:E$8,0)</f>
        <v>#N/A</v>
      </c>
      <c r="R587" s="41">
        <f t="shared" si="69"/>
        <v>-0.1</v>
      </c>
      <c r="S587" s="41">
        <f t="shared" si="70"/>
        <v>-0.1</v>
      </c>
      <c r="T587" s="41">
        <f t="shared" si="71"/>
        <v>-0.1</v>
      </c>
      <c r="U587" s="41">
        <f t="shared" si="72"/>
        <v>-0.1</v>
      </c>
      <c r="V587" s="41" t="e">
        <f t="shared" si="65"/>
        <v>#DIV/0!</v>
      </c>
      <c r="W587" s="42"/>
      <c r="X587" s="42"/>
      <c r="Y587" s="42"/>
      <c r="Z587" s="42"/>
      <c r="AA587" s="42"/>
    </row>
    <row r="588" spans="1:27" hidden="1">
      <c r="A588" s="38" t="s">
        <v>5117</v>
      </c>
      <c r="B588" s="30">
        <v>0</v>
      </c>
      <c r="C588" s="30">
        <v>0</v>
      </c>
      <c r="D588" s="30">
        <v>0</v>
      </c>
      <c r="E588" s="30">
        <v>0</v>
      </c>
      <c r="F588" s="52">
        <f t="shared" si="66"/>
        <v>0</v>
      </c>
      <c r="G588" s="30">
        <v>0</v>
      </c>
      <c r="H588" s="30">
        <v>0</v>
      </c>
      <c r="I588" s="30">
        <v>0</v>
      </c>
      <c r="J588" s="30">
        <v>0</v>
      </c>
      <c r="K588" s="52">
        <f t="shared" si="67"/>
        <v>0</v>
      </c>
      <c r="L588" s="54">
        <v>480442566</v>
      </c>
      <c r="M588" s="54">
        <v>2143814</v>
      </c>
      <c r="N588" s="54">
        <v>444482310</v>
      </c>
      <c r="O588" s="54">
        <v>4075566</v>
      </c>
      <c r="P588" s="52">
        <f t="shared" si="68"/>
        <v>29740876</v>
      </c>
      <c r="Q588" s="30" t="e">
        <f>MATCH(LEFT(A588,4)*1,'Appendix 1'!E$5:E$8,0)</f>
        <v>#N/A</v>
      </c>
      <c r="R588" s="41">
        <f t="shared" si="69"/>
        <v>-0.1</v>
      </c>
      <c r="S588" s="41">
        <f t="shared" si="70"/>
        <v>-0.1</v>
      </c>
      <c r="T588" s="41">
        <f t="shared" si="71"/>
        <v>-0.1</v>
      </c>
      <c r="U588" s="41">
        <f t="shared" si="72"/>
        <v>-0.1</v>
      </c>
      <c r="V588" s="41" t="e">
        <f t="shared" si="65"/>
        <v>#DIV/0!</v>
      </c>
      <c r="W588" s="42"/>
      <c r="X588" s="42"/>
      <c r="Y588" s="42"/>
      <c r="Z588" s="42"/>
      <c r="AA588" s="42"/>
    </row>
    <row r="589" spans="1:27" hidden="1">
      <c r="A589" s="38" t="s">
        <v>5118</v>
      </c>
      <c r="B589" s="39">
        <v>3983</v>
      </c>
      <c r="C589" s="30">
        <v>0</v>
      </c>
      <c r="D589" s="39">
        <v>3983</v>
      </c>
      <c r="E589" s="40"/>
      <c r="F589" s="52">
        <f t="shared" si="66"/>
        <v>0</v>
      </c>
      <c r="G589" s="39">
        <v>79036</v>
      </c>
      <c r="H589" s="30">
        <v>0</v>
      </c>
      <c r="I589" s="39">
        <v>79036</v>
      </c>
      <c r="J589" s="40"/>
      <c r="K589" s="52">
        <f t="shared" si="67"/>
        <v>0</v>
      </c>
      <c r="L589" s="54">
        <v>5721848</v>
      </c>
      <c r="M589" s="54">
        <v>412261</v>
      </c>
      <c r="N589" s="54">
        <v>79036</v>
      </c>
      <c r="O589" s="55"/>
      <c r="P589" s="52">
        <f t="shared" si="68"/>
        <v>5230551</v>
      </c>
      <c r="Q589" s="30" t="e">
        <f>MATCH(LEFT(A589,4)*1,'Appendix 1'!E$5:E$8,0)</f>
        <v>#N/A</v>
      </c>
      <c r="R589" s="41">
        <f t="shared" si="69"/>
        <v>-0.1</v>
      </c>
      <c r="S589" s="41">
        <f t="shared" si="70"/>
        <v>-0.1</v>
      </c>
      <c r="T589" s="41">
        <f t="shared" si="71"/>
        <v>-0.1</v>
      </c>
      <c r="U589" s="41">
        <f t="shared" si="72"/>
        <v>-0.1</v>
      </c>
      <c r="V589" s="41" t="e">
        <f t="shared" si="65"/>
        <v>#DIV/0!</v>
      </c>
      <c r="W589" s="42"/>
      <c r="X589" s="42"/>
      <c r="Y589" s="42"/>
      <c r="Z589" s="42"/>
      <c r="AA589" s="42"/>
    </row>
    <row r="590" spans="1:27" hidden="1">
      <c r="A590" s="38" t="s">
        <v>5119</v>
      </c>
      <c r="B590" s="39">
        <v>258490</v>
      </c>
      <c r="C590" s="30">
        <v>0</v>
      </c>
      <c r="D590" s="39">
        <v>258490</v>
      </c>
      <c r="E590" s="30">
        <v>0</v>
      </c>
      <c r="F590" s="52">
        <f t="shared" si="66"/>
        <v>0</v>
      </c>
      <c r="G590" s="39">
        <v>3446487</v>
      </c>
      <c r="H590" s="30">
        <v>0</v>
      </c>
      <c r="I590" s="39">
        <v>3446487</v>
      </c>
      <c r="J590" s="30">
        <v>0</v>
      </c>
      <c r="K590" s="52">
        <f t="shared" si="67"/>
        <v>0</v>
      </c>
      <c r="L590" s="54">
        <v>11746814</v>
      </c>
      <c r="M590" s="54">
        <v>2093044</v>
      </c>
      <c r="N590" s="54">
        <v>3446487</v>
      </c>
      <c r="O590" s="54">
        <v>2880</v>
      </c>
      <c r="P590" s="52">
        <f t="shared" si="68"/>
        <v>6204403</v>
      </c>
      <c r="Q590" s="30" t="e">
        <f>MATCH(LEFT(A590,4)*1,'Appendix 1'!E$5:E$8,0)</f>
        <v>#N/A</v>
      </c>
      <c r="R590" s="41">
        <f t="shared" si="69"/>
        <v>-0.1</v>
      </c>
      <c r="S590" s="41">
        <f t="shared" si="70"/>
        <v>-0.1</v>
      </c>
      <c r="T590" s="41">
        <f t="shared" si="71"/>
        <v>-0.1</v>
      </c>
      <c r="U590" s="41">
        <f t="shared" si="72"/>
        <v>-0.1</v>
      </c>
      <c r="V590" s="41" t="e">
        <f t="shared" si="65"/>
        <v>#DIV/0!</v>
      </c>
      <c r="W590" s="42"/>
      <c r="X590" s="42"/>
      <c r="Y590" s="42"/>
      <c r="Z590" s="42"/>
      <c r="AA590" s="42"/>
    </row>
    <row r="591" spans="1:27" hidden="1">
      <c r="A591" s="38" t="s">
        <v>5120</v>
      </c>
      <c r="B591" s="39">
        <v>1165</v>
      </c>
      <c r="C591" s="30">
        <v>0</v>
      </c>
      <c r="D591" s="39">
        <v>1165</v>
      </c>
      <c r="E591" s="30">
        <v>0</v>
      </c>
      <c r="F591" s="52">
        <f t="shared" si="66"/>
        <v>0</v>
      </c>
      <c r="G591" s="39">
        <v>15537</v>
      </c>
      <c r="H591" s="30">
        <v>0</v>
      </c>
      <c r="I591" s="39">
        <v>15537</v>
      </c>
      <c r="J591" s="30">
        <v>0</v>
      </c>
      <c r="K591" s="52">
        <f t="shared" si="67"/>
        <v>0</v>
      </c>
      <c r="L591" s="54">
        <v>2907393</v>
      </c>
      <c r="M591" s="54">
        <v>52003</v>
      </c>
      <c r="N591" s="54">
        <v>15537</v>
      </c>
      <c r="O591" s="54">
        <v>646765</v>
      </c>
      <c r="P591" s="52">
        <f t="shared" si="68"/>
        <v>2193088</v>
      </c>
      <c r="Q591" s="30" t="e">
        <f>MATCH(LEFT(A591,4)*1,'Appendix 1'!E$5:E$8,0)</f>
        <v>#N/A</v>
      </c>
      <c r="R591" s="41">
        <f t="shared" si="69"/>
        <v>-0.1</v>
      </c>
      <c r="S591" s="41">
        <f t="shared" si="70"/>
        <v>-0.1</v>
      </c>
      <c r="T591" s="41">
        <f t="shared" si="71"/>
        <v>-0.1</v>
      </c>
      <c r="U591" s="41">
        <f t="shared" si="72"/>
        <v>-0.1</v>
      </c>
      <c r="V591" s="41" t="e">
        <f t="shared" si="65"/>
        <v>#DIV/0!</v>
      </c>
      <c r="W591" s="42"/>
      <c r="X591" s="42"/>
      <c r="Y591" s="42"/>
      <c r="Z591" s="42"/>
      <c r="AA591" s="42"/>
    </row>
    <row r="592" spans="1:27" hidden="1">
      <c r="A592" s="38" t="s">
        <v>5121</v>
      </c>
      <c r="B592" s="39">
        <v>76158</v>
      </c>
      <c r="C592" s="30">
        <v>0</v>
      </c>
      <c r="D592" s="39">
        <v>76158</v>
      </c>
      <c r="E592" s="30">
        <v>0</v>
      </c>
      <c r="F592" s="52">
        <f t="shared" si="66"/>
        <v>0</v>
      </c>
      <c r="G592" s="39">
        <v>1015449</v>
      </c>
      <c r="H592" s="30">
        <v>0</v>
      </c>
      <c r="I592" s="39">
        <v>1015449</v>
      </c>
      <c r="J592" s="30">
        <v>0</v>
      </c>
      <c r="K592" s="52">
        <f t="shared" si="67"/>
        <v>0</v>
      </c>
      <c r="L592" s="54">
        <v>188915613</v>
      </c>
      <c r="M592" s="54">
        <v>29696286</v>
      </c>
      <c r="N592" s="54">
        <v>1015449</v>
      </c>
      <c r="O592" s="54">
        <v>113975489</v>
      </c>
      <c r="P592" s="52">
        <f t="shared" si="68"/>
        <v>44228389</v>
      </c>
      <c r="Q592" s="30" t="e">
        <f>MATCH(LEFT(A592,4)*1,'Appendix 1'!E$5:E$8,0)</f>
        <v>#N/A</v>
      </c>
      <c r="R592" s="41">
        <f t="shared" si="69"/>
        <v>-0.1</v>
      </c>
      <c r="S592" s="41">
        <f t="shared" si="70"/>
        <v>-0.1</v>
      </c>
      <c r="T592" s="41">
        <f t="shared" si="71"/>
        <v>-0.1</v>
      </c>
      <c r="U592" s="41">
        <f t="shared" si="72"/>
        <v>-0.1</v>
      </c>
      <c r="V592" s="41" t="e">
        <f t="shared" si="65"/>
        <v>#DIV/0!</v>
      </c>
      <c r="W592" s="42"/>
      <c r="X592" s="42"/>
      <c r="Y592" s="42"/>
      <c r="Z592" s="42"/>
      <c r="AA592" s="42"/>
    </row>
    <row r="593" spans="1:27" hidden="1">
      <c r="A593" s="38" t="s">
        <v>5122</v>
      </c>
      <c r="B593" s="39">
        <v>1162691</v>
      </c>
      <c r="C593" s="30">
        <v>0</v>
      </c>
      <c r="D593" s="39">
        <v>1162691</v>
      </c>
      <c r="E593" s="30">
        <v>0</v>
      </c>
      <c r="F593" s="52">
        <f t="shared" si="66"/>
        <v>0</v>
      </c>
      <c r="G593" s="39">
        <v>16584409</v>
      </c>
      <c r="H593" s="30">
        <v>0</v>
      </c>
      <c r="I593" s="39">
        <v>16584409</v>
      </c>
      <c r="J593" s="30">
        <v>0</v>
      </c>
      <c r="K593" s="52">
        <f t="shared" si="67"/>
        <v>0</v>
      </c>
      <c r="L593" s="54">
        <v>109322295</v>
      </c>
      <c r="M593" s="54">
        <v>13788172</v>
      </c>
      <c r="N593" s="54">
        <v>16767039</v>
      </c>
      <c r="O593" s="54">
        <v>12164091</v>
      </c>
      <c r="P593" s="52">
        <f t="shared" si="68"/>
        <v>66602993</v>
      </c>
      <c r="Q593" s="30" t="e">
        <f>MATCH(LEFT(A593,4)*1,'Appendix 1'!E$5:E$8,0)</f>
        <v>#N/A</v>
      </c>
      <c r="R593" s="41">
        <f t="shared" si="69"/>
        <v>-0.1</v>
      </c>
      <c r="S593" s="41">
        <f t="shared" si="70"/>
        <v>-0.1</v>
      </c>
      <c r="T593" s="41">
        <f t="shared" si="71"/>
        <v>-0.1</v>
      </c>
      <c r="U593" s="41">
        <f t="shared" si="72"/>
        <v>-0.1</v>
      </c>
      <c r="V593" s="41" t="e">
        <f t="shared" si="65"/>
        <v>#DIV/0!</v>
      </c>
      <c r="W593" s="42"/>
      <c r="X593" s="42"/>
      <c r="Y593" s="42"/>
      <c r="Z593" s="42"/>
      <c r="AA593" s="42"/>
    </row>
    <row r="594" spans="1:27" hidden="1">
      <c r="A594" s="38" t="s">
        <v>5123</v>
      </c>
      <c r="B594" s="39">
        <v>96246</v>
      </c>
      <c r="C594" s="30">
        <v>0</v>
      </c>
      <c r="D594" s="39">
        <v>96246</v>
      </c>
      <c r="E594" s="30">
        <v>0</v>
      </c>
      <c r="F594" s="52">
        <f t="shared" si="66"/>
        <v>0</v>
      </c>
      <c r="G594" s="39">
        <v>1314590</v>
      </c>
      <c r="H594" s="30">
        <v>0</v>
      </c>
      <c r="I594" s="39">
        <v>1314590</v>
      </c>
      <c r="J594" s="30">
        <v>0</v>
      </c>
      <c r="K594" s="52">
        <f t="shared" si="67"/>
        <v>0</v>
      </c>
      <c r="L594" s="54">
        <v>309123401</v>
      </c>
      <c r="M594" s="54">
        <v>6678650</v>
      </c>
      <c r="N594" s="54">
        <v>238818805</v>
      </c>
      <c r="O594" s="54">
        <v>2540920</v>
      </c>
      <c r="P594" s="52">
        <f t="shared" si="68"/>
        <v>61085026</v>
      </c>
      <c r="Q594" s="30" t="e">
        <f>MATCH(LEFT(A594,4)*1,'Appendix 1'!E$5:E$8,0)</f>
        <v>#N/A</v>
      </c>
      <c r="R594" s="41">
        <f t="shared" si="69"/>
        <v>-0.1</v>
      </c>
      <c r="S594" s="41">
        <f t="shared" si="70"/>
        <v>-0.1</v>
      </c>
      <c r="T594" s="41">
        <f t="shared" si="71"/>
        <v>-0.1</v>
      </c>
      <c r="U594" s="41">
        <f t="shared" si="72"/>
        <v>-0.1</v>
      </c>
      <c r="V594" s="41" t="e">
        <f t="shared" si="65"/>
        <v>#DIV/0!</v>
      </c>
      <c r="W594" s="42"/>
      <c r="X594" s="42"/>
      <c r="Y594" s="42"/>
      <c r="Z594" s="42"/>
      <c r="AA594" s="42"/>
    </row>
    <row r="595" spans="1:27" hidden="1">
      <c r="A595" s="38" t="s">
        <v>5124</v>
      </c>
      <c r="B595" s="39">
        <v>2964055</v>
      </c>
      <c r="C595" s="30">
        <v>0</v>
      </c>
      <c r="D595" s="39">
        <v>2964055</v>
      </c>
      <c r="E595" s="30">
        <v>0</v>
      </c>
      <c r="F595" s="52">
        <f t="shared" si="66"/>
        <v>0</v>
      </c>
      <c r="G595" s="39">
        <v>39981774</v>
      </c>
      <c r="H595" s="30">
        <v>0</v>
      </c>
      <c r="I595" s="39">
        <v>39981774</v>
      </c>
      <c r="J595" s="30">
        <v>0</v>
      </c>
      <c r="K595" s="52">
        <f t="shared" si="67"/>
        <v>0</v>
      </c>
      <c r="L595" s="54">
        <v>122074829</v>
      </c>
      <c r="M595" s="54">
        <v>12651509</v>
      </c>
      <c r="N595" s="54">
        <v>76047448</v>
      </c>
      <c r="O595" s="54">
        <v>2722370</v>
      </c>
      <c r="P595" s="52">
        <f t="shared" si="68"/>
        <v>30653502</v>
      </c>
      <c r="Q595" s="30" t="e">
        <f>MATCH(LEFT(A595,4)*1,'Appendix 1'!E$5:E$8,0)</f>
        <v>#N/A</v>
      </c>
      <c r="R595" s="41">
        <f t="shared" si="69"/>
        <v>-0.1</v>
      </c>
      <c r="S595" s="41">
        <f t="shared" si="70"/>
        <v>-0.1</v>
      </c>
      <c r="T595" s="41">
        <f t="shared" si="71"/>
        <v>-0.1</v>
      </c>
      <c r="U595" s="41">
        <f t="shared" si="72"/>
        <v>-0.1</v>
      </c>
      <c r="V595" s="41" t="e">
        <f t="shared" si="65"/>
        <v>#DIV/0!</v>
      </c>
      <c r="W595" s="42"/>
      <c r="X595" s="42"/>
      <c r="Y595" s="42"/>
      <c r="Z595" s="42"/>
      <c r="AA595" s="42"/>
    </row>
    <row r="596" spans="1:27" hidden="1">
      <c r="A596" s="38" t="s">
        <v>5125</v>
      </c>
      <c r="B596" s="39">
        <v>29653204</v>
      </c>
      <c r="C596" s="30">
        <v>0</v>
      </c>
      <c r="D596" s="39">
        <v>29653204</v>
      </c>
      <c r="E596" s="30">
        <v>0</v>
      </c>
      <c r="F596" s="52">
        <f t="shared" si="66"/>
        <v>0</v>
      </c>
      <c r="G596" s="39">
        <v>395811131</v>
      </c>
      <c r="H596" s="30">
        <v>0</v>
      </c>
      <c r="I596" s="39">
        <v>395811131</v>
      </c>
      <c r="J596" s="30">
        <v>0</v>
      </c>
      <c r="K596" s="52">
        <f t="shared" si="67"/>
        <v>0</v>
      </c>
      <c r="L596" s="54">
        <v>1454719846</v>
      </c>
      <c r="M596" s="54">
        <v>264752001</v>
      </c>
      <c r="N596" s="54">
        <v>496553761</v>
      </c>
      <c r="O596" s="54">
        <v>248790673</v>
      </c>
      <c r="P596" s="52">
        <f t="shared" si="68"/>
        <v>444623411</v>
      </c>
      <c r="Q596" s="30" t="e">
        <f>MATCH(LEFT(A596,4)*1,'Appendix 1'!E$5:E$8,0)</f>
        <v>#N/A</v>
      </c>
      <c r="R596" s="41">
        <f t="shared" si="69"/>
        <v>-0.1</v>
      </c>
      <c r="S596" s="41">
        <f t="shared" si="70"/>
        <v>-0.1</v>
      </c>
      <c r="T596" s="41">
        <f t="shared" si="71"/>
        <v>-0.1</v>
      </c>
      <c r="U596" s="41">
        <f t="shared" si="72"/>
        <v>-0.1</v>
      </c>
      <c r="V596" s="41" t="e">
        <f t="shared" si="65"/>
        <v>#DIV/0!</v>
      </c>
      <c r="W596" s="42"/>
      <c r="X596" s="42"/>
      <c r="Y596" s="42"/>
      <c r="Z596" s="42"/>
      <c r="AA596" s="42"/>
    </row>
    <row r="597" spans="1:27" hidden="1">
      <c r="A597" s="38" t="s">
        <v>5126</v>
      </c>
      <c r="B597" s="30">
        <v>0</v>
      </c>
      <c r="C597" s="40"/>
      <c r="D597" s="40"/>
      <c r="E597" s="30">
        <v>0</v>
      </c>
      <c r="F597" s="52">
        <f t="shared" si="66"/>
        <v>0</v>
      </c>
      <c r="G597" s="30">
        <v>0</v>
      </c>
      <c r="H597" s="40"/>
      <c r="I597" s="40"/>
      <c r="J597" s="30">
        <v>0</v>
      </c>
      <c r="K597" s="52">
        <f t="shared" si="67"/>
        <v>0</v>
      </c>
      <c r="L597" s="54">
        <v>2542</v>
      </c>
      <c r="M597" s="55"/>
      <c r="N597" s="55"/>
      <c r="O597" s="54">
        <v>980</v>
      </c>
      <c r="P597" s="52">
        <f t="shared" si="68"/>
        <v>1562</v>
      </c>
      <c r="Q597" s="30" t="e">
        <f>MATCH(LEFT(A597,4)*1,'Appendix 1'!E$5:E$8,0)</f>
        <v>#N/A</v>
      </c>
      <c r="R597" s="41">
        <f t="shared" si="69"/>
        <v>-0.1</v>
      </c>
      <c r="S597" s="41">
        <f t="shared" si="70"/>
        <v>-0.1</v>
      </c>
      <c r="T597" s="41">
        <f t="shared" si="71"/>
        <v>-0.1</v>
      </c>
      <c r="U597" s="41">
        <f t="shared" si="72"/>
        <v>-0.1</v>
      </c>
      <c r="V597" s="41" t="e">
        <f t="shared" si="65"/>
        <v>#DIV/0!</v>
      </c>
      <c r="W597" s="42"/>
      <c r="X597" s="42"/>
      <c r="Y597" s="42"/>
      <c r="Z597" s="42"/>
      <c r="AA597" s="42"/>
    </row>
    <row r="598" spans="1:27" hidden="1">
      <c r="A598" s="38" t="s">
        <v>5127</v>
      </c>
      <c r="B598" s="39">
        <v>1644</v>
      </c>
      <c r="C598" s="40"/>
      <c r="D598" s="39">
        <v>1644</v>
      </c>
      <c r="E598" s="40"/>
      <c r="F598" s="52">
        <f t="shared" si="66"/>
        <v>0</v>
      </c>
      <c r="G598" s="39">
        <v>6577</v>
      </c>
      <c r="H598" s="40"/>
      <c r="I598" s="39">
        <v>6577</v>
      </c>
      <c r="J598" s="40"/>
      <c r="K598" s="52">
        <f t="shared" si="67"/>
        <v>0</v>
      </c>
      <c r="L598" s="54">
        <v>243197</v>
      </c>
      <c r="M598" s="55"/>
      <c r="N598" s="54">
        <v>6577</v>
      </c>
      <c r="O598" s="55"/>
      <c r="P598" s="52">
        <f t="shared" si="68"/>
        <v>236620</v>
      </c>
      <c r="Q598" s="30" t="e">
        <f>MATCH(LEFT(A598,4)*1,'Appendix 1'!E$5:E$8,0)</f>
        <v>#N/A</v>
      </c>
      <c r="R598" s="41">
        <f t="shared" si="69"/>
        <v>-0.1</v>
      </c>
      <c r="S598" s="41">
        <f t="shared" si="70"/>
        <v>-0.1</v>
      </c>
      <c r="T598" s="41">
        <f t="shared" si="71"/>
        <v>-0.1</v>
      </c>
      <c r="U598" s="41">
        <f t="shared" si="72"/>
        <v>-0.1</v>
      </c>
      <c r="V598" s="41" t="e">
        <f t="shared" si="65"/>
        <v>#DIV/0!</v>
      </c>
      <c r="W598" s="42"/>
      <c r="X598" s="42"/>
      <c r="Y598" s="42"/>
      <c r="Z598" s="42"/>
      <c r="AA598" s="42"/>
    </row>
    <row r="599" spans="1:27" hidden="1">
      <c r="A599" s="38" t="s">
        <v>5128</v>
      </c>
      <c r="B599" s="39">
        <v>543593</v>
      </c>
      <c r="C599" s="40"/>
      <c r="D599" s="39">
        <v>508314</v>
      </c>
      <c r="E599" s="40"/>
      <c r="F599" s="52">
        <f t="shared" si="66"/>
        <v>35279</v>
      </c>
      <c r="G599" s="39">
        <v>3260725</v>
      </c>
      <c r="H599" s="40"/>
      <c r="I599" s="39">
        <v>1849631</v>
      </c>
      <c r="J599" s="40"/>
      <c r="K599" s="52">
        <f t="shared" si="67"/>
        <v>1411094</v>
      </c>
      <c r="L599" s="54">
        <v>3503040</v>
      </c>
      <c r="M599" s="55"/>
      <c r="N599" s="54">
        <v>1849631</v>
      </c>
      <c r="O599" s="55"/>
      <c r="P599" s="52">
        <f t="shared" si="68"/>
        <v>1653409</v>
      </c>
      <c r="Q599" s="30" t="e">
        <f>MATCH(LEFT(A599,4)*1,'Appendix 1'!E$5:E$8,0)</f>
        <v>#N/A</v>
      </c>
      <c r="R599" s="41">
        <f t="shared" si="69"/>
        <v>-0.1</v>
      </c>
      <c r="S599" s="41">
        <f t="shared" si="70"/>
        <v>-0.1</v>
      </c>
      <c r="T599" s="41">
        <f t="shared" si="71"/>
        <v>-0.1</v>
      </c>
      <c r="U599" s="41">
        <f t="shared" si="72"/>
        <v>-0.1</v>
      </c>
      <c r="V599" s="41">
        <f t="shared" si="65"/>
        <v>2.5001169305517563E-2</v>
      </c>
      <c r="W599" s="42"/>
      <c r="X599" s="42"/>
      <c r="Y599" s="42"/>
      <c r="Z599" s="42"/>
      <c r="AA599" s="42"/>
    </row>
    <row r="600" spans="1:27" hidden="1">
      <c r="A600" s="38" t="s">
        <v>5129</v>
      </c>
      <c r="B600" s="39">
        <v>49655</v>
      </c>
      <c r="C600" s="40"/>
      <c r="D600" s="39">
        <v>49655</v>
      </c>
      <c r="E600" s="30">
        <v>0</v>
      </c>
      <c r="F600" s="52">
        <f t="shared" si="66"/>
        <v>0</v>
      </c>
      <c r="G600" s="39">
        <v>3875936</v>
      </c>
      <c r="H600" s="40"/>
      <c r="I600" s="39">
        <v>3875936</v>
      </c>
      <c r="J600" s="30">
        <v>0</v>
      </c>
      <c r="K600" s="52">
        <f t="shared" si="67"/>
        <v>0</v>
      </c>
      <c r="L600" s="54">
        <v>8021924</v>
      </c>
      <c r="M600" s="55"/>
      <c r="N600" s="54">
        <v>3875936</v>
      </c>
      <c r="O600" s="54">
        <v>2313342</v>
      </c>
      <c r="P600" s="52">
        <f t="shared" si="68"/>
        <v>1832646</v>
      </c>
      <c r="Q600" s="30" t="e">
        <f>MATCH(LEFT(A600,4)*1,'Appendix 1'!E$5:E$8,0)</f>
        <v>#N/A</v>
      </c>
      <c r="R600" s="41">
        <f t="shared" si="69"/>
        <v>-0.1</v>
      </c>
      <c r="S600" s="41">
        <f t="shared" si="70"/>
        <v>-0.1</v>
      </c>
      <c r="T600" s="41">
        <f t="shared" si="71"/>
        <v>-0.1</v>
      </c>
      <c r="U600" s="41">
        <f t="shared" si="72"/>
        <v>-0.1</v>
      </c>
      <c r="V600" s="41" t="e">
        <f t="shared" si="65"/>
        <v>#DIV/0!</v>
      </c>
      <c r="W600" s="42"/>
      <c r="X600" s="42"/>
      <c r="Y600" s="42"/>
      <c r="Z600" s="42"/>
      <c r="AA600" s="42"/>
    </row>
    <row r="601" spans="1:27" hidden="1">
      <c r="A601" s="38" t="s">
        <v>5130</v>
      </c>
      <c r="B601" s="39">
        <v>119167</v>
      </c>
      <c r="C601" s="30">
        <v>0</v>
      </c>
      <c r="D601" s="39">
        <v>119167</v>
      </c>
      <c r="E601" s="40"/>
      <c r="F601" s="52">
        <f t="shared" si="66"/>
        <v>0</v>
      </c>
      <c r="G601" s="39">
        <v>476660</v>
      </c>
      <c r="H601" s="30">
        <v>0</v>
      </c>
      <c r="I601" s="39">
        <v>476660</v>
      </c>
      <c r="J601" s="40"/>
      <c r="K601" s="52">
        <f t="shared" si="67"/>
        <v>0</v>
      </c>
      <c r="L601" s="54">
        <v>1101235</v>
      </c>
      <c r="M601" s="54">
        <v>23917</v>
      </c>
      <c r="N601" s="54">
        <v>476660</v>
      </c>
      <c r="O601" s="55"/>
      <c r="P601" s="52">
        <f t="shared" si="68"/>
        <v>600658</v>
      </c>
      <c r="Q601" s="30" t="e">
        <f>MATCH(LEFT(A601,4)*1,'Appendix 1'!E$5:E$8,0)</f>
        <v>#N/A</v>
      </c>
      <c r="R601" s="41">
        <f t="shared" si="69"/>
        <v>-0.1</v>
      </c>
      <c r="S601" s="41">
        <f t="shared" si="70"/>
        <v>-0.1</v>
      </c>
      <c r="T601" s="41">
        <f t="shared" si="71"/>
        <v>-0.1</v>
      </c>
      <c r="U601" s="41">
        <f t="shared" si="72"/>
        <v>-0.1</v>
      </c>
      <c r="V601" s="41" t="e">
        <f t="shared" si="65"/>
        <v>#DIV/0!</v>
      </c>
      <c r="W601" s="42"/>
      <c r="X601" s="42"/>
      <c r="Y601" s="42"/>
      <c r="Z601" s="42"/>
      <c r="AA601" s="42"/>
    </row>
    <row r="602" spans="1:27" hidden="1">
      <c r="A602" s="38" t="s">
        <v>5131</v>
      </c>
      <c r="B602" s="39">
        <v>29296</v>
      </c>
      <c r="C602" s="30">
        <v>0</v>
      </c>
      <c r="D602" s="39">
        <v>29296</v>
      </c>
      <c r="E602" s="30">
        <v>0</v>
      </c>
      <c r="F602" s="52">
        <f t="shared" si="66"/>
        <v>0</v>
      </c>
      <c r="G602" s="39">
        <v>120947</v>
      </c>
      <c r="H602" s="30">
        <v>0</v>
      </c>
      <c r="I602" s="39">
        <v>120947</v>
      </c>
      <c r="J602" s="30">
        <v>0</v>
      </c>
      <c r="K602" s="52">
        <f t="shared" si="67"/>
        <v>0</v>
      </c>
      <c r="L602" s="54">
        <v>2275898</v>
      </c>
      <c r="M602" s="54">
        <v>7625</v>
      </c>
      <c r="N602" s="54">
        <v>120947</v>
      </c>
      <c r="O602" s="54">
        <v>15703</v>
      </c>
      <c r="P602" s="52">
        <f t="shared" si="68"/>
        <v>2131623</v>
      </c>
      <c r="Q602" s="30" t="e">
        <f>MATCH(LEFT(A602,4)*1,'Appendix 1'!E$5:E$8,0)</f>
        <v>#N/A</v>
      </c>
      <c r="R602" s="41">
        <f t="shared" si="69"/>
        <v>-0.1</v>
      </c>
      <c r="S602" s="41">
        <f t="shared" si="70"/>
        <v>-0.1</v>
      </c>
      <c r="T602" s="41">
        <f t="shared" si="71"/>
        <v>-0.1</v>
      </c>
      <c r="U602" s="41">
        <f t="shared" si="72"/>
        <v>-0.1</v>
      </c>
      <c r="V602" s="41" t="e">
        <f t="shared" si="65"/>
        <v>#DIV/0!</v>
      </c>
      <c r="W602" s="42"/>
      <c r="X602" s="42"/>
      <c r="Y602" s="42"/>
      <c r="Z602" s="42"/>
      <c r="AA602" s="42"/>
    </row>
    <row r="603" spans="1:27" hidden="1">
      <c r="A603" s="38" t="s">
        <v>5132</v>
      </c>
      <c r="B603" s="39">
        <v>767257</v>
      </c>
      <c r="C603" s="39">
        <v>264</v>
      </c>
      <c r="D603" s="39">
        <v>622365</v>
      </c>
      <c r="E603" s="39">
        <v>139</v>
      </c>
      <c r="F603" s="52">
        <f t="shared" si="66"/>
        <v>144489</v>
      </c>
      <c r="G603" s="39">
        <v>8638491</v>
      </c>
      <c r="H603" s="39">
        <v>6760</v>
      </c>
      <c r="I603" s="39">
        <v>2544156</v>
      </c>
      <c r="J603" s="39">
        <v>3555</v>
      </c>
      <c r="K603" s="52">
        <f t="shared" si="67"/>
        <v>6084020</v>
      </c>
      <c r="L603" s="54">
        <v>41734256</v>
      </c>
      <c r="M603" s="54">
        <v>32800</v>
      </c>
      <c r="N603" s="54">
        <v>5590841</v>
      </c>
      <c r="O603" s="54">
        <v>4240</v>
      </c>
      <c r="P603" s="52">
        <f t="shared" si="68"/>
        <v>36106375</v>
      </c>
      <c r="Q603" s="30" t="e">
        <f>MATCH(LEFT(A603,4)*1,'Appendix 1'!E$5:E$8,0)</f>
        <v>#N/A</v>
      </c>
      <c r="R603" s="41">
        <f t="shared" si="69"/>
        <v>-0.1</v>
      </c>
      <c r="S603" s="41">
        <f t="shared" si="70"/>
        <v>-0.1</v>
      </c>
      <c r="T603" s="41">
        <f t="shared" si="71"/>
        <v>-0.1</v>
      </c>
      <c r="U603" s="41">
        <f t="shared" si="72"/>
        <v>-0.1</v>
      </c>
      <c r="V603" s="41">
        <f t="shared" si="65"/>
        <v>2.3748935736568912E-2</v>
      </c>
      <c r="W603" s="42"/>
      <c r="X603" s="42"/>
      <c r="Y603" s="42"/>
      <c r="Z603" s="42"/>
      <c r="AA603" s="42"/>
    </row>
    <row r="604" spans="1:27" hidden="1">
      <c r="A604" s="38" t="s">
        <v>5133</v>
      </c>
      <c r="B604" s="39">
        <v>94150</v>
      </c>
      <c r="C604" s="30">
        <v>0</v>
      </c>
      <c r="D604" s="39">
        <v>15783</v>
      </c>
      <c r="E604" s="30">
        <v>0</v>
      </c>
      <c r="F604" s="52">
        <f t="shared" si="66"/>
        <v>78367</v>
      </c>
      <c r="G604" s="39">
        <v>3470695</v>
      </c>
      <c r="H604" s="30">
        <v>0</v>
      </c>
      <c r="I604" s="39">
        <v>52517</v>
      </c>
      <c r="J604" s="30">
        <v>0</v>
      </c>
      <c r="K604" s="52">
        <f t="shared" si="67"/>
        <v>3418178</v>
      </c>
      <c r="L604" s="54">
        <v>10290724</v>
      </c>
      <c r="M604" s="54">
        <v>297932</v>
      </c>
      <c r="N604" s="54">
        <v>52517</v>
      </c>
      <c r="O604" s="54">
        <v>8635</v>
      </c>
      <c r="P604" s="52">
        <f t="shared" si="68"/>
        <v>9931640</v>
      </c>
      <c r="Q604" s="30" t="e">
        <f>MATCH(LEFT(A604,4)*1,'Appendix 1'!E$5:E$8,0)</f>
        <v>#N/A</v>
      </c>
      <c r="R604" s="41">
        <f t="shared" si="69"/>
        <v>-0.1</v>
      </c>
      <c r="S604" s="41">
        <f t="shared" si="70"/>
        <v>-0.1</v>
      </c>
      <c r="T604" s="41">
        <f t="shared" si="71"/>
        <v>-0.1</v>
      </c>
      <c r="U604" s="41">
        <f t="shared" si="72"/>
        <v>-0.1</v>
      </c>
      <c r="V604" s="41">
        <f t="shared" si="65"/>
        <v>2.2926541566881536E-2</v>
      </c>
      <c r="W604" s="42"/>
      <c r="X604" s="42"/>
      <c r="Y604" s="42"/>
      <c r="Z604" s="42"/>
      <c r="AA604" s="42"/>
    </row>
    <row r="605" spans="1:27" hidden="1">
      <c r="A605" s="38" t="s">
        <v>5134</v>
      </c>
      <c r="B605" s="39">
        <v>9228</v>
      </c>
      <c r="C605" s="30">
        <v>0</v>
      </c>
      <c r="D605" s="39">
        <v>7247</v>
      </c>
      <c r="E605" s="40"/>
      <c r="F605" s="52">
        <f t="shared" si="66"/>
        <v>1981</v>
      </c>
      <c r="G605" s="39">
        <v>126920</v>
      </c>
      <c r="H605" s="30">
        <v>0</v>
      </c>
      <c r="I605" s="39">
        <v>27424</v>
      </c>
      <c r="J605" s="40"/>
      <c r="K605" s="52">
        <f t="shared" si="67"/>
        <v>99496</v>
      </c>
      <c r="L605" s="54">
        <v>13143902</v>
      </c>
      <c r="M605" s="54">
        <v>26266</v>
      </c>
      <c r="N605" s="54">
        <v>27424</v>
      </c>
      <c r="O605" s="55"/>
      <c r="P605" s="52">
        <f t="shared" si="68"/>
        <v>13090212</v>
      </c>
      <c r="Q605" s="30" t="e">
        <f>MATCH(LEFT(A605,4)*1,'Appendix 1'!E$5:E$8,0)</f>
        <v>#N/A</v>
      </c>
      <c r="R605" s="41">
        <f t="shared" si="69"/>
        <v>-0.1</v>
      </c>
      <c r="S605" s="41">
        <f t="shared" si="70"/>
        <v>-0.1</v>
      </c>
      <c r="T605" s="41">
        <f t="shared" si="71"/>
        <v>-0.1</v>
      </c>
      <c r="U605" s="41">
        <f t="shared" si="72"/>
        <v>-0.1</v>
      </c>
      <c r="V605" s="41">
        <f t="shared" ref="V605:V668" si="73">(B605-SUM(C605:E605))/(G605-SUM(H605:J605))</f>
        <v>1.9910348154699685E-2</v>
      </c>
      <c r="W605" s="42"/>
      <c r="X605" s="42"/>
      <c r="Y605" s="42"/>
      <c r="Z605" s="42"/>
      <c r="AA605" s="42"/>
    </row>
    <row r="606" spans="1:27" hidden="1">
      <c r="A606" s="38" t="s">
        <v>5135</v>
      </c>
      <c r="B606" s="39">
        <v>22244</v>
      </c>
      <c r="C606" s="30">
        <v>0</v>
      </c>
      <c r="D606" s="40"/>
      <c r="E606" s="40"/>
      <c r="F606" s="52">
        <f t="shared" si="66"/>
        <v>22244</v>
      </c>
      <c r="G606" s="39">
        <v>1476732</v>
      </c>
      <c r="H606" s="30">
        <v>0</v>
      </c>
      <c r="I606" s="40"/>
      <c r="J606" s="40"/>
      <c r="K606" s="52">
        <f t="shared" si="67"/>
        <v>1476732</v>
      </c>
      <c r="L606" s="54">
        <v>1837995</v>
      </c>
      <c r="M606" s="54">
        <v>22401</v>
      </c>
      <c r="N606" s="55"/>
      <c r="O606" s="55"/>
      <c r="P606" s="52">
        <f t="shared" si="68"/>
        <v>1815594</v>
      </c>
      <c r="Q606" s="30" t="e">
        <f>MATCH(LEFT(A606,4)*1,'Appendix 1'!E$5:E$8,0)</f>
        <v>#N/A</v>
      </c>
      <c r="R606" s="41">
        <f t="shared" si="69"/>
        <v>-0.1</v>
      </c>
      <c r="S606" s="41">
        <f t="shared" si="70"/>
        <v>-0.1</v>
      </c>
      <c r="T606" s="41">
        <f t="shared" si="71"/>
        <v>-0.1</v>
      </c>
      <c r="U606" s="41">
        <f t="shared" si="72"/>
        <v>-0.1</v>
      </c>
      <c r="V606" s="41">
        <f t="shared" si="73"/>
        <v>1.5062990441054977E-2</v>
      </c>
      <c r="W606" s="42"/>
      <c r="X606" s="42"/>
      <c r="Y606" s="42"/>
      <c r="Z606" s="42"/>
      <c r="AA606" s="42"/>
    </row>
    <row r="607" spans="1:27" hidden="1">
      <c r="A607" s="38" t="s">
        <v>5136</v>
      </c>
      <c r="B607" s="39">
        <v>6148</v>
      </c>
      <c r="C607" s="30">
        <v>0</v>
      </c>
      <c r="D607" s="39">
        <v>6148</v>
      </c>
      <c r="E607" s="40"/>
      <c r="F607" s="52">
        <f t="shared" si="66"/>
        <v>0</v>
      </c>
      <c r="G607" s="39">
        <v>43777</v>
      </c>
      <c r="H607" s="30">
        <v>0</v>
      </c>
      <c r="I607" s="39">
        <v>43777</v>
      </c>
      <c r="J607" s="40"/>
      <c r="K607" s="52">
        <f t="shared" si="67"/>
        <v>0</v>
      </c>
      <c r="L607" s="54">
        <v>178461</v>
      </c>
      <c r="M607" s="54">
        <v>2950</v>
      </c>
      <c r="N607" s="54">
        <v>43777</v>
      </c>
      <c r="O607" s="55"/>
      <c r="P607" s="52">
        <f t="shared" si="68"/>
        <v>131734</v>
      </c>
      <c r="Q607" s="30" t="e">
        <f>MATCH(LEFT(A607,4)*1,'Appendix 1'!E$5:E$8,0)</f>
        <v>#N/A</v>
      </c>
      <c r="R607" s="41">
        <f t="shared" si="69"/>
        <v>-0.1</v>
      </c>
      <c r="S607" s="41">
        <f t="shared" si="70"/>
        <v>-0.1</v>
      </c>
      <c r="T607" s="41">
        <f t="shared" si="71"/>
        <v>-0.1</v>
      </c>
      <c r="U607" s="41">
        <f t="shared" si="72"/>
        <v>-0.1</v>
      </c>
      <c r="V607" s="41" t="e">
        <f t="shared" si="73"/>
        <v>#DIV/0!</v>
      </c>
      <c r="W607" s="42"/>
      <c r="X607" s="42"/>
      <c r="Y607" s="42"/>
      <c r="Z607" s="42"/>
      <c r="AA607" s="42"/>
    </row>
    <row r="608" spans="1:27" hidden="1">
      <c r="A608" s="38" t="s">
        <v>5137</v>
      </c>
      <c r="B608" s="39">
        <v>227205</v>
      </c>
      <c r="C608" s="39">
        <v>253</v>
      </c>
      <c r="D608" s="39">
        <v>66441</v>
      </c>
      <c r="E608" s="39">
        <v>96</v>
      </c>
      <c r="F608" s="52">
        <f t="shared" si="66"/>
        <v>160415</v>
      </c>
      <c r="G608" s="39">
        <v>4155784</v>
      </c>
      <c r="H608" s="39">
        <v>7843</v>
      </c>
      <c r="I608" s="39">
        <v>227630</v>
      </c>
      <c r="J608" s="39">
        <v>1753</v>
      </c>
      <c r="K608" s="52">
        <f t="shared" si="67"/>
        <v>3918558</v>
      </c>
      <c r="L608" s="54">
        <v>4319118</v>
      </c>
      <c r="M608" s="54">
        <v>15028</v>
      </c>
      <c r="N608" s="54">
        <v>227630</v>
      </c>
      <c r="O608" s="54">
        <v>1753</v>
      </c>
      <c r="P608" s="52">
        <f t="shared" si="68"/>
        <v>4074707</v>
      </c>
      <c r="Q608" s="30" t="e">
        <f>MATCH(LEFT(A608,4)*1,'Appendix 1'!E$5:E$8,0)</f>
        <v>#N/A</v>
      </c>
      <c r="R608" s="41">
        <f t="shared" si="69"/>
        <v>-0.1</v>
      </c>
      <c r="S608" s="41">
        <f t="shared" si="70"/>
        <v>-0.1</v>
      </c>
      <c r="T608" s="41">
        <f t="shared" si="71"/>
        <v>-0.1</v>
      </c>
      <c r="U608" s="41">
        <f t="shared" si="72"/>
        <v>-0.1</v>
      </c>
      <c r="V608" s="41">
        <f t="shared" si="73"/>
        <v>4.0937252938453378E-2</v>
      </c>
      <c r="W608" s="42"/>
      <c r="X608" s="42"/>
      <c r="Y608" s="42"/>
      <c r="Z608" s="42"/>
      <c r="AA608" s="42"/>
    </row>
    <row r="609" spans="1:27" hidden="1">
      <c r="A609" s="38" t="s">
        <v>5138</v>
      </c>
      <c r="B609" s="39">
        <v>878393</v>
      </c>
      <c r="C609" s="39">
        <v>803</v>
      </c>
      <c r="D609" s="39">
        <v>90802</v>
      </c>
      <c r="E609" s="39">
        <v>365</v>
      </c>
      <c r="F609" s="52">
        <f t="shared" si="66"/>
        <v>786423</v>
      </c>
      <c r="G609" s="39">
        <v>13419239</v>
      </c>
      <c r="H609" s="39">
        <v>13397</v>
      </c>
      <c r="I609" s="39">
        <v>292894</v>
      </c>
      <c r="J609" s="39">
        <v>6084</v>
      </c>
      <c r="K609" s="52">
        <f t="shared" si="67"/>
        <v>13106864</v>
      </c>
      <c r="L609" s="54">
        <v>14166727</v>
      </c>
      <c r="M609" s="54">
        <v>439096</v>
      </c>
      <c r="N609" s="54">
        <v>292894</v>
      </c>
      <c r="O609" s="54">
        <v>151046</v>
      </c>
      <c r="P609" s="52">
        <f t="shared" si="68"/>
        <v>13283691</v>
      </c>
      <c r="Q609" s="30" t="e">
        <f>MATCH(LEFT(A609,4)*1,'Appendix 1'!E$5:E$8,0)</f>
        <v>#N/A</v>
      </c>
      <c r="R609" s="41">
        <f t="shared" si="69"/>
        <v>-0.1</v>
      </c>
      <c r="S609" s="41">
        <f t="shared" si="70"/>
        <v>-0.1</v>
      </c>
      <c r="T609" s="41">
        <f t="shared" si="71"/>
        <v>-0.1</v>
      </c>
      <c r="U609" s="41">
        <f t="shared" si="72"/>
        <v>-0.1</v>
      </c>
      <c r="V609" s="41">
        <f t="shared" si="73"/>
        <v>6.000085146225672E-2</v>
      </c>
      <c r="W609" s="42"/>
      <c r="X609" s="42"/>
      <c r="Y609" s="42"/>
      <c r="Z609" s="42"/>
      <c r="AA609" s="42"/>
    </row>
    <row r="610" spans="1:27" hidden="1">
      <c r="A610" s="38" t="s">
        <v>5139</v>
      </c>
      <c r="B610" s="39">
        <v>1174215</v>
      </c>
      <c r="C610" s="39">
        <v>7850</v>
      </c>
      <c r="D610" s="39">
        <v>121073</v>
      </c>
      <c r="E610" s="39">
        <v>19239</v>
      </c>
      <c r="F610" s="52">
        <f t="shared" si="66"/>
        <v>1026053</v>
      </c>
      <c r="G610" s="39">
        <v>17961664</v>
      </c>
      <c r="H610" s="39">
        <v>130829</v>
      </c>
      <c r="I610" s="39">
        <v>409894</v>
      </c>
      <c r="J610" s="39">
        <v>320654</v>
      </c>
      <c r="K610" s="52">
        <f t="shared" si="67"/>
        <v>17100287</v>
      </c>
      <c r="L610" s="54">
        <v>50843792</v>
      </c>
      <c r="M610" s="54">
        <v>17177281</v>
      </c>
      <c r="N610" s="54">
        <v>409894</v>
      </c>
      <c r="O610" s="54">
        <v>14619621</v>
      </c>
      <c r="P610" s="52">
        <f t="shared" si="68"/>
        <v>18636996</v>
      </c>
      <c r="Q610" s="30" t="e">
        <f>MATCH(LEFT(A610,4)*1,'Appendix 1'!E$5:E$8,0)</f>
        <v>#N/A</v>
      </c>
      <c r="R610" s="41">
        <f t="shared" si="69"/>
        <v>-0.1</v>
      </c>
      <c r="S610" s="41">
        <f t="shared" si="70"/>
        <v>-0.1</v>
      </c>
      <c r="T610" s="41">
        <f t="shared" si="71"/>
        <v>-0.1</v>
      </c>
      <c r="U610" s="41">
        <f t="shared" si="72"/>
        <v>-0.1</v>
      </c>
      <c r="V610" s="41">
        <f t="shared" si="73"/>
        <v>6.0002092362543391E-2</v>
      </c>
      <c r="W610" s="42"/>
      <c r="X610" s="42"/>
      <c r="Y610" s="42"/>
      <c r="Z610" s="42"/>
      <c r="AA610" s="42"/>
    </row>
    <row r="611" spans="1:27" hidden="1">
      <c r="A611" s="38" t="s">
        <v>5140</v>
      </c>
      <c r="B611" s="39">
        <v>337081</v>
      </c>
      <c r="C611" s="39">
        <v>366</v>
      </c>
      <c r="D611" s="39">
        <v>118333</v>
      </c>
      <c r="E611" s="39">
        <v>25</v>
      </c>
      <c r="F611" s="52">
        <f t="shared" si="66"/>
        <v>218357</v>
      </c>
      <c r="G611" s="39">
        <v>5941248</v>
      </c>
      <c r="H611" s="39">
        <v>9175</v>
      </c>
      <c r="I611" s="39">
        <v>472462</v>
      </c>
      <c r="J611" s="39">
        <v>625</v>
      </c>
      <c r="K611" s="52">
        <f t="shared" si="67"/>
        <v>5458986</v>
      </c>
      <c r="L611" s="54">
        <v>11345883</v>
      </c>
      <c r="M611" s="54">
        <v>27815</v>
      </c>
      <c r="N611" s="54">
        <v>472462</v>
      </c>
      <c r="O611" s="54">
        <v>625</v>
      </c>
      <c r="P611" s="52">
        <f t="shared" si="68"/>
        <v>10844981</v>
      </c>
      <c r="Q611" s="30" t="e">
        <f>MATCH(LEFT(A611,4)*1,'Appendix 1'!E$5:E$8,0)</f>
        <v>#N/A</v>
      </c>
      <c r="R611" s="41">
        <f t="shared" si="69"/>
        <v>-0.1</v>
      </c>
      <c r="S611" s="41">
        <f t="shared" si="70"/>
        <v>-0.1</v>
      </c>
      <c r="T611" s="41">
        <f t="shared" si="71"/>
        <v>-0.1</v>
      </c>
      <c r="U611" s="41">
        <f t="shared" si="72"/>
        <v>-0.1</v>
      </c>
      <c r="V611" s="41">
        <f t="shared" si="73"/>
        <v>3.9999553030544498E-2</v>
      </c>
      <c r="W611" s="42"/>
      <c r="X611" s="42"/>
      <c r="Y611" s="42"/>
      <c r="Z611" s="42"/>
      <c r="AA611" s="42"/>
    </row>
    <row r="612" spans="1:27" hidden="1">
      <c r="A612" s="38" t="s">
        <v>5141</v>
      </c>
      <c r="B612" s="39">
        <v>1210895</v>
      </c>
      <c r="C612" s="39">
        <v>10154</v>
      </c>
      <c r="D612" s="39">
        <v>83068</v>
      </c>
      <c r="E612" s="39">
        <v>139</v>
      </c>
      <c r="F612" s="52">
        <f t="shared" si="66"/>
        <v>1117534</v>
      </c>
      <c r="G612" s="39">
        <v>19102568</v>
      </c>
      <c r="H612" s="39">
        <v>169145</v>
      </c>
      <c r="I612" s="39">
        <v>305477</v>
      </c>
      <c r="J612" s="39">
        <v>2317</v>
      </c>
      <c r="K612" s="52">
        <f t="shared" si="67"/>
        <v>18625629</v>
      </c>
      <c r="L612" s="54">
        <v>48395464</v>
      </c>
      <c r="M612" s="54">
        <v>481128</v>
      </c>
      <c r="N612" s="54">
        <v>305477</v>
      </c>
      <c r="O612" s="54">
        <v>2317</v>
      </c>
      <c r="P612" s="52">
        <f t="shared" si="68"/>
        <v>47606542</v>
      </c>
      <c r="Q612" s="30" t="e">
        <f>MATCH(LEFT(A612,4)*1,'Appendix 1'!E$5:E$8,0)</f>
        <v>#N/A</v>
      </c>
      <c r="R612" s="41">
        <f t="shared" si="69"/>
        <v>-0.1</v>
      </c>
      <c r="S612" s="41">
        <f t="shared" si="70"/>
        <v>-0.1</v>
      </c>
      <c r="T612" s="41">
        <f t="shared" si="71"/>
        <v>-0.1</v>
      </c>
      <c r="U612" s="41">
        <f t="shared" si="72"/>
        <v>-0.1</v>
      </c>
      <c r="V612" s="41">
        <f t="shared" si="73"/>
        <v>5.9999799201412206E-2</v>
      </c>
      <c r="W612" s="42"/>
      <c r="X612" s="42"/>
      <c r="Y612" s="42"/>
      <c r="Z612" s="42"/>
      <c r="AA612" s="42"/>
    </row>
    <row r="613" spans="1:27" hidden="1">
      <c r="A613" s="38" t="s">
        <v>5142</v>
      </c>
      <c r="B613" s="39">
        <v>1473</v>
      </c>
      <c r="C613" s="40"/>
      <c r="D613" s="39">
        <v>1473</v>
      </c>
      <c r="E613" s="40"/>
      <c r="F613" s="52">
        <f t="shared" si="66"/>
        <v>0</v>
      </c>
      <c r="G613" s="39">
        <v>5885</v>
      </c>
      <c r="H613" s="40"/>
      <c r="I613" s="39">
        <v>5885</v>
      </c>
      <c r="J613" s="40"/>
      <c r="K613" s="52">
        <f t="shared" si="67"/>
        <v>0</v>
      </c>
      <c r="L613" s="54">
        <v>15345</v>
      </c>
      <c r="M613" s="55"/>
      <c r="N613" s="54">
        <v>5885</v>
      </c>
      <c r="O613" s="55"/>
      <c r="P613" s="52">
        <f t="shared" si="68"/>
        <v>9460</v>
      </c>
      <c r="Q613" s="30" t="e">
        <f>MATCH(LEFT(A613,4)*1,'Appendix 1'!E$5:E$8,0)</f>
        <v>#N/A</v>
      </c>
      <c r="R613" s="41">
        <f t="shared" si="69"/>
        <v>-0.1</v>
      </c>
      <c r="S613" s="41">
        <f t="shared" si="70"/>
        <v>-0.1</v>
      </c>
      <c r="T613" s="41">
        <f t="shared" si="71"/>
        <v>-0.1</v>
      </c>
      <c r="U613" s="41">
        <f t="shared" si="72"/>
        <v>-0.1</v>
      </c>
      <c r="V613" s="41" t="e">
        <f t="shared" si="73"/>
        <v>#DIV/0!</v>
      </c>
      <c r="W613" s="42"/>
      <c r="X613" s="42"/>
      <c r="Y613" s="42"/>
      <c r="Z613" s="42"/>
      <c r="AA613" s="42"/>
    </row>
    <row r="614" spans="1:27" hidden="1">
      <c r="A614" s="38" t="s">
        <v>5143</v>
      </c>
      <c r="B614" s="39">
        <v>2817832</v>
      </c>
      <c r="C614" s="39">
        <v>1749</v>
      </c>
      <c r="D614" s="39">
        <v>208984</v>
      </c>
      <c r="E614" s="39">
        <v>59309</v>
      </c>
      <c r="F614" s="52">
        <f t="shared" si="66"/>
        <v>2547790</v>
      </c>
      <c r="G614" s="39">
        <v>19053289</v>
      </c>
      <c r="H614" s="39">
        <v>12204</v>
      </c>
      <c r="I614" s="39">
        <v>739756</v>
      </c>
      <c r="J614" s="39">
        <v>244960</v>
      </c>
      <c r="K614" s="52">
        <f t="shared" si="67"/>
        <v>18056369</v>
      </c>
      <c r="L614" s="54">
        <v>26884455</v>
      </c>
      <c r="M614" s="54">
        <v>169886</v>
      </c>
      <c r="N614" s="54">
        <v>739756</v>
      </c>
      <c r="O614" s="54">
        <v>7715317</v>
      </c>
      <c r="P614" s="52">
        <f t="shared" si="68"/>
        <v>18259496</v>
      </c>
      <c r="Q614" s="30" t="e">
        <f>MATCH(LEFT(A614,4)*1,'Appendix 1'!E$5:E$8,0)</f>
        <v>#N/A</v>
      </c>
      <c r="R614" s="41">
        <f t="shared" si="69"/>
        <v>-0.1</v>
      </c>
      <c r="S614" s="41">
        <f t="shared" si="70"/>
        <v>-0.1</v>
      </c>
      <c r="T614" s="41">
        <f t="shared" si="71"/>
        <v>-0.1</v>
      </c>
      <c r="U614" s="41">
        <f t="shared" si="72"/>
        <v>-0.1</v>
      </c>
      <c r="V614" s="41">
        <f t="shared" si="73"/>
        <v>0.14110201225949692</v>
      </c>
      <c r="W614" s="42"/>
      <c r="X614" s="42"/>
      <c r="Y614" s="42"/>
      <c r="Z614" s="42"/>
      <c r="AA614" s="42"/>
    </row>
    <row r="615" spans="1:27" hidden="1">
      <c r="A615" s="38" t="s">
        <v>5144</v>
      </c>
      <c r="B615" s="39">
        <v>6881408</v>
      </c>
      <c r="C615" s="39">
        <v>2785</v>
      </c>
      <c r="D615" s="39">
        <v>310005</v>
      </c>
      <c r="E615" s="39">
        <v>2017</v>
      </c>
      <c r="F615" s="52">
        <f t="shared" si="66"/>
        <v>6566601</v>
      </c>
      <c r="G615" s="39">
        <v>40419957</v>
      </c>
      <c r="H615" s="39">
        <v>16797</v>
      </c>
      <c r="I615" s="39">
        <v>882467</v>
      </c>
      <c r="J615" s="39">
        <v>18313</v>
      </c>
      <c r="K615" s="52">
        <f t="shared" si="67"/>
        <v>39502380</v>
      </c>
      <c r="L615" s="54">
        <v>58754017</v>
      </c>
      <c r="M615" s="54">
        <v>93024</v>
      </c>
      <c r="N615" s="54">
        <v>882467</v>
      </c>
      <c r="O615" s="54">
        <v>5255113</v>
      </c>
      <c r="P615" s="52">
        <f t="shared" si="68"/>
        <v>52523413</v>
      </c>
      <c r="Q615" s="30" t="e">
        <f>MATCH(LEFT(A615,4)*1,'Appendix 1'!E$5:E$8,0)</f>
        <v>#N/A</v>
      </c>
      <c r="R615" s="41">
        <f t="shared" si="69"/>
        <v>-0.1</v>
      </c>
      <c r="S615" s="41">
        <f t="shared" si="70"/>
        <v>-0.1</v>
      </c>
      <c r="T615" s="41">
        <f t="shared" si="71"/>
        <v>-0.1</v>
      </c>
      <c r="U615" s="41">
        <f t="shared" si="72"/>
        <v>-0.1</v>
      </c>
      <c r="V615" s="41">
        <f t="shared" si="73"/>
        <v>0.16623304722399004</v>
      </c>
      <c r="W615" s="42"/>
      <c r="X615" s="42"/>
      <c r="Y615" s="42"/>
      <c r="Z615" s="42"/>
      <c r="AA615" s="42"/>
    </row>
    <row r="616" spans="1:27" hidden="1">
      <c r="A616" s="38" t="s">
        <v>5145</v>
      </c>
      <c r="B616" s="39">
        <v>18187</v>
      </c>
      <c r="C616" s="40"/>
      <c r="D616" s="39">
        <v>1871</v>
      </c>
      <c r="E616" s="40"/>
      <c r="F616" s="52">
        <f t="shared" si="66"/>
        <v>16316</v>
      </c>
      <c r="G616" s="39">
        <v>613983</v>
      </c>
      <c r="H616" s="40"/>
      <c r="I616" s="39">
        <v>9783</v>
      </c>
      <c r="J616" s="40"/>
      <c r="K616" s="52">
        <f t="shared" si="67"/>
        <v>604200</v>
      </c>
      <c r="L616" s="54">
        <v>613983</v>
      </c>
      <c r="M616" s="55"/>
      <c r="N616" s="54">
        <v>9783</v>
      </c>
      <c r="O616" s="55"/>
      <c r="P616" s="52">
        <f t="shared" si="68"/>
        <v>604200</v>
      </c>
      <c r="Q616" s="30" t="e">
        <f>MATCH(LEFT(A616,4)*1,'Appendix 1'!E$5:E$8,0)</f>
        <v>#N/A</v>
      </c>
      <c r="R616" s="41">
        <f t="shared" si="69"/>
        <v>-0.1</v>
      </c>
      <c r="S616" s="41">
        <f t="shared" si="70"/>
        <v>-0.1</v>
      </c>
      <c r="T616" s="41">
        <f t="shared" si="71"/>
        <v>-0.1</v>
      </c>
      <c r="U616" s="41">
        <f t="shared" si="72"/>
        <v>-0.1</v>
      </c>
      <c r="V616" s="41">
        <f t="shared" si="73"/>
        <v>2.7004303210857332E-2</v>
      </c>
      <c r="W616" s="42"/>
      <c r="X616" s="42"/>
      <c r="Y616" s="42"/>
      <c r="Z616" s="42"/>
      <c r="AA616" s="42"/>
    </row>
    <row r="617" spans="1:27" hidden="1">
      <c r="A617" s="38" t="s">
        <v>5146</v>
      </c>
      <c r="B617" s="39">
        <v>8346</v>
      </c>
      <c r="C617" s="39">
        <v>20</v>
      </c>
      <c r="D617" s="39">
        <v>188</v>
      </c>
      <c r="E617" s="39">
        <v>29</v>
      </c>
      <c r="F617" s="52">
        <f t="shared" si="66"/>
        <v>8109</v>
      </c>
      <c r="G617" s="39">
        <v>739072</v>
      </c>
      <c r="H617" s="39">
        <v>3293</v>
      </c>
      <c r="I617" s="39">
        <v>20152</v>
      </c>
      <c r="J617" s="39">
        <v>697</v>
      </c>
      <c r="K617" s="52">
        <f t="shared" si="67"/>
        <v>714930</v>
      </c>
      <c r="L617" s="54">
        <v>1746959</v>
      </c>
      <c r="M617" s="54">
        <v>3293</v>
      </c>
      <c r="N617" s="54">
        <v>20152</v>
      </c>
      <c r="O617" s="54">
        <v>697</v>
      </c>
      <c r="P617" s="52">
        <f t="shared" si="68"/>
        <v>1722817</v>
      </c>
      <c r="Q617" s="30" t="e">
        <f>MATCH(LEFT(A617,4)*1,'Appendix 1'!E$5:E$8,0)</f>
        <v>#N/A</v>
      </c>
      <c r="R617" s="41">
        <f t="shared" si="69"/>
        <v>-0.1</v>
      </c>
      <c r="S617" s="41">
        <f t="shared" si="70"/>
        <v>-0.1</v>
      </c>
      <c r="T617" s="41">
        <f t="shared" si="71"/>
        <v>-0.1</v>
      </c>
      <c r="U617" s="41">
        <f t="shared" si="72"/>
        <v>-0.1</v>
      </c>
      <c r="V617" s="41">
        <f t="shared" si="73"/>
        <v>1.1342369182996937E-2</v>
      </c>
      <c r="W617" s="42"/>
      <c r="X617" s="42"/>
      <c r="Y617" s="42"/>
      <c r="Z617" s="42"/>
      <c r="AA617" s="42"/>
    </row>
    <row r="618" spans="1:27" hidden="1">
      <c r="A618" s="38" t="s">
        <v>5147</v>
      </c>
      <c r="B618" s="39">
        <v>17358</v>
      </c>
      <c r="C618" s="30">
        <v>0</v>
      </c>
      <c r="D618" s="39">
        <v>1424</v>
      </c>
      <c r="E618" s="30">
        <v>0</v>
      </c>
      <c r="F618" s="52">
        <f t="shared" si="66"/>
        <v>15934</v>
      </c>
      <c r="G618" s="39">
        <v>376258</v>
      </c>
      <c r="H618" s="30">
        <v>0</v>
      </c>
      <c r="I618" s="39">
        <v>5696</v>
      </c>
      <c r="J618" s="30">
        <v>0</v>
      </c>
      <c r="K618" s="52">
        <f t="shared" si="67"/>
        <v>370562</v>
      </c>
      <c r="L618" s="54">
        <v>21707086</v>
      </c>
      <c r="M618" s="54">
        <v>45934</v>
      </c>
      <c r="N618" s="54">
        <v>5696</v>
      </c>
      <c r="O618" s="54">
        <v>728478</v>
      </c>
      <c r="P618" s="52">
        <f t="shared" si="68"/>
        <v>20926978</v>
      </c>
      <c r="Q618" s="30" t="e">
        <f>MATCH(LEFT(A618,4)*1,'Appendix 1'!E$5:E$8,0)</f>
        <v>#N/A</v>
      </c>
      <c r="R618" s="41">
        <f t="shared" si="69"/>
        <v>-0.1</v>
      </c>
      <c r="S618" s="41">
        <f t="shared" si="70"/>
        <v>-0.1</v>
      </c>
      <c r="T618" s="41">
        <f t="shared" si="71"/>
        <v>-0.1</v>
      </c>
      <c r="U618" s="41">
        <f t="shared" si="72"/>
        <v>-0.1</v>
      </c>
      <c r="V618" s="41">
        <f t="shared" si="73"/>
        <v>4.2999552031778757E-2</v>
      </c>
      <c r="W618" s="42"/>
      <c r="X618" s="42"/>
      <c r="Y618" s="42"/>
      <c r="Z618" s="42"/>
      <c r="AA618" s="42"/>
    </row>
    <row r="619" spans="1:27" hidden="1">
      <c r="A619" s="38" t="s">
        <v>5148</v>
      </c>
      <c r="B619" s="39">
        <v>59576</v>
      </c>
      <c r="C619" s="30">
        <v>0</v>
      </c>
      <c r="D619" s="39">
        <v>7011</v>
      </c>
      <c r="E619" s="40"/>
      <c r="F619" s="52">
        <f t="shared" si="66"/>
        <v>52565</v>
      </c>
      <c r="G619" s="39">
        <v>1260476</v>
      </c>
      <c r="H619" s="30">
        <v>0</v>
      </c>
      <c r="I619" s="39">
        <v>23930</v>
      </c>
      <c r="J619" s="40"/>
      <c r="K619" s="52">
        <f t="shared" si="67"/>
        <v>1236546</v>
      </c>
      <c r="L619" s="54">
        <v>1264976</v>
      </c>
      <c r="M619" s="54">
        <v>2250</v>
      </c>
      <c r="N619" s="54">
        <v>23930</v>
      </c>
      <c r="O619" s="55"/>
      <c r="P619" s="52">
        <f t="shared" si="68"/>
        <v>1238796</v>
      </c>
      <c r="Q619" s="30" t="e">
        <f>MATCH(LEFT(A619,4)*1,'Appendix 1'!E$5:E$8,0)</f>
        <v>#N/A</v>
      </c>
      <c r="R619" s="41">
        <f t="shared" si="69"/>
        <v>-0.1</v>
      </c>
      <c r="S619" s="41">
        <f t="shared" si="70"/>
        <v>-0.1</v>
      </c>
      <c r="T619" s="41">
        <f t="shared" si="71"/>
        <v>-0.1</v>
      </c>
      <c r="U619" s="41">
        <f t="shared" si="72"/>
        <v>-0.1</v>
      </c>
      <c r="V619" s="41">
        <f t="shared" si="73"/>
        <v>4.2509538666576092E-2</v>
      </c>
      <c r="W619" s="42"/>
      <c r="X619" s="42"/>
      <c r="Y619" s="42"/>
      <c r="Z619" s="42"/>
      <c r="AA619" s="42"/>
    </row>
    <row r="620" spans="1:27" hidden="1">
      <c r="A620" s="38" t="s">
        <v>5149</v>
      </c>
      <c r="B620" s="39">
        <v>651857</v>
      </c>
      <c r="C620" s="39">
        <v>541</v>
      </c>
      <c r="D620" s="39">
        <v>230484</v>
      </c>
      <c r="E620" s="39">
        <v>461</v>
      </c>
      <c r="F620" s="52">
        <f t="shared" si="66"/>
        <v>420371</v>
      </c>
      <c r="G620" s="39">
        <v>10364253</v>
      </c>
      <c r="H620" s="39">
        <v>12288</v>
      </c>
      <c r="I620" s="39">
        <v>787432</v>
      </c>
      <c r="J620" s="39">
        <v>10492</v>
      </c>
      <c r="K620" s="52">
        <f t="shared" si="67"/>
        <v>9554041</v>
      </c>
      <c r="L620" s="54">
        <v>10758137</v>
      </c>
      <c r="M620" s="54">
        <v>87056</v>
      </c>
      <c r="N620" s="54">
        <v>787432</v>
      </c>
      <c r="O620" s="54">
        <v>104370</v>
      </c>
      <c r="P620" s="52">
        <f t="shared" si="68"/>
        <v>9779279</v>
      </c>
      <c r="Q620" s="30" t="e">
        <f>MATCH(LEFT(A620,4)*1,'Appendix 1'!E$5:E$8,0)</f>
        <v>#N/A</v>
      </c>
      <c r="R620" s="41">
        <f t="shared" si="69"/>
        <v>-0.1</v>
      </c>
      <c r="S620" s="41">
        <f t="shared" si="70"/>
        <v>-0.1</v>
      </c>
      <c r="T620" s="41">
        <f t="shared" si="71"/>
        <v>-0.1</v>
      </c>
      <c r="U620" s="41">
        <f t="shared" si="72"/>
        <v>-0.1</v>
      </c>
      <c r="V620" s="41">
        <f t="shared" si="73"/>
        <v>4.3999287840611107E-2</v>
      </c>
      <c r="W620" s="42"/>
      <c r="X620" s="42"/>
      <c r="Y620" s="42"/>
      <c r="Z620" s="42"/>
      <c r="AA620" s="42"/>
    </row>
    <row r="621" spans="1:27" hidden="1">
      <c r="A621" s="38" t="s">
        <v>5150</v>
      </c>
      <c r="B621" s="39">
        <v>3188027</v>
      </c>
      <c r="C621" s="39">
        <v>293</v>
      </c>
      <c r="D621" s="39">
        <v>217043</v>
      </c>
      <c r="E621" s="39">
        <v>7750</v>
      </c>
      <c r="F621" s="52">
        <f t="shared" si="66"/>
        <v>2962941</v>
      </c>
      <c r="G621" s="39">
        <v>44680209</v>
      </c>
      <c r="H621" s="39">
        <v>5402</v>
      </c>
      <c r="I621" s="39">
        <v>631887</v>
      </c>
      <c r="J621" s="39">
        <v>119360</v>
      </c>
      <c r="K621" s="52">
        <f t="shared" si="67"/>
        <v>43923560</v>
      </c>
      <c r="L621" s="54">
        <v>78696292</v>
      </c>
      <c r="M621" s="54">
        <v>678249</v>
      </c>
      <c r="N621" s="54">
        <v>657255</v>
      </c>
      <c r="O621" s="54">
        <v>9209333</v>
      </c>
      <c r="P621" s="52">
        <f t="shared" si="68"/>
        <v>68151455</v>
      </c>
      <c r="Q621" s="30" t="e">
        <f>MATCH(LEFT(A621,4)*1,'Appendix 1'!E$5:E$8,0)</f>
        <v>#N/A</v>
      </c>
      <c r="R621" s="41">
        <f t="shared" si="69"/>
        <v>-0.1</v>
      </c>
      <c r="S621" s="41">
        <f t="shared" si="70"/>
        <v>-0.1</v>
      </c>
      <c r="T621" s="41">
        <f t="shared" si="71"/>
        <v>-0.1</v>
      </c>
      <c r="U621" s="41">
        <f t="shared" si="72"/>
        <v>-0.1</v>
      </c>
      <c r="V621" s="41">
        <f t="shared" si="73"/>
        <v>6.7456758969446015E-2</v>
      </c>
      <c r="W621" s="42"/>
      <c r="X621" s="42"/>
      <c r="Y621" s="42"/>
      <c r="Z621" s="42"/>
      <c r="AA621" s="42"/>
    </row>
    <row r="622" spans="1:27" hidden="1">
      <c r="A622" s="38" t="s">
        <v>5151</v>
      </c>
      <c r="B622" s="39">
        <v>1066374</v>
      </c>
      <c r="C622" s="30">
        <v>0</v>
      </c>
      <c r="D622" s="39">
        <v>31268</v>
      </c>
      <c r="E622" s="39">
        <v>103664</v>
      </c>
      <c r="F622" s="52">
        <f t="shared" si="66"/>
        <v>931442</v>
      </c>
      <c r="G622" s="39">
        <v>11343828</v>
      </c>
      <c r="H622" s="30">
        <v>0</v>
      </c>
      <c r="I622" s="39">
        <v>92765</v>
      </c>
      <c r="J622" s="39">
        <v>1126790</v>
      </c>
      <c r="K622" s="52">
        <f t="shared" si="67"/>
        <v>10124273</v>
      </c>
      <c r="L622" s="54">
        <v>14825065</v>
      </c>
      <c r="M622" s="54">
        <v>228577</v>
      </c>
      <c r="N622" s="54">
        <v>92765</v>
      </c>
      <c r="O622" s="54">
        <v>3474942</v>
      </c>
      <c r="P622" s="52">
        <f t="shared" si="68"/>
        <v>11028781</v>
      </c>
      <c r="Q622" s="30" t="e">
        <f>MATCH(LEFT(A622,4)*1,'Appendix 1'!E$5:E$8,0)</f>
        <v>#N/A</v>
      </c>
      <c r="R622" s="41">
        <f t="shared" si="69"/>
        <v>-0.1</v>
      </c>
      <c r="S622" s="41">
        <f t="shared" si="70"/>
        <v>-0.1</v>
      </c>
      <c r="T622" s="41">
        <f t="shared" si="71"/>
        <v>-0.1</v>
      </c>
      <c r="U622" s="41">
        <f t="shared" si="72"/>
        <v>-0.1</v>
      </c>
      <c r="V622" s="41">
        <f t="shared" si="73"/>
        <v>9.2000877495105077E-2</v>
      </c>
      <c r="W622" s="42"/>
      <c r="X622" s="42"/>
      <c r="Y622" s="42"/>
      <c r="Z622" s="42"/>
      <c r="AA622" s="42"/>
    </row>
    <row r="623" spans="1:27" hidden="1">
      <c r="A623" s="38" t="s">
        <v>5152</v>
      </c>
      <c r="B623" s="39">
        <v>1538259</v>
      </c>
      <c r="C623" s="39">
        <v>30</v>
      </c>
      <c r="D623" s="39">
        <v>1411210</v>
      </c>
      <c r="E623" s="30">
        <v>0</v>
      </c>
      <c r="F623" s="52">
        <f t="shared" si="66"/>
        <v>127019</v>
      </c>
      <c r="G623" s="39">
        <v>7717629</v>
      </c>
      <c r="H623" s="39">
        <v>595</v>
      </c>
      <c r="I623" s="39">
        <v>5176927</v>
      </c>
      <c r="J623" s="30">
        <v>0</v>
      </c>
      <c r="K623" s="52">
        <f t="shared" si="67"/>
        <v>2540107</v>
      </c>
      <c r="L623" s="54">
        <v>52970206</v>
      </c>
      <c r="M623" s="54">
        <v>13640962</v>
      </c>
      <c r="N623" s="54">
        <v>5181576</v>
      </c>
      <c r="O623" s="54">
        <v>7575636</v>
      </c>
      <c r="P623" s="52">
        <f t="shared" si="68"/>
        <v>26572032</v>
      </c>
      <c r="Q623" s="30" t="e">
        <f>MATCH(LEFT(A623,4)*1,'Appendix 1'!E$5:E$8,0)</f>
        <v>#N/A</v>
      </c>
      <c r="R623" s="41">
        <f t="shared" si="69"/>
        <v>-0.1</v>
      </c>
      <c r="S623" s="41">
        <f t="shared" si="70"/>
        <v>-0.1</v>
      </c>
      <c r="T623" s="41">
        <f t="shared" si="71"/>
        <v>-0.1</v>
      </c>
      <c r="U623" s="41">
        <f t="shared" si="72"/>
        <v>-0.1</v>
      </c>
      <c r="V623" s="41">
        <f t="shared" si="73"/>
        <v>5.0005373789371865E-2</v>
      </c>
      <c r="W623" s="42"/>
      <c r="X623" s="42"/>
      <c r="Y623" s="42"/>
      <c r="Z623" s="42"/>
      <c r="AA623" s="42"/>
    </row>
    <row r="624" spans="1:27" hidden="1">
      <c r="A624" s="38" t="s">
        <v>5153</v>
      </c>
      <c r="B624" s="39">
        <v>32745785</v>
      </c>
      <c r="C624" s="39">
        <v>3549</v>
      </c>
      <c r="D624" s="39">
        <v>8549263</v>
      </c>
      <c r="E624" s="39">
        <v>163</v>
      </c>
      <c r="F624" s="52">
        <f t="shared" si="66"/>
        <v>24192810</v>
      </c>
      <c r="G624" s="39">
        <v>351483010</v>
      </c>
      <c r="H624" s="39">
        <v>48377</v>
      </c>
      <c r="I624" s="39">
        <v>26206808</v>
      </c>
      <c r="J624" s="39">
        <v>1511</v>
      </c>
      <c r="K624" s="52">
        <f t="shared" si="67"/>
        <v>325226314</v>
      </c>
      <c r="L624" s="54">
        <v>370547646</v>
      </c>
      <c r="M624" s="54">
        <v>60311</v>
      </c>
      <c r="N624" s="54">
        <v>26206808</v>
      </c>
      <c r="O624" s="54">
        <v>3452535</v>
      </c>
      <c r="P624" s="52">
        <f t="shared" si="68"/>
        <v>340827992</v>
      </c>
      <c r="Q624" s="30" t="e">
        <f>MATCH(LEFT(A624,4)*1,'Appendix 1'!E$5:E$8,0)</f>
        <v>#N/A</v>
      </c>
      <c r="R624" s="41">
        <f t="shared" si="69"/>
        <v>-0.1</v>
      </c>
      <c r="S624" s="41">
        <f t="shared" si="70"/>
        <v>-0.1</v>
      </c>
      <c r="T624" s="41">
        <f t="shared" si="71"/>
        <v>-0.1</v>
      </c>
      <c r="U624" s="41">
        <f t="shared" si="72"/>
        <v>-0.1</v>
      </c>
      <c r="V624" s="41">
        <f t="shared" si="73"/>
        <v>7.4387615511332827E-2</v>
      </c>
      <c r="W624" s="42"/>
      <c r="X624" s="42"/>
      <c r="Y624" s="42"/>
      <c r="Z624" s="42"/>
      <c r="AA624" s="42"/>
    </row>
    <row r="625" spans="1:27" hidden="1">
      <c r="A625" s="38" t="s">
        <v>5154</v>
      </c>
      <c r="B625" s="39">
        <v>9339902</v>
      </c>
      <c r="C625" s="39">
        <v>179</v>
      </c>
      <c r="D625" s="39">
        <v>2151344</v>
      </c>
      <c r="E625" s="39">
        <v>52656</v>
      </c>
      <c r="F625" s="52">
        <f t="shared" si="66"/>
        <v>7135723</v>
      </c>
      <c r="G625" s="39">
        <v>98468508</v>
      </c>
      <c r="H625" s="39">
        <v>2540</v>
      </c>
      <c r="I625" s="39">
        <v>6711009</v>
      </c>
      <c r="J625" s="39">
        <v>640215</v>
      </c>
      <c r="K625" s="52">
        <f t="shared" si="67"/>
        <v>91114744</v>
      </c>
      <c r="L625" s="54">
        <v>126780975</v>
      </c>
      <c r="M625" s="54">
        <v>90987</v>
      </c>
      <c r="N625" s="54">
        <v>6729797</v>
      </c>
      <c r="O625" s="54">
        <v>27337484</v>
      </c>
      <c r="P625" s="52">
        <f t="shared" si="68"/>
        <v>92622707</v>
      </c>
      <c r="Q625" s="30" t="e">
        <f>MATCH(LEFT(A625,4)*1,'Appendix 1'!E$5:E$8,0)</f>
        <v>#N/A</v>
      </c>
      <c r="R625" s="41">
        <f t="shared" si="69"/>
        <v>-0.1</v>
      </c>
      <c r="S625" s="41">
        <f t="shared" si="70"/>
        <v>-0.1</v>
      </c>
      <c r="T625" s="41">
        <f t="shared" si="71"/>
        <v>-0.1</v>
      </c>
      <c r="U625" s="41">
        <f t="shared" si="72"/>
        <v>-0.1</v>
      </c>
      <c r="V625" s="41">
        <f t="shared" si="73"/>
        <v>7.8315788276812806E-2</v>
      </c>
      <c r="W625" s="42"/>
      <c r="X625" s="42"/>
      <c r="Y625" s="42"/>
      <c r="Z625" s="42"/>
      <c r="AA625" s="42"/>
    </row>
    <row r="626" spans="1:27" hidden="1">
      <c r="A626" s="38" t="s">
        <v>5155</v>
      </c>
      <c r="B626" s="39">
        <v>4814025</v>
      </c>
      <c r="C626" s="39">
        <v>1578</v>
      </c>
      <c r="D626" s="39">
        <v>515489</v>
      </c>
      <c r="E626" s="39">
        <v>1010</v>
      </c>
      <c r="F626" s="52">
        <f t="shared" si="66"/>
        <v>4295948</v>
      </c>
      <c r="G626" s="39">
        <v>47552494</v>
      </c>
      <c r="H626" s="39">
        <v>16006</v>
      </c>
      <c r="I626" s="39">
        <v>3784300</v>
      </c>
      <c r="J626" s="39">
        <v>7485</v>
      </c>
      <c r="K626" s="52">
        <f t="shared" si="67"/>
        <v>43744703</v>
      </c>
      <c r="L626" s="54">
        <v>48050194</v>
      </c>
      <c r="M626" s="54">
        <v>65468</v>
      </c>
      <c r="N626" s="54">
        <v>3784300</v>
      </c>
      <c r="O626" s="54">
        <v>60378</v>
      </c>
      <c r="P626" s="52">
        <f t="shared" si="68"/>
        <v>44140048</v>
      </c>
      <c r="Q626" s="30" t="e">
        <f>MATCH(LEFT(A626,4)*1,'Appendix 1'!E$5:E$8,0)</f>
        <v>#N/A</v>
      </c>
      <c r="R626" s="41">
        <f t="shared" si="69"/>
        <v>-0.1</v>
      </c>
      <c r="S626" s="41">
        <f t="shared" si="70"/>
        <v>-0.1</v>
      </c>
      <c r="T626" s="41">
        <f t="shared" si="71"/>
        <v>-0.1</v>
      </c>
      <c r="U626" s="41">
        <f t="shared" si="72"/>
        <v>-0.1</v>
      </c>
      <c r="V626" s="41">
        <f t="shared" si="73"/>
        <v>9.8204987241540989E-2</v>
      </c>
      <c r="W626" s="42"/>
      <c r="X626" s="42"/>
      <c r="Y626" s="42"/>
      <c r="Z626" s="42"/>
      <c r="AA626" s="42"/>
    </row>
    <row r="627" spans="1:27" hidden="1">
      <c r="A627" s="38" t="s">
        <v>5156</v>
      </c>
      <c r="B627" s="39">
        <v>3083251</v>
      </c>
      <c r="C627" s="39">
        <v>20713</v>
      </c>
      <c r="D627" s="39">
        <v>739080</v>
      </c>
      <c r="E627" s="39">
        <v>9300</v>
      </c>
      <c r="F627" s="52">
        <f t="shared" si="66"/>
        <v>2314158</v>
      </c>
      <c r="G627" s="39">
        <v>31419510</v>
      </c>
      <c r="H627" s="39">
        <v>268585</v>
      </c>
      <c r="I627" s="39">
        <v>2276481</v>
      </c>
      <c r="J627" s="39">
        <v>114991</v>
      </c>
      <c r="K627" s="52">
        <f t="shared" si="67"/>
        <v>28759453</v>
      </c>
      <c r="L627" s="54">
        <v>35625076</v>
      </c>
      <c r="M627" s="54">
        <v>377777</v>
      </c>
      <c r="N627" s="54">
        <v>2276481</v>
      </c>
      <c r="O627" s="54">
        <v>1297646</v>
      </c>
      <c r="P627" s="52">
        <f t="shared" si="68"/>
        <v>31673172</v>
      </c>
      <c r="Q627" s="30" t="e">
        <f>MATCH(LEFT(A627,4)*1,'Appendix 1'!E$5:E$8,0)</f>
        <v>#N/A</v>
      </c>
      <c r="R627" s="41">
        <f t="shared" si="69"/>
        <v>-0.1</v>
      </c>
      <c r="S627" s="41">
        <f t="shared" si="70"/>
        <v>-0.1</v>
      </c>
      <c r="T627" s="41">
        <f t="shared" si="71"/>
        <v>-0.1</v>
      </c>
      <c r="U627" s="41">
        <f t="shared" si="72"/>
        <v>-0.1</v>
      </c>
      <c r="V627" s="41">
        <f t="shared" si="73"/>
        <v>8.0465994954771913E-2</v>
      </c>
      <c r="W627" s="42"/>
      <c r="X627" s="42"/>
      <c r="Y627" s="42"/>
      <c r="Z627" s="42"/>
      <c r="AA627" s="42"/>
    </row>
    <row r="628" spans="1:27" hidden="1">
      <c r="A628" s="38" t="s">
        <v>5157</v>
      </c>
      <c r="B628" s="39">
        <v>1099552</v>
      </c>
      <c r="C628" s="39">
        <v>552</v>
      </c>
      <c r="D628" s="39">
        <v>201715</v>
      </c>
      <c r="E628" s="39">
        <v>761</v>
      </c>
      <c r="F628" s="52">
        <f t="shared" si="66"/>
        <v>896524</v>
      </c>
      <c r="G628" s="39">
        <v>11586135</v>
      </c>
      <c r="H628" s="39">
        <v>7076</v>
      </c>
      <c r="I628" s="39">
        <v>700643</v>
      </c>
      <c r="J628" s="39">
        <v>9758</v>
      </c>
      <c r="K628" s="52">
        <f t="shared" si="67"/>
        <v>10868658</v>
      </c>
      <c r="L628" s="54">
        <v>14373837</v>
      </c>
      <c r="M628" s="54">
        <v>24188</v>
      </c>
      <c r="N628" s="54">
        <v>700643</v>
      </c>
      <c r="O628" s="54">
        <v>14806</v>
      </c>
      <c r="P628" s="52">
        <f t="shared" si="68"/>
        <v>13634200</v>
      </c>
      <c r="Q628" s="30" t="e">
        <f>MATCH(LEFT(A628,4)*1,'Appendix 1'!E$5:E$8,0)</f>
        <v>#N/A</v>
      </c>
      <c r="R628" s="41">
        <f t="shared" si="69"/>
        <v>-0.1</v>
      </c>
      <c r="S628" s="41">
        <f t="shared" si="70"/>
        <v>-0.1</v>
      </c>
      <c r="T628" s="41">
        <f t="shared" si="71"/>
        <v>-0.1</v>
      </c>
      <c r="U628" s="41">
        <f t="shared" si="72"/>
        <v>-0.1</v>
      </c>
      <c r="V628" s="41">
        <f t="shared" si="73"/>
        <v>8.2487092702705336E-2</v>
      </c>
      <c r="W628" s="42"/>
      <c r="X628" s="42"/>
      <c r="Y628" s="42"/>
      <c r="Z628" s="42"/>
      <c r="AA628" s="42"/>
    </row>
    <row r="629" spans="1:27" hidden="1">
      <c r="A629" s="38" t="s">
        <v>5158</v>
      </c>
      <c r="B629" s="39">
        <v>39130</v>
      </c>
      <c r="C629" s="39">
        <v>613</v>
      </c>
      <c r="D629" s="39">
        <v>6324</v>
      </c>
      <c r="E629" s="30">
        <v>0</v>
      </c>
      <c r="F629" s="52">
        <f t="shared" si="66"/>
        <v>32193</v>
      </c>
      <c r="G629" s="39">
        <v>889965</v>
      </c>
      <c r="H629" s="39">
        <v>16130</v>
      </c>
      <c r="I629" s="39">
        <v>25298</v>
      </c>
      <c r="J629" s="30">
        <v>0</v>
      </c>
      <c r="K629" s="52">
        <f t="shared" si="67"/>
        <v>848537</v>
      </c>
      <c r="L629" s="54">
        <v>9224023</v>
      </c>
      <c r="M629" s="54">
        <v>106908</v>
      </c>
      <c r="N629" s="54">
        <v>25298</v>
      </c>
      <c r="O629" s="54">
        <v>1631</v>
      </c>
      <c r="P629" s="52">
        <f t="shared" si="68"/>
        <v>9090186</v>
      </c>
      <c r="Q629" s="30" t="e">
        <f>MATCH(LEFT(A629,4)*1,'Appendix 1'!E$5:E$8,0)</f>
        <v>#N/A</v>
      </c>
      <c r="R629" s="41">
        <f t="shared" si="69"/>
        <v>-0.1</v>
      </c>
      <c r="S629" s="41">
        <f t="shared" si="70"/>
        <v>-0.1</v>
      </c>
      <c r="T629" s="41">
        <f t="shared" si="71"/>
        <v>-0.1</v>
      </c>
      <c r="U629" s="41">
        <f t="shared" si="72"/>
        <v>-0.1</v>
      </c>
      <c r="V629" s="41">
        <f t="shared" si="73"/>
        <v>3.793941808076725E-2</v>
      </c>
      <c r="W629" s="42"/>
      <c r="X629" s="42"/>
      <c r="Y629" s="42"/>
      <c r="Z629" s="42"/>
      <c r="AA629" s="42"/>
    </row>
    <row r="630" spans="1:27" hidden="1">
      <c r="A630" s="38" t="s">
        <v>5159</v>
      </c>
      <c r="B630" s="39">
        <v>437</v>
      </c>
      <c r="C630" s="30">
        <v>0</v>
      </c>
      <c r="D630" s="39">
        <v>437</v>
      </c>
      <c r="E630" s="40"/>
      <c r="F630" s="52">
        <f t="shared" si="66"/>
        <v>0</v>
      </c>
      <c r="G630" s="39">
        <v>1746</v>
      </c>
      <c r="H630" s="30">
        <v>0</v>
      </c>
      <c r="I630" s="39">
        <v>1746</v>
      </c>
      <c r="J630" s="40"/>
      <c r="K630" s="52">
        <f t="shared" si="67"/>
        <v>0</v>
      </c>
      <c r="L630" s="54">
        <v>2659065</v>
      </c>
      <c r="M630" s="54">
        <v>942045</v>
      </c>
      <c r="N630" s="54">
        <v>1746</v>
      </c>
      <c r="O630" s="55"/>
      <c r="P630" s="52">
        <f t="shared" si="68"/>
        <v>1715274</v>
      </c>
      <c r="Q630" s="30" t="e">
        <f>MATCH(LEFT(A630,4)*1,'Appendix 1'!E$5:E$8,0)</f>
        <v>#N/A</v>
      </c>
      <c r="R630" s="41">
        <f t="shared" si="69"/>
        <v>-0.1</v>
      </c>
      <c r="S630" s="41">
        <f t="shared" si="70"/>
        <v>-0.1</v>
      </c>
      <c r="T630" s="41">
        <f t="shared" si="71"/>
        <v>-0.1</v>
      </c>
      <c r="U630" s="41">
        <f t="shared" si="72"/>
        <v>-0.1</v>
      </c>
      <c r="V630" s="41" t="e">
        <f t="shared" si="73"/>
        <v>#DIV/0!</v>
      </c>
      <c r="W630" s="42"/>
      <c r="X630" s="42"/>
      <c r="Y630" s="42"/>
      <c r="Z630" s="42"/>
      <c r="AA630" s="42"/>
    </row>
    <row r="631" spans="1:27" hidden="1">
      <c r="A631" s="38" t="s">
        <v>5160</v>
      </c>
      <c r="B631" s="39">
        <v>61375</v>
      </c>
      <c r="C631" s="40"/>
      <c r="D631" s="39">
        <v>61375</v>
      </c>
      <c r="E631" s="30">
        <v>0</v>
      </c>
      <c r="F631" s="52">
        <f t="shared" si="66"/>
        <v>0</v>
      </c>
      <c r="G631" s="39">
        <v>245489</v>
      </c>
      <c r="H631" s="40"/>
      <c r="I631" s="39">
        <v>245489</v>
      </c>
      <c r="J631" s="30">
        <v>0</v>
      </c>
      <c r="K631" s="52">
        <f t="shared" si="67"/>
        <v>0</v>
      </c>
      <c r="L631" s="54">
        <v>3166542</v>
      </c>
      <c r="M631" s="55"/>
      <c r="N631" s="54">
        <v>245489</v>
      </c>
      <c r="O631" s="54">
        <v>4142</v>
      </c>
      <c r="P631" s="52">
        <f t="shared" si="68"/>
        <v>2916911</v>
      </c>
      <c r="Q631" s="30" t="e">
        <f>MATCH(LEFT(A631,4)*1,'Appendix 1'!E$5:E$8,0)</f>
        <v>#N/A</v>
      </c>
      <c r="R631" s="41">
        <f t="shared" si="69"/>
        <v>-0.1</v>
      </c>
      <c r="S631" s="41">
        <f t="shared" si="70"/>
        <v>-0.1</v>
      </c>
      <c r="T631" s="41">
        <f t="shared" si="71"/>
        <v>-0.1</v>
      </c>
      <c r="U631" s="41">
        <f t="shared" si="72"/>
        <v>-0.1</v>
      </c>
      <c r="V631" s="41" t="e">
        <f t="shared" si="73"/>
        <v>#DIV/0!</v>
      </c>
      <c r="W631" s="42"/>
      <c r="X631" s="42"/>
      <c r="Y631" s="42"/>
      <c r="Z631" s="42"/>
      <c r="AA631" s="42"/>
    </row>
    <row r="632" spans="1:27" hidden="1">
      <c r="A632" s="38" t="s">
        <v>5161</v>
      </c>
      <c r="B632" s="40"/>
      <c r="C632" s="40"/>
      <c r="D632" s="40"/>
      <c r="E632" s="40"/>
      <c r="F632" s="52">
        <f t="shared" si="66"/>
        <v>0</v>
      </c>
      <c r="G632" s="40"/>
      <c r="H632" s="40"/>
      <c r="I632" s="40"/>
      <c r="J632" s="40"/>
      <c r="K632" s="52">
        <f t="shared" si="67"/>
        <v>0</v>
      </c>
      <c r="L632" s="55"/>
      <c r="M632" s="55"/>
      <c r="N632" s="55"/>
      <c r="O632" s="55"/>
      <c r="P632" s="52">
        <f t="shared" si="68"/>
        <v>0</v>
      </c>
      <c r="Q632" s="30" t="e">
        <f>MATCH(LEFT(A632,4)*1,'Appendix 1'!E$5:E$8,0)</f>
        <v>#N/A</v>
      </c>
      <c r="R632" s="41">
        <f t="shared" si="69"/>
        <v>-0.1</v>
      </c>
      <c r="S632" s="41">
        <f t="shared" si="70"/>
        <v>-0.1</v>
      </c>
      <c r="T632" s="41">
        <f t="shared" si="71"/>
        <v>-0.1</v>
      </c>
      <c r="U632" s="41">
        <f t="shared" si="72"/>
        <v>-0.1</v>
      </c>
      <c r="V632" s="41" t="e">
        <f t="shared" si="73"/>
        <v>#DIV/0!</v>
      </c>
      <c r="W632" s="42"/>
      <c r="X632" s="42"/>
      <c r="Y632" s="42"/>
      <c r="Z632" s="42"/>
      <c r="AA632" s="42"/>
    </row>
    <row r="633" spans="1:27" hidden="1">
      <c r="A633" s="38" t="s">
        <v>5162</v>
      </c>
      <c r="B633" s="39">
        <v>27801</v>
      </c>
      <c r="C633" s="30">
        <v>0</v>
      </c>
      <c r="D633" s="39">
        <v>27801</v>
      </c>
      <c r="E633" s="30">
        <v>0</v>
      </c>
      <c r="F633" s="52">
        <f t="shared" si="66"/>
        <v>0</v>
      </c>
      <c r="G633" s="39">
        <v>111176</v>
      </c>
      <c r="H633" s="30">
        <v>0</v>
      </c>
      <c r="I633" s="39">
        <v>111176</v>
      </c>
      <c r="J633" s="30">
        <v>0</v>
      </c>
      <c r="K633" s="52">
        <f t="shared" si="67"/>
        <v>0</v>
      </c>
      <c r="L633" s="54">
        <v>44460080</v>
      </c>
      <c r="M633" s="54">
        <v>12720</v>
      </c>
      <c r="N633" s="54">
        <v>111176</v>
      </c>
      <c r="O633" s="54">
        <v>517968</v>
      </c>
      <c r="P633" s="52">
        <f t="shared" si="68"/>
        <v>43818216</v>
      </c>
      <c r="Q633" s="30" t="e">
        <f>MATCH(LEFT(A633,4)*1,'Appendix 1'!E$5:E$8,0)</f>
        <v>#N/A</v>
      </c>
      <c r="R633" s="41">
        <f t="shared" si="69"/>
        <v>-0.1</v>
      </c>
      <c r="S633" s="41">
        <f t="shared" si="70"/>
        <v>-0.1</v>
      </c>
      <c r="T633" s="41">
        <f t="shared" si="71"/>
        <v>-0.1</v>
      </c>
      <c r="U633" s="41">
        <f t="shared" si="72"/>
        <v>-0.1</v>
      </c>
      <c r="V633" s="41" t="e">
        <f t="shared" si="73"/>
        <v>#DIV/0!</v>
      </c>
      <c r="W633" s="42"/>
      <c r="X633" s="42"/>
      <c r="Y633" s="42"/>
      <c r="Z633" s="42"/>
      <c r="AA633" s="42"/>
    </row>
    <row r="634" spans="1:27" hidden="1">
      <c r="A634" s="38" t="s">
        <v>5163</v>
      </c>
      <c r="B634" s="39">
        <v>17044</v>
      </c>
      <c r="C634" s="30">
        <v>0</v>
      </c>
      <c r="D634" s="39">
        <v>17044</v>
      </c>
      <c r="E634" s="40"/>
      <c r="F634" s="52">
        <f t="shared" si="66"/>
        <v>0</v>
      </c>
      <c r="G634" s="39">
        <v>92302</v>
      </c>
      <c r="H634" s="30">
        <v>0</v>
      </c>
      <c r="I634" s="39">
        <v>92302</v>
      </c>
      <c r="J634" s="40"/>
      <c r="K634" s="52">
        <f t="shared" si="67"/>
        <v>0</v>
      </c>
      <c r="L634" s="54">
        <v>1622449</v>
      </c>
      <c r="M634" s="54">
        <v>322</v>
      </c>
      <c r="N634" s="54">
        <v>92302</v>
      </c>
      <c r="O634" s="55"/>
      <c r="P634" s="52">
        <f t="shared" si="68"/>
        <v>1529825</v>
      </c>
      <c r="Q634" s="30" t="e">
        <f>MATCH(LEFT(A634,4)*1,'Appendix 1'!E$5:E$8,0)</f>
        <v>#N/A</v>
      </c>
      <c r="R634" s="41">
        <f t="shared" si="69"/>
        <v>-0.1</v>
      </c>
      <c r="S634" s="41">
        <f t="shared" si="70"/>
        <v>-0.1</v>
      </c>
      <c r="T634" s="41">
        <f t="shared" si="71"/>
        <v>-0.1</v>
      </c>
      <c r="U634" s="41">
        <f t="shared" si="72"/>
        <v>-0.1</v>
      </c>
      <c r="V634" s="41" t="e">
        <f t="shared" si="73"/>
        <v>#DIV/0!</v>
      </c>
      <c r="W634" s="42"/>
      <c r="X634" s="42"/>
      <c r="Y634" s="42"/>
      <c r="Z634" s="42"/>
      <c r="AA634" s="42"/>
    </row>
    <row r="635" spans="1:27" hidden="1">
      <c r="A635" s="38" t="s">
        <v>5164</v>
      </c>
      <c r="B635" s="39">
        <v>145421</v>
      </c>
      <c r="C635" s="40"/>
      <c r="D635" s="39">
        <v>145421</v>
      </c>
      <c r="E635" s="40"/>
      <c r="F635" s="52">
        <f t="shared" si="66"/>
        <v>0</v>
      </c>
      <c r="G635" s="39">
        <v>581573</v>
      </c>
      <c r="H635" s="40"/>
      <c r="I635" s="39">
        <v>581573</v>
      </c>
      <c r="J635" s="40"/>
      <c r="K635" s="52">
        <f t="shared" si="67"/>
        <v>0</v>
      </c>
      <c r="L635" s="54">
        <v>4044440</v>
      </c>
      <c r="M635" s="55"/>
      <c r="N635" s="54">
        <v>582566</v>
      </c>
      <c r="O635" s="55"/>
      <c r="P635" s="52">
        <f t="shared" si="68"/>
        <v>3461874</v>
      </c>
      <c r="Q635" s="30" t="e">
        <f>MATCH(LEFT(A635,4)*1,'Appendix 1'!E$5:E$8,0)</f>
        <v>#N/A</v>
      </c>
      <c r="R635" s="41">
        <f t="shared" si="69"/>
        <v>-0.1</v>
      </c>
      <c r="S635" s="41">
        <f t="shared" si="70"/>
        <v>-0.1</v>
      </c>
      <c r="T635" s="41">
        <f t="shared" si="71"/>
        <v>-0.1</v>
      </c>
      <c r="U635" s="41">
        <f t="shared" si="72"/>
        <v>-0.1</v>
      </c>
      <c r="V635" s="41" t="e">
        <f t="shared" si="73"/>
        <v>#DIV/0!</v>
      </c>
      <c r="W635" s="42"/>
      <c r="X635" s="42"/>
      <c r="Y635" s="42"/>
      <c r="Z635" s="42"/>
      <c r="AA635" s="42"/>
    </row>
    <row r="636" spans="1:27" hidden="1">
      <c r="A636" s="38" t="s">
        <v>5165</v>
      </c>
      <c r="B636" s="39">
        <v>154392</v>
      </c>
      <c r="C636" s="30">
        <v>0</v>
      </c>
      <c r="D636" s="39">
        <v>150250</v>
      </c>
      <c r="E636" s="30">
        <v>0</v>
      </c>
      <c r="F636" s="52">
        <f t="shared" si="66"/>
        <v>4142</v>
      </c>
      <c r="G636" s="39">
        <v>1069757</v>
      </c>
      <c r="H636" s="30">
        <v>0</v>
      </c>
      <c r="I636" s="39">
        <v>916373</v>
      </c>
      <c r="J636" s="30">
        <v>0</v>
      </c>
      <c r="K636" s="52">
        <f t="shared" si="67"/>
        <v>153384</v>
      </c>
      <c r="L636" s="54">
        <v>2438399</v>
      </c>
      <c r="M636" s="54">
        <v>3035</v>
      </c>
      <c r="N636" s="54">
        <v>916373</v>
      </c>
      <c r="O636" s="54">
        <v>16223</v>
      </c>
      <c r="P636" s="52">
        <f t="shared" si="68"/>
        <v>1502768</v>
      </c>
      <c r="Q636" s="30" t="e">
        <f>MATCH(LEFT(A636,4)*1,'Appendix 1'!E$5:E$8,0)</f>
        <v>#N/A</v>
      </c>
      <c r="R636" s="41">
        <f t="shared" si="69"/>
        <v>-0.1</v>
      </c>
      <c r="S636" s="41">
        <f t="shared" si="70"/>
        <v>-0.1</v>
      </c>
      <c r="T636" s="41">
        <f t="shared" si="71"/>
        <v>-0.1</v>
      </c>
      <c r="U636" s="41">
        <f t="shared" si="72"/>
        <v>-0.1</v>
      </c>
      <c r="V636" s="41">
        <f t="shared" si="73"/>
        <v>2.7004120377614352E-2</v>
      </c>
      <c r="W636" s="42"/>
      <c r="X636" s="42"/>
      <c r="Y636" s="42"/>
      <c r="Z636" s="42"/>
      <c r="AA636" s="42"/>
    </row>
    <row r="637" spans="1:27" hidden="1">
      <c r="A637" s="38" t="s">
        <v>5166</v>
      </c>
      <c r="B637" s="39">
        <v>2500613</v>
      </c>
      <c r="C637" s="30">
        <v>0</v>
      </c>
      <c r="D637" s="39">
        <v>1999286</v>
      </c>
      <c r="E637" s="30">
        <v>0</v>
      </c>
      <c r="F637" s="52">
        <f t="shared" si="66"/>
        <v>501327</v>
      </c>
      <c r="G637" s="39">
        <v>12597474</v>
      </c>
      <c r="H637" s="30">
        <v>0</v>
      </c>
      <c r="I637" s="39">
        <v>8656542</v>
      </c>
      <c r="J637" s="30">
        <v>0</v>
      </c>
      <c r="K637" s="52">
        <f t="shared" si="67"/>
        <v>3940932</v>
      </c>
      <c r="L637" s="54">
        <v>119426585</v>
      </c>
      <c r="M637" s="54">
        <v>111092</v>
      </c>
      <c r="N637" s="54">
        <v>8699257</v>
      </c>
      <c r="O637" s="54">
        <v>5814</v>
      </c>
      <c r="P637" s="52">
        <f t="shared" si="68"/>
        <v>110610422</v>
      </c>
      <c r="Q637" s="30" t="e">
        <f>MATCH(LEFT(A637,4)*1,'Appendix 1'!E$5:E$8,0)</f>
        <v>#N/A</v>
      </c>
      <c r="R637" s="41">
        <f t="shared" si="69"/>
        <v>-0.1</v>
      </c>
      <c r="S637" s="41">
        <f t="shared" si="70"/>
        <v>-0.1</v>
      </c>
      <c r="T637" s="41">
        <f t="shared" si="71"/>
        <v>-0.1</v>
      </c>
      <c r="U637" s="41">
        <f t="shared" si="72"/>
        <v>-0.1</v>
      </c>
      <c r="V637" s="41">
        <f t="shared" si="73"/>
        <v>0.12721026396801569</v>
      </c>
      <c r="W637" s="42"/>
      <c r="X637" s="42"/>
      <c r="Y637" s="42"/>
      <c r="Z637" s="42"/>
      <c r="AA637" s="42"/>
    </row>
    <row r="638" spans="1:27" hidden="1">
      <c r="A638" s="38" t="s">
        <v>5167</v>
      </c>
      <c r="B638" s="39">
        <v>1002159</v>
      </c>
      <c r="C638" s="30">
        <v>0</v>
      </c>
      <c r="D638" s="39">
        <v>1002159</v>
      </c>
      <c r="E638" s="30">
        <v>0</v>
      </c>
      <c r="F638" s="52">
        <f t="shared" si="66"/>
        <v>0</v>
      </c>
      <c r="G638" s="39">
        <v>4166138</v>
      </c>
      <c r="H638" s="30">
        <v>0</v>
      </c>
      <c r="I638" s="39">
        <v>4166138</v>
      </c>
      <c r="J638" s="30">
        <v>0</v>
      </c>
      <c r="K638" s="52">
        <f t="shared" si="67"/>
        <v>0</v>
      </c>
      <c r="L638" s="54">
        <v>33478804</v>
      </c>
      <c r="M638" s="54">
        <v>61890</v>
      </c>
      <c r="N638" s="54">
        <v>4166138</v>
      </c>
      <c r="O638" s="54">
        <v>25813</v>
      </c>
      <c r="P638" s="52">
        <f t="shared" si="68"/>
        <v>29224963</v>
      </c>
      <c r="Q638" s="30" t="e">
        <f>MATCH(LEFT(A638,4)*1,'Appendix 1'!E$5:E$8,0)</f>
        <v>#N/A</v>
      </c>
      <c r="R638" s="41">
        <f t="shared" si="69"/>
        <v>-0.1</v>
      </c>
      <c r="S638" s="41">
        <f t="shared" si="70"/>
        <v>-0.1</v>
      </c>
      <c r="T638" s="41">
        <f t="shared" si="71"/>
        <v>-0.1</v>
      </c>
      <c r="U638" s="41">
        <f t="shared" si="72"/>
        <v>-0.1</v>
      </c>
      <c r="V638" s="41" t="e">
        <f t="shared" si="73"/>
        <v>#DIV/0!</v>
      </c>
      <c r="W638" s="42"/>
      <c r="X638" s="42"/>
      <c r="Y638" s="42"/>
      <c r="Z638" s="42"/>
      <c r="AA638" s="42"/>
    </row>
    <row r="639" spans="1:27" hidden="1">
      <c r="A639" s="38" t="s">
        <v>5168</v>
      </c>
      <c r="B639" s="39">
        <v>200354</v>
      </c>
      <c r="C639" s="40"/>
      <c r="D639" s="39">
        <v>182629</v>
      </c>
      <c r="E639" s="39">
        <v>92</v>
      </c>
      <c r="F639" s="52">
        <f t="shared" si="66"/>
        <v>17633</v>
      </c>
      <c r="G639" s="39">
        <v>1231021</v>
      </c>
      <c r="H639" s="40"/>
      <c r="I639" s="39">
        <v>740332</v>
      </c>
      <c r="J639" s="39">
        <v>3391</v>
      </c>
      <c r="K639" s="52">
        <f t="shared" si="67"/>
        <v>487298</v>
      </c>
      <c r="L639" s="54">
        <v>4117400</v>
      </c>
      <c r="M639" s="55"/>
      <c r="N639" s="54">
        <v>740332</v>
      </c>
      <c r="O639" s="54">
        <v>15843</v>
      </c>
      <c r="P639" s="52">
        <f t="shared" si="68"/>
        <v>3361225</v>
      </c>
      <c r="Q639" s="30" t="e">
        <f>MATCH(LEFT(A639,4)*1,'Appendix 1'!E$5:E$8,0)</f>
        <v>#N/A</v>
      </c>
      <c r="R639" s="41">
        <f t="shared" si="69"/>
        <v>-0.1</v>
      </c>
      <c r="S639" s="41">
        <f t="shared" si="70"/>
        <v>-0.1</v>
      </c>
      <c r="T639" s="41">
        <f t="shared" si="71"/>
        <v>-0.1</v>
      </c>
      <c r="U639" s="41">
        <f t="shared" si="72"/>
        <v>-0.1</v>
      </c>
      <c r="V639" s="41">
        <f t="shared" si="73"/>
        <v>3.6185250093372021E-2</v>
      </c>
      <c r="W639" s="42"/>
      <c r="X639" s="42"/>
      <c r="Y639" s="42"/>
      <c r="Z639" s="42"/>
      <c r="AA639" s="42"/>
    </row>
    <row r="640" spans="1:27" hidden="1">
      <c r="A640" s="38" t="s">
        <v>5169</v>
      </c>
      <c r="B640" s="39">
        <v>3935835</v>
      </c>
      <c r="C640" s="39">
        <v>7375</v>
      </c>
      <c r="D640" s="39">
        <v>1106739</v>
      </c>
      <c r="E640" s="39">
        <v>327275</v>
      </c>
      <c r="F640" s="52">
        <f t="shared" si="66"/>
        <v>2494446</v>
      </c>
      <c r="G640" s="39">
        <v>27865960</v>
      </c>
      <c r="H640" s="39">
        <v>64689</v>
      </c>
      <c r="I640" s="39">
        <v>3047579</v>
      </c>
      <c r="J640" s="39">
        <v>2870491</v>
      </c>
      <c r="K640" s="52">
        <f t="shared" si="67"/>
        <v>21883201</v>
      </c>
      <c r="L640" s="54">
        <v>37599897</v>
      </c>
      <c r="M640" s="54">
        <v>418439</v>
      </c>
      <c r="N640" s="54">
        <v>3047579</v>
      </c>
      <c r="O640" s="54">
        <v>11477831</v>
      </c>
      <c r="P640" s="52">
        <f t="shared" si="68"/>
        <v>22656048</v>
      </c>
      <c r="Q640" s="30" t="e">
        <f>MATCH(LEFT(A640,4)*1,'Appendix 1'!E$5:E$8,0)</f>
        <v>#N/A</v>
      </c>
      <c r="R640" s="41">
        <f t="shared" si="69"/>
        <v>-0.1</v>
      </c>
      <c r="S640" s="41">
        <f t="shared" si="70"/>
        <v>-0.1</v>
      </c>
      <c r="T640" s="41">
        <f t="shared" si="71"/>
        <v>-0.1</v>
      </c>
      <c r="U640" s="41">
        <f t="shared" si="72"/>
        <v>-0.1</v>
      </c>
      <c r="V640" s="41">
        <f t="shared" si="73"/>
        <v>0.11398908231021596</v>
      </c>
      <c r="W640" s="42"/>
      <c r="X640" s="42"/>
      <c r="Y640" s="42"/>
      <c r="Z640" s="42"/>
      <c r="AA640" s="42"/>
    </row>
    <row r="641" spans="1:27" hidden="1">
      <c r="A641" s="38" t="s">
        <v>5170</v>
      </c>
      <c r="B641" s="39">
        <v>67057544</v>
      </c>
      <c r="C641" s="39">
        <v>17016</v>
      </c>
      <c r="D641" s="39">
        <v>30139105</v>
      </c>
      <c r="E641" s="39">
        <v>82261</v>
      </c>
      <c r="F641" s="52">
        <f t="shared" si="66"/>
        <v>36819162</v>
      </c>
      <c r="G641" s="39">
        <v>552498477</v>
      </c>
      <c r="H641" s="39">
        <v>197474</v>
      </c>
      <c r="I641" s="39">
        <v>115553157</v>
      </c>
      <c r="J641" s="39">
        <v>1007265</v>
      </c>
      <c r="K641" s="52">
        <f t="shared" si="67"/>
        <v>435740581</v>
      </c>
      <c r="L641" s="54">
        <v>840423150</v>
      </c>
      <c r="M641" s="54">
        <v>84309975</v>
      </c>
      <c r="N641" s="54">
        <v>115554641</v>
      </c>
      <c r="O641" s="54">
        <v>74410601</v>
      </c>
      <c r="P641" s="52">
        <f t="shared" si="68"/>
        <v>566147933</v>
      </c>
      <c r="Q641" s="30" t="e">
        <f>MATCH(LEFT(A641,4)*1,'Appendix 1'!E$5:E$8,0)</f>
        <v>#N/A</v>
      </c>
      <c r="R641" s="41">
        <f t="shared" si="69"/>
        <v>-0.1</v>
      </c>
      <c r="S641" s="41">
        <f t="shared" si="70"/>
        <v>-0.1</v>
      </c>
      <c r="T641" s="41">
        <f t="shared" si="71"/>
        <v>-0.1</v>
      </c>
      <c r="U641" s="41">
        <f t="shared" si="72"/>
        <v>-0.1</v>
      </c>
      <c r="V641" s="41">
        <f t="shared" si="73"/>
        <v>8.4497895319967917E-2</v>
      </c>
      <c r="W641" s="42"/>
      <c r="X641" s="42"/>
      <c r="Y641" s="42"/>
      <c r="Z641" s="42"/>
      <c r="AA641" s="42"/>
    </row>
    <row r="642" spans="1:27" hidden="1">
      <c r="A642" s="38" t="s">
        <v>5171</v>
      </c>
      <c r="B642" s="39">
        <v>3502603</v>
      </c>
      <c r="C642" s="40"/>
      <c r="D642" s="39">
        <v>204022</v>
      </c>
      <c r="E642" s="30">
        <v>0</v>
      </c>
      <c r="F642" s="52">
        <f t="shared" si="66"/>
        <v>3298581</v>
      </c>
      <c r="G642" s="39">
        <v>35068055</v>
      </c>
      <c r="H642" s="40"/>
      <c r="I642" s="39">
        <v>597901</v>
      </c>
      <c r="J642" s="30">
        <v>0</v>
      </c>
      <c r="K642" s="52">
        <f t="shared" si="67"/>
        <v>34470154</v>
      </c>
      <c r="L642" s="54">
        <v>36237780</v>
      </c>
      <c r="M642" s="55"/>
      <c r="N642" s="54">
        <v>597901</v>
      </c>
      <c r="O642" s="54">
        <v>95714</v>
      </c>
      <c r="P642" s="52">
        <f t="shared" si="68"/>
        <v>35544165</v>
      </c>
      <c r="Q642" s="30" t="e">
        <f>MATCH(LEFT(A642,4)*1,'Appendix 1'!E$5:E$8,0)</f>
        <v>#N/A</v>
      </c>
      <c r="R642" s="41">
        <f t="shared" si="69"/>
        <v>-0.1</v>
      </c>
      <c r="S642" s="41">
        <f t="shared" si="70"/>
        <v>-0.1</v>
      </c>
      <c r="T642" s="41">
        <f t="shared" si="71"/>
        <v>-0.1</v>
      </c>
      <c r="U642" s="41">
        <f t="shared" si="72"/>
        <v>-0.1</v>
      </c>
      <c r="V642" s="41">
        <f t="shared" si="73"/>
        <v>9.5693828347851298E-2</v>
      </c>
      <c r="W642" s="42"/>
      <c r="X642" s="42"/>
      <c r="Y642" s="42"/>
      <c r="Z642" s="42"/>
      <c r="AA642" s="42"/>
    </row>
    <row r="643" spans="1:27" hidden="1">
      <c r="A643" s="38" t="s">
        <v>5172</v>
      </c>
      <c r="B643" s="39">
        <v>3931374</v>
      </c>
      <c r="C643" s="39">
        <v>11211</v>
      </c>
      <c r="D643" s="39">
        <v>2024384</v>
      </c>
      <c r="E643" s="39">
        <v>37880</v>
      </c>
      <c r="F643" s="52">
        <f t="shared" si="66"/>
        <v>1857899</v>
      </c>
      <c r="G643" s="39">
        <v>36581269</v>
      </c>
      <c r="H643" s="39">
        <v>162453</v>
      </c>
      <c r="I643" s="39">
        <v>7673797</v>
      </c>
      <c r="J643" s="39">
        <v>548925</v>
      </c>
      <c r="K643" s="52">
        <f t="shared" si="67"/>
        <v>28196094</v>
      </c>
      <c r="L643" s="54">
        <v>201580754</v>
      </c>
      <c r="M643" s="54">
        <v>4255569</v>
      </c>
      <c r="N643" s="54">
        <v>7674216</v>
      </c>
      <c r="O643" s="54">
        <v>15057453</v>
      </c>
      <c r="P643" s="52">
        <f t="shared" si="68"/>
        <v>174593516</v>
      </c>
      <c r="Q643" s="30" t="e">
        <f>MATCH(LEFT(A643,4)*1,'Appendix 1'!E$5:E$8,0)</f>
        <v>#N/A</v>
      </c>
      <c r="R643" s="41">
        <f t="shared" si="69"/>
        <v>-0.1</v>
      </c>
      <c r="S643" s="41">
        <f t="shared" si="70"/>
        <v>-0.1</v>
      </c>
      <c r="T643" s="41">
        <f t="shared" si="71"/>
        <v>-0.1</v>
      </c>
      <c r="U643" s="41">
        <f t="shared" si="72"/>
        <v>-0.1</v>
      </c>
      <c r="V643" s="41">
        <f t="shared" si="73"/>
        <v>6.58920700150879E-2</v>
      </c>
      <c r="W643" s="42"/>
      <c r="X643" s="42"/>
      <c r="Y643" s="42"/>
      <c r="Z643" s="42"/>
      <c r="AA643" s="42"/>
    </row>
    <row r="644" spans="1:27" hidden="1">
      <c r="A644" s="38" t="s">
        <v>5173</v>
      </c>
      <c r="B644" s="39">
        <v>19559</v>
      </c>
      <c r="C644" s="40"/>
      <c r="D644" s="39">
        <v>828</v>
      </c>
      <c r="E644" s="40"/>
      <c r="F644" s="52">
        <f t="shared" si="66"/>
        <v>18731</v>
      </c>
      <c r="G644" s="39">
        <v>320758</v>
      </c>
      <c r="H644" s="40"/>
      <c r="I644" s="39">
        <v>2669</v>
      </c>
      <c r="J644" s="40"/>
      <c r="K644" s="52">
        <f t="shared" si="67"/>
        <v>318089</v>
      </c>
      <c r="L644" s="54">
        <v>323434</v>
      </c>
      <c r="M644" s="55"/>
      <c r="N644" s="54">
        <v>2669</v>
      </c>
      <c r="O644" s="55"/>
      <c r="P644" s="52">
        <f t="shared" si="68"/>
        <v>320765</v>
      </c>
      <c r="Q644" s="30" t="e">
        <f>MATCH(LEFT(A644,4)*1,'Appendix 1'!E$5:E$8,0)</f>
        <v>#N/A</v>
      </c>
      <c r="R644" s="41">
        <f t="shared" si="69"/>
        <v>-0.1</v>
      </c>
      <c r="S644" s="41">
        <f t="shared" si="70"/>
        <v>-0.1</v>
      </c>
      <c r="T644" s="41">
        <f t="shared" si="71"/>
        <v>-0.1</v>
      </c>
      <c r="U644" s="41">
        <f t="shared" si="72"/>
        <v>-0.1</v>
      </c>
      <c r="V644" s="41">
        <f t="shared" si="73"/>
        <v>5.8886035040507531E-2</v>
      </c>
      <c r="W644" s="42"/>
      <c r="X644" s="42"/>
      <c r="Y644" s="42"/>
      <c r="Z644" s="42"/>
      <c r="AA644" s="42"/>
    </row>
    <row r="645" spans="1:27" hidden="1">
      <c r="A645" s="38" t="s">
        <v>5174</v>
      </c>
      <c r="B645" s="39">
        <v>3605072</v>
      </c>
      <c r="C645" s="39">
        <v>488</v>
      </c>
      <c r="D645" s="39">
        <v>1534149</v>
      </c>
      <c r="E645" s="39">
        <v>2271</v>
      </c>
      <c r="F645" s="52">
        <f t="shared" si="66"/>
        <v>2068164</v>
      </c>
      <c r="G645" s="39">
        <v>32355410</v>
      </c>
      <c r="H645" s="39">
        <v>6486</v>
      </c>
      <c r="I645" s="39">
        <v>4743361</v>
      </c>
      <c r="J645" s="39">
        <v>30265</v>
      </c>
      <c r="K645" s="52">
        <f t="shared" si="67"/>
        <v>27575298</v>
      </c>
      <c r="L645" s="54">
        <v>33961352</v>
      </c>
      <c r="M645" s="54">
        <v>27567</v>
      </c>
      <c r="N645" s="54">
        <v>4805885</v>
      </c>
      <c r="O645" s="54">
        <v>1495378</v>
      </c>
      <c r="P645" s="52">
        <f t="shared" si="68"/>
        <v>27632522</v>
      </c>
      <c r="Q645" s="30" t="e">
        <f>MATCH(LEFT(A645,4)*1,'Appendix 1'!E$5:E$8,0)</f>
        <v>#N/A</v>
      </c>
      <c r="R645" s="41">
        <f t="shared" si="69"/>
        <v>-0.1</v>
      </c>
      <c r="S645" s="41">
        <f t="shared" si="70"/>
        <v>-0.1</v>
      </c>
      <c r="T645" s="41">
        <f t="shared" si="71"/>
        <v>-0.1</v>
      </c>
      <c r="U645" s="41">
        <f t="shared" si="72"/>
        <v>-0.1</v>
      </c>
      <c r="V645" s="41">
        <f t="shared" si="73"/>
        <v>7.5000603801271701E-2</v>
      </c>
      <c r="W645" s="42"/>
      <c r="X645" s="42"/>
      <c r="Y645" s="42"/>
      <c r="Z645" s="42"/>
      <c r="AA645" s="42"/>
    </row>
    <row r="646" spans="1:27" hidden="1">
      <c r="A646" s="38" t="s">
        <v>5175</v>
      </c>
      <c r="B646" s="39">
        <v>56795150</v>
      </c>
      <c r="C646" s="39">
        <v>106171</v>
      </c>
      <c r="D646" s="39">
        <v>30618072</v>
      </c>
      <c r="E646" s="39">
        <v>290729</v>
      </c>
      <c r="F646" s="52">
        <f t="shared" si="66"/>
        <v>25780178</v>
      </c>
      <c r="G646" s="39">
        <v>296368861</v>
      </c>
      <c r="H646" s="39">
        <v>767437</v>
      </c>
      <c r="I646" s="39">
        <v>100537247</v>
      </c>
      <c r="J646" s="39">
        <v>2258866</v>
      </c>
      <c r="K646" s="52">
        <f t="shared" si="67"/>
        <v>192805311</v>
      </c>
      <c r="L646" s="54">
        <v>737047552</v>
      </c>
      <c r="M646" s="54">
        <v>51203528</v>
      </c>
      <c r="N646" s="54">
        <v>100570695</v>
      </c>
      <c r="O646" s="54">
        <v>29216197</v>
      </c>
      <c r="P646" s="52">
        <f t="shared" si="68"/>
        <v>556057132</v>
      </c>
      <c r="Q646" s="30" t="e">
        <f>MATCH(LEFT(A646,4)*1,'Appendix 1'!E$5:E$8,0)</f>
        <v>#N/A</v>
      </c>
      <c r="R646" s="41">
        <f t="shared" si="69"/>
        <v>-0.1</v>
      </c>
      <c r="S646" s="41">
        <f t="shared" si="70"/>
        <v>-0.1</v>
      </c>
      <c r="T646" s="41">
        <f t="shared" si="71"/>
        <v>-0.1</v>
      </c>
      <c r="U646" s="41">
        <f t="shared" si="72"/>
        <v>-0.1</v>
      </c>
      <c r="V646" s="41">
        <f t="shared" si="73"/>
        <v>0.1337109328902252</v>
      </c>
      <c r="W646" s="42"/>
      <c r="X646" s="42"/>
      <c r="Y646" s="42"/>
      <c r="Z646" s="42"/>
      <c r="AA646" s="42"/>
    </row>
    <row r="647" spans="1:27" hidden="1">
      <c r="A647" s="38" t="s">
        <v>5176</v>
      </c>
      <c r="B647" s="39">
        <v>2905963</v>
      </c>
      <c r="C647" s="39">
        <v>55867</v>
      </c>
      <c r="D647" s="39">
        <v>1080193</v>
      </c>
      <c r="E647" s="30">
        <v>0</v>
      </c>
      <c r="F647" s="52">
        <f t="shared" si="66"/>
        <v>1769903</v>
      </c>
      <c r="G647" s="39">
        <v>16061759</v>
      </c>
      <c r="H647" s="39">
        <v>375016</v>
      </c>
      <c r="I647" s="39">
        <v>2960103</v>
      </c>
      <c r="J647" s="30">
        <v>0</v>
      </c>
      <c r="K647" s="52">
        <f t="shared" si="67"/>
        <v>12726640</v>
      </c>
      <c r="L647" s="54">
        <v>22588117</v>
      </c>
      <c r="M647" s="54">
        <v>2057507</v>
      </c>
      <c r="N647" s="54">
        <v>2960103</v>
      </c>
      <c r="O647" s="54">
        <v>21885</v>
      </c>
      <c r="P647" s="52">
        <f t="shared" si="68"/>
        <v>17548622</v>
      </c>
      <c r="Q647" s="30" t="e">
        <f>MATCH(LEFT(A647,4)*1,'Appendix 1'!E$5:E$8,0)</f>
        <v>#N/A</v>
      </c>
      <c r="R647" s="41">
        <f t="shared" si="69"/>
        <v>-0.1</v>
      </c>
      <c r="S647" s="41">
        <f t="shared" si="70"/>
        <v>-0.1</v>
      </c>
      <c r="T647" s="41">
        <f t="shared" si="71"/>
        <v>-0.1</v>
      </c>
      <c r="U647" s="41">
        <f t="shared" si="72"/>
        <v>-0.1</v>
      </c>
      <c r="V647" s="41">
        <f t="shared" si="73"/>
        <v>0.13907072094441267</v>
      </c>
      <c r="W647" s="42"/>
      <c r="X647" s="42"/>
      <c r="Y647" s="42"/>
      <c r="Z647" s="42"/>
      <c r="AA647" s="42"/>
    </row>
    <row r="648" spans="1:27" hidden="1">
      <c r="A648" s="38" t="s">
        <v>5177</v>
      </c>
      <c r="B648" s="39">
        <v>4911976</v>
      </c>
      <c r="C648" s="39">
        <v>430</v>
      </c>
      <c r="D648" s="39">
        <v>468860</v>
      </c>
      <c r="E648" s="39">
        <v>4673</v>
      </c>
      <c r="F648" s="52">
        <f t="shared" si="66"/>
        <v>4438013</v>
      </c>
      <c r="G648" s="39">
        <v>61393379</v>
      </c>
      <c r="H648" s="39">
        <v>5738</v>
      </c>
      <c r="I648" s="39">
        <v>2151864</v>
      </c>
      <c r="J648" s="39">
        <v>62285</v>
      </c>
      <c r="K648" s="52">
        <f t="shared" si="67"/>
        <v>59173492</v>
      </c>
      <c r="L648" s="54">
        <v>61488533</v>
      </c>
      <c r="M648" s="54">
        <v>34413</v>
      </c>
      <c r="N648" s="54">
        <v>2153714</v>
      </c>
      <c r="O648" s="54">
        <v>62285</v>
      </c>
      <c r="P648" s="52">
        <f t="shared" si="68"/>
        <v>59238121</v>
      </c>
      <c r="Q648" s="30" t="e">
        <f>MATCH(LEFT(A648,4)*1,'Appendix 1'!E$5:E$8,0)</f>
        <v>#N/A</v>
      </c>
      <c r="R648" s="41">
        <f t="shared" si="69"/>
        <v>-0.1</v>
      </c>
      <c r="S648" s="41">
        <f t="shared" si="70"/>
        <v>-0.1</v>
      </c>
      <c r="T648" s="41">
        <f t="shared" si="71"/>
        <v>-0.1</v>
      </c>
      <c r="U648" s="41">
        <f t="shared" si="72"/>
        <v>-0.1</v>
      </c>
      <c r="V648" s="41">
        <f t="shared" si="73"/>
        <v>7.500001858940486E-2</v>
      </c>
      <c r="W648" s="42"/>
      <c r="X648" s="42"/>
      <c r="Y648" s="42"/>
      <c r="Z648" s="42"/>
      <c r="AA648" s="42"/>
    </row>
    <row r="649" spans="1:27" hidden="1">
      <c r="A649" s="38" t="s">
        <v>5178</v>
      </c>
      <c r="B649" s="39">
        <v>1185364</v>
      </c>
      <c r="C649" s="40"/>
      <c r="D649" s="39">
        <v>638666</v>
      </c>
      <c r="E649" s="30">
        <v>0</v>
      </c>
      <c r="F649" s="52">
        <f t="shared" ref="F649:F712" si="74">B649-SUM(C649:E649)</f>
        <v>546698</v>
      </c>
      <c r="G649" s="39">
        <v>9254354</v>
      </c>
      <c r="H649" s="40"/>
      <c r="I649" s="39">
        <v>1965131</v>
      </c>
      <c r="J649" s="30">
        <v>0</v>
      </c>
      <c r="K649" s="52">
        <f t="shared" ref="K649:K712" si="75">G649-SUM(H649:J649)</f>
        <v>7289223</v>
      </c>
      <c r="L649" s="54">
        <v>9560680</v>
      </c>
      <c r="M649" s="55"/>
      <c r="N649" s="54">
        <v>1965131</v>
      </c>
      <c r="O649" s="54">
        <v>72765</v>
      </c>
      <c r="P649" s="52">
        <f t="shared" ref="P649:P712" si="76">L649-SUM(M649:O649)</f>
        <v>7522784</v>
      </c>
      <c r="Q649" s="30" t="e">
        <f>MATCH(LEFT(A649,4)*1,'Appendix 1'!E$5:E$8,0)</f>
        <v>#N/A</v>
      </c>
      <c r="R649" s="41">
        <f t="shared" ref="R649:R712" si="77">IF(ISNA($Q649),-10%,B649/G649)</f>
        <v>-0.1</v>
      </c>
      <c r="S649" s="41">
        <f t="shared" ref="S649:S712" si="78">IF(ISNA($Q649),-10%,C649/H649)</f>
        <v>-0.1</v>
      </c>
      <c r="T649" s="41">
        <f t="shared" ref="T649:T712" si="79">IF(ISNA($Q649),-10%,D649/I649)</f>
        <v>-0.1</v>
      </c>
      <c r="U649" s="41">
        <f t="shared" ref="U649:U712" si="80">IF(ISNA($Q649),-10%,E649/J649)</f>
        <v>-0.1</v>
      </c>
      <c r="V649" s="41">
        <f t="shared" si="73"/>
        <v>7.5000860859929783E-2</v>
      </c>
      <c r="W649" s="42"/>
      <c r="X649" s="42"/>
      <c r="Y649" s="42"/>
      <c r="Z649" s="42"/>
      <c r="AA649" s="42"/>
    </row>
    <row r="650" spans="1:27" hidden="1">
      <c r="A650" s="38" t="s">
        <v>5179</v>
      </c>
      <c r="B650" s="39">
        <v>29994016</v>
      </c>
      <c r="C650" s="39">
        <v>2752</v>
      </c>
      <c r="D650" s="39">
        <v>11605184</v>
      </c>
      <c r="E650" s="39">
        <v>1182</v>
      </c>
      <c r="F650" s="52">
        <f t="shared" si="74"/>
        <v>18384898</v>
      </c>
      <c r="G650" s="39">
        <v>467266330</v>
      </c>
      <c r="H650" s="39">
        <v>63988</v>
      </c>
      <c r="I650" s="39">
        <v>39622657</v>
      </c>
      <c r="J650" s="39">
        <v>27465</v>
      </c>
      <c r="K650" s="52">
        <f t="shared" si="75"/>
        <v>427552220</v>
      </c>
      <c r="L650" s="54">
        <v>710497393</v>
      </c>
      <c r="M650" s="54">
        <v>4987124</v>
      </c>
      <c r="N650" s="54">
        <v>39661332</v>
      </c>
      <c r="O650" s="54">
        <v>12681559</v>
      </c>
      <c r="P650" s="52">
        <f t="shared" si="76"/>
        <v>653167378</v>
      </c>
      <c r="Q650" s="30" t="e">
        <f>MATCH(LEFT(A650,4)*1,'Appendix 1'!E$5:E$8,0)</f>
        <v>#N/A</v>
      </c>
      <c r="R650" s="41">
        <f t="shared" si="77"/>
        <v>-0.1</v>
      </c>
      <c r="S650" s="41">
        <f t="shared" si="78"/>
        <v>-0.1</v>
      </c>
      <c r="T650" s="41">
        <f t="shared" si="79"/>
        <v>-0.1</v>
      </c>
      <c r="U650" s="41">
        <f t="shared" si="80"/>
        <v>-0.1</v>
      </c>
      <c r="V650" s="41">
        <f t="shared" si="73"/>
        <v>4.3000356775132635E-2</v>
      </c>
      <c r="W650" s="42"/>
      <c r="X650" s="42"/>
      <c r="Y650" s="42"/>
      <c r="Z650" s="42"/>
      <c r="AA650" s="42"/>
    </row>
    <row r="651" spans="1:27" hidden="1">
      <c r="A651" s="38" t="s">
        <v>5180</v>
      </c>
      <c r="B651" s="39">
        <v>9433737</v>
      </c>
      <c r="C651" s="30">
        <v>0</v>
      </c>
      <c r="D651" s="39">
        <v>941817</v>
      </c>
      <c r="E651" s="39">
        <v>55</v>
      </c>
      <c r="F651" s="52">
        <f t="shared" si="74"/>
        <v>8491865</v>
      </c>
      <c r="G651" s="39">
        <v>218106080</v>
      </c>
      <c r="H651" s="30">
        <v>0</v>
      </c>
      <c r="I651" s="39">
        <v>20619716</v>
      </c>
      <c r="J651" s="39">
        <v>1285</v>
      </c>
      <c r="K651" s="52">
        <f t="shared" si="75"/>
        <v>197485079</v>
      </c>
      <c r="L651" s="54">
        <v>218203428</v>
      </c>
      <c r="M651" s="54">
        <v>25321</v>
      </c>
      <c r="N651" s="54">
        <v>20619716</v>
      </c>
      <c r="O651" s="54">
        <v>1285</v>
      </c>
      <c r="P651" s="52">
        <f t="shared" si="76"/>
        <v>197557106</v>
      </c>
      <c r="Q651" s="30" t="e">
        <f>MATCH(LEFT(A651,4)*1,'Appendix 1'!E$5:E$8,0)</f>
        <v>#N/A</v>
      </c>
      <c r="R651" s="41">
        <f t="shared" si="77"/>
        <v>-0.1</v>
      </c>
      <c r="S651" s="41">
        <f t="shared" si="78"/>
        <v>-0.1</v>
      </c>
      <c r="T651" s="41">
        <f t="shared" si="79"/>
        <v>-0.1</v>
      </c>
      <c r="U651" s="41">
        <f t="shared" si="80"/>
        <v>-0.1</v>
      </c>
      <c r="V651" s="41">
        <f t="shared" si="73"/>
        <v>4.3000033435437415E-2</v>
      </c>
      <c r="W651" s="42"/>
      <c r="X651" s="42"/>
      <c r="Y651" s="42"/>
      <c r="Z651" s="42"/>
      <c r="AA651" s="42"/>
    </row>
    <row r="652" spans="1:27" hidden="1">
      <c r="A652" s="38" t="s">
        <v>5181</v>
      </c>
      <c r="B652" s="39">
        <v>42805</v>
      </c>
      <c r="C652" s="30">
        <v>0</v>
      </c>
      <c r="D652" s="39">
        <v>42805</v>
      </c>
      <c r="E652" s="30">
        <v>0</v>
      </c>
      <c r="F652" s="52">
        <f t="shared" si="74"/>
        <v>0</v>
      </c>
      <c r="G652" s="39">
        <v>171198</v>
      </c>
      <c r="H652" s="30">
        <v>0</v>
      </c>
      <c r="I652" s="39">
        <v>171198</v>
      </c>
      <c r="J652" s="30">
        <v>0</v>
      </c>
      <c r="K652" s="52">
        <f t="shared" si="75"/>
        <v>0</v>
      </c>
      <c r="L652" s="54">
        <v>6540672</v>
      </c>
      <c r="M652" s="54">
        <v>242470</v>
      </c>
      <c r="N652" s="54">
        <v>171198</v>
      </c>
      <c r="O652" s="54">
        <v>1430409</v>
      </c>
      <c r="P652" s="52">
        <f t="shared" si="76"/>
        <v>4696595</v>
      </c>
      <c r="Q652" s="30" t="e">
        <f>MATCH(LEFT(A652,4)*1,'Appendix 1'!E$5:E$8,0)</f>
        <v>#N/A</v>
      </c>
      <c r="R652" s="41">
        <f t="shared" si="77"/>
        <v>-0.1</v>
      </c>
      <c r="S652" s="41">
        <f t="shared" si="78"/>
        <v>-0.1</v>
      </c>
      <c r="T652" s="41">
        <f t="shared" si="79"/>
        <v>-0.1</v>
      </c>
      <c r="U652" s="41">
        <f t="shared" si="80"/>
        <v>-0.1</v>
      </c>
      <c r="V652" s="41" t="e">
        <f t="shared" si="73"/>
        <v>#DIV/0!</v>
      </c>
      <c r="W652" s="42"/>
      <c r="X652" s="42"/>
      <c r="Y652" s="42"/>
      <c r="Z652" s="42"/>
      <c r="AA652" s="42"/>
    </row>
    <row r="653" spans="1:27" hidden="1">
      <c r="A653" s="38" t="s">
        <v>5182</v>
      </c>
      <c r="B653" s="39">
        <v>147152</v>
      </c>
      <c r="C653" s="39">
        <v>17</v>
      </c>
      <c r="D653" s="39">
        <v>84262</v>
      </c>
      <c r="E653" s="30">
        <v>0</v>
      </c>
      <c r="F653" s="52">
        <f t="shared" si="74"/>
        <v>62873</v>
      </c>
      <c r="G653" s="39">
        <v>1513783</v>
      </c>
      <c r="H653" s="39">
        <v>331</v>
      </c>
      <c r="I653" s="39">
        <v>286918</v>
      </c>
      <c r="J653" s="30">
        <v>0</v>
      </c>
      <c r="K653" s="52">
        <f t="shared" si="75"/>
        <v>1226534</v>
      </c>
      <c r="L653" s="54">
        <v>2722432</v>
      </c>
      <c r="M653" s="54">
        <v>48042</v>
      </c>
      <c r="N653" s="54">
        <v>296330</v>
      </c>
      <c r="O653" s="54">
        <v>25597</v>
      </c>
      <c r="P653" s="52">
        <f t="shared" si="76"/>
        <v>2352463</v>
      </c>
      <c r="Q653" s="30" t="e">
        <f>MATCH(LEFT(A653,4)*1,'Appendix 1'!E$5:E$8,0)</f>
        <v>#N/A</v>
      </c>
      <c r="R653" s="41">
        <f t="shared" si="77"/>
        <v>-0.1</v>
      </c>
      <c r="S653" s="41">
        <f t="shared" si="78"/>
        <v>-0.1</v>
      </c>
      <c r="T653" s="41">
        <f t="shared" si="79"/>
        <v>-0.1</v>
      </c>
      <c r="U653" s="41">
        <f t="shared" si="80"/>
        <v>-0.1</v>
      </c>
      <c r="V653" s="41">
        <f t="shared" si="73"/>
        <v>5.1260707000376673E-2</v>
      </c>
      <c r="W653" s="42"/>
      <c r="X653" s="42"/>
      <c r="Y653" s="42"/>
      <c r="Z653" s="42"/>
      <c r="AA653" s="42"/>
    </row>
    <row r="654" spans="1:27" hidden="1">
      <c r="A654" s="38" t="s">
        <v>5183</v>
      </c>
      <c r="B654" s="39">
        <v>15286</v>
      </c>
      <c r="C654" s="40"/>
      <c r="D654" s="39">
        <v>12615</v>
      </c>
      <c r="E654" s="40"/>
      <c r="F654" s="52">
        <f t="shared" si="74"/>
        <v>2671</v>
      </c>
      <c r="G654" s="39">
        <v>95439</v>
      </c>
      <c r="H654" s="40"/>
      <c r="I654" s="39">
        <v>42052</v>
      </c>
      <c r="J654" s="40"/>
      <c r="K654" s="52">
        <f t="shared" si="75"/>
        <v>53387</v>
      </c>
      <c r="L654" s="54">
        <v>95439</v>
      </c>
      <c r="M654" s="55"/>
      <c r="N654" s="54">
        <v>42052</v>
      </c>
      <c r="O654" s="55"/>
      <c r="P654" s="52">
        <f t="shared" si="76"/>
        <v>53387</v>
      </c>
      <c r="Q654" s="30" t="e">
        <f>MATCH(LEFT(A654,4)*1,'Appendix 1'!E$5:E$8,0)</f>
        <v>#N/A</v>
      </c>
      <c r="R654" s="41">
        <f t="shared" si="77"/>
        <v>-0.1</v>
      </c>
      <c r="S654" s="41">
        <f t="shared" si="78"/>
        <v>-0.1</v>
      </c>
      <c r="T654" s="41">
        <f t="shared" si="79"/>
        <v>-0.1</v>
      </c>
      <c r="U654" s="41">
        <f t="shared" si="80"/>
        <v>-0.1</v>
      </c>
      <c r="V654" s="41">
        <f t="shared" si="73"/>
        <v>5.003090640043456E-2</v>
      </c>
      <c r="W654" s="42"/>
      <c r="X654" s="42"/>
      <c r="Y654" s="42"/>
      <c r="Z654" s="42"/>
      <c r="AA654" s="42"/>
    </row>
    <row r="655" spans="1:27" hidden="1">
      <c r="A655" s="38" t="s">
        <v>5184</v>
      </c>
      <c r="B655" s="39">
        <v>1745227</v>
      </c>
      <c r="C655" s="39">
        <v>49406</v>
      </c>
      <c r="D655" s="39">
        <v>1191604</v>
      </c>
      <c r="E655" s="39">
        <v>48258</v>
      </c>
      <c r="F655" s="52">
        <f t="shared" si="74"/>
        <v>455959</v>
      </c>
      <c r="G655" s="39">
        <v>8225874</v>
      </c>
      <c r="H655" s="39">
        <v>434116</v>
      </c>
      <c r="I655" s="39">
        <v>3360667</v>
      </c>
      <c r="J655" s="39">
        <v>423290</v>
      </c>
      <c r="K655" s="52">
        <f t="shared" si="75"/>
        <v>4007801</v>
      </c>
      <c r="L655" s="54">
        <v>10609179</v>
      </c>
      <c r="M655" s="54">
        <v>610550</v>
      </c>
      <c r="N655" s="54">
        <v>3364870</v>
      </c>
      <c r="O655" s="54">
        <v>2347919</v>
      </c>
      <c r="P655" s="52">
        <f t="shared" si="76"/>
        <v>4285840</v>
      </c>
      <c r="Q655" s="30" t="e">
        <f>MATCH(LEFT(A655,4)*1,'Appendix 1'!E$5:E$8,0)</f>
        <v>#N/A</v>
      </c>
      <c r="R655" s="41">
        <f t="shared" si="77"/>
        <v>-0.1</v>
      </c>
      <c r="S655" s="41">
        <f t="shared" si="78"/>
        <v>-0.1</v>
      </c>
      <c r="T655" s="41">
        <f t="shared" si="79"/>
        <v>-0.1</v>
      </c>
      <c r="U655" s="41">
        <f t="shared" si="80"/>
        <v>-0.1</v>
      </c>
      <c r="V655" s="41">
        <f t="shared" si="73"/>
        <v>0.11376787420333495</v>
      </c>
      <c r="W655" s="42"/>
      <c r="X655" s="42"/>
      <c r="Y655" s="42"/>
      <c r="Z655" s="42"/>
      <c r="AA655" s="42"/>
    </row>
    <row r="656" spans="1:27" hidden="1">
      <c r="A656" s="38" t="s">
        <v>5185</v>
      </c>
      <c r="B656" s="39">
        <v>8571109</v>
      </c>
      <c r="C656" s="39">
        <v>7291</v>
      </c>
      <c r="D656" s="39">
        <v>985805</v>
      </c>
      <c r="E656" s="39">
        <v>115233</v>
      </c>
      <c r="F656" s="52">
        <f t="shared" si="74"/>
        <v>7462780</v>
      </c>
      <c r="G656" s="39">
        <v>78942978</v>
      </c>
      <c r="H656" s="39">
        <v>71741</v>
      </c>
      <c r="I656" s="39">
        <v>2824080</v>
      </c>
      <c r="J656" s="39">
        <v>977287</v>
      </c>
      <c r="K656" s="52">
        <f t="shared" si="75"/>
        <v>75069870</v>
      </c>
      <c r="L656" s="54">
        <v>113100513</v>
      </c>
      <c r="M656" s="54">
        <v>19388247</v>
      </c>
      <c r="N656" s="54">
        <v>2824080</v>
      </c>
      <c r="O656" s="54">
        <v>9991442</v>
      </c>
      <c r="P656" s="52">
        <f t="shared" si="76"/>
        <v>80896744</v>
      </c>
      <c r="Q656" s="30" t="e">
        <f>MATCH(LEFT(A656,4)*1,'Appendix 1'!E$5:E$8,0)</f>
        <v>#N/A</v>
      </c>
      <c r="R656" s="41">
        <f t="shared" si="77"/>
        <v>-0.1</v>
      </c>
      <c r="S656" s="41">
        <f t="shared" si="78"/>
        <v>-0.1</v>
      </c>
      <c r="T656" s="41">
        <f t="shared" si="79"/>
        <v>-0.1</v>
      </c>
      <c r="U656" s="41">
        <f t="shared" si="80"/>
        <v>-0.1</v>
      </c>
      <c r="V656" s="41">
        <f t="shared" si="73"/>
        <v>9.9411121932141355E-2</v>
      </c>
      <c r="W656" s="42"/>
      <c r="X656" s="42"/>
      <c r="Y656" s="42"/>
      <c r="Z656" s="42"/>
      <c r="AA656" s="42"/>
    </row>
    <row r="657" spans="1:27" hidden="1">
      <c r="A657" s="38" t="s">
        <v>5186</v>
      </c>
      <c r="B657" s="39">
        <v>1553621</v>
      </c>
      <c r="C657" s="39">
        <v>24173</v>
      </c>
      <c r="D657" s="39">
        <v>68395</v>
      </c>
      <c r="E657" s="39">
        <v>5459</v>
      </c>
      <c r="F657" s="52">
        <f t="shared" si="74"/>
        <v>1455594</v>
      </c>
      <c r="G657" s="39">
        <v>16652560</v>
      </c>
      <c r="H657" s="39">
        <v>195566</v>
      </c>
      <c r="I657" s="39">
        <v>200478</v>
      </c>
      <c r="J657" s="39">
        <v>50837</v>
      </c>
      <c r="K657" s="52">
        <f t="shared" si="75"/>
        <v>16205679</v>
      </c>
      <c r="L657" s="54">
        <v>20733661</v>
      </c>
      <c r="M657" s="54">
        <v>3382695</v>
      </c>
      <c r="N657" s="54">
        <v>200478</v>
      </c>
      <c r="O657" s="54">
        <v>50837</v>
      </c>
      <c r="P657" s="52">
        <f t="shared" si="76"/>
        <v>17099651</v>
      </c>
      <c r="Q657" s="30" t="e">
        <f>MATCH(LEFT(A657,4)*1,'Appendix 1'!E$5:E$8,0)</f>
        <v>#N/A</v>
      </c>
      <c r="R657" s="41">
        <f t="shared" si="77"/>
        <v>-0.1</v>
      </c>
      <c r="S657" s="41">
        <f t="shared" si="78"/>
        <v>-0.1</v>
      </c>
      <c r="T657" s="41">
        <f t="shared" si="79"/>
        <v>-0.1</v>
      </c>
      <c r="U657" s="41">
        <f t="shared" si="80"/>
        <v>-0.1</v>
      </c>
      <c r="V657" s="41">
        <f t="shared" si="73"/>
        <v>8.9819994583380303E-2</v>
      </c>
      <c r="W657" s="42"/>
      <c r="X657" s="42"/>
      <c r="Y657" s="42"/>
      <c r="Z657" s="42"/>
      <c r="AA657" s="42"/>
    </row>
    <row r="658" spans="1:27" hidden="1">
      <c r="A658" s="38" t="s">
        <v>5187</v>
      </c>
      <c r="B658" s="39">
        <v>13804638</v>
      </c>
      <c r="C658" s="39">
        <v>16646</v>
      </c>
      <c r="D658" s="39">
        <v>5270433</v>
      </c>
      <c r="E658" s="39">
        <v>96</v>
      </c>
      <c r="F658" s="52">
        <f t="shared" si="74"/>
        <v>8517463</v>
      </c>
      <c r="G658" s="39">
        <v>130019976</v>
      </c>
      <c r="H658" s="39">
        <v>221877</v>
      </c>
      <c r="I658" s="39">
        <v>16233480</v>
      </c>
      <c r="J658" s="39">
        <v>1284</v>
      </c>
      <c r="K658" s="52">
        <f t="shared" si="75"/>
        <v>113563335</v>
      </c>
      <c r="L658" s="54">
        <v>145146883</v>
      </c>
      <c r="M658" s="54">
        <v>13357655</v>
      </c>
      <c r="N658" s="54">
        <v>16458417</v>
      </c>
      <c r="O658" s="54">
        <v>97178</v>
      </c>
      <c r="P658" s="52">
        <f t="shared" si="76"/>
        <v>115233633</v>
      </c>
      <c r="Q658" s="30" t="e">
        <f>MATCH(LEFT(A658,4)*1,'Appendix 1'!E$5:E$8,0)</f>
        <v>#N/A</v>
      </c>
      <c r="R658" s="41">
        <f t="shared" si="77"/>
        <v>-0.1</v>
      </c>
      <c r="S658" s="41">
        <f t="shared" si="78"/>
        <v>-0.1</v>
      </c>
      <c r="T658" s="41">
        <f t="shared" si="79"/>
        <v>-0.1</v>
      </c>
      <c r="U658" s="41">
        <f t="shared" si="80"/>
        <v>-0.1</v>
      </c>
      <c r="V658" s="41">
        <f t="shared" si="73"/>
        <v>7.5001874504654162E-2</v>
      </c>
      <c r="W658" s="42"/>
      <c r="X658" s="42"/>
      <c r="Y658" s="42"/>
      <c r="Z658" s="42"/>
      <c r="AA658" s="42"/>
    </row>
    <row r="659" spans="1:27" hidden="1">
      <c r="A659" s="38" t="s">
        <v>5188</v>
      </c>
      <c r="B659" s="39">
        <v>8878691</v>
      </c>
      <c r="C659" s="39">
        <v>10729</v>
      </c>
      <c r="D659" s="39">
        <v>3023312</v>
      </c>
      <c r="E659" s="39">
        <v>227758</v>
      </c>
      <c r="F659" s="52">
        <f t="shared" si="74"/>
        <v>5616892</v>
      </c>
      <c r="G659" s="39">
        <v>55637676</v>
      </c>
      <c r="H659" s="39">
        <v>82259</v>
      </c>
      <c r="I659" s="39">
        <v>9411945</v>
      </c>
      <c r="J659" s="39">
        <v>1869123</v>
      </c>
      <c r="K659" s="52">
        <f t="shared" si="75"/>
        <v>44274349</v>
      </c>
      <c r="L659" s="54">
        <v>78902938</v>
      </c>
      <c r="M659" s="54">
        <v>9866735</v>
      </c>
      <c r="N659" s="54">
        <v>9412536</v>
      </c>
      <c r="O659" s="54">
        <v>14894828</v>
      </c>
      <c r="P659" s="52">
        <f t="shared" si="76"/>
        <v>44728839</v>
      </c>
      <c r="Q659" s="30" t="e">
        <f>MATCH(LEFT(A659,4)*1,'Appendix 1'!E$5:E$8,0)</f>
        <v>#N/A</v>
      </c>
      <c r="R659" s="41">
        <f t="shared" si="77"/>
        <v>-0.1</v>
      </c>
      <c r="S659" s="41">
        <f t="shared" si="78"/>
        <v>-0.1</v>
      </c>
      <c r="T659" s="41">
        <f t="shared" si="79"/>
        <v>-0.1</v>
      </c>
      <c r="U659" s="41">
        <f t="shared" si="80"/>
        <v>-0.1</v>
      </c>
      <c r="V659" s="41">
        <f t="shared" si="73"/>
        <v>0.1268656033767995</v>
      </c>
      <c r="W659" s="42"/>
      <c r="X659" s="42"/>
      <c r="Y659" s="42"/>
      <c r="Z659" s="42"/>
      <c r="AA659" s="42"/>
    </row>
    <row r="660" spans="1:27" hidden="1">
      <c r="A660" s="38" t="s">
        <v>5189</v>
      </c>
      <c r="B660" s="39">
        <v>3100108</v>
      </c>
      <c r="C660" s="40"/>
      <c r="D660" s="39">
        <v>1331280</v>
      </c>
      <c r="E660" s="39">
        <v>6096</v>
      </c>
      <c r="F660" s="52">
        <f t="shared" si="74"/>
        <v>1762732</v>
      </c>
      <c r="G660" s="39">
        <v>17969116</v>
      </c>
      <c r="H660" s="40"/>
      <c r="I660" s="39">
        <v>6069750</v>
      </c>
      <c r="J660" s="39">
        <v>40920</v>
      </c>
      <c r="K660" s="52">
        <f t="shared" si="75"/>
        <v>11858446</v>
      </c>
      <c r="L660" s="54">
        <v>20389922</v>
      </c>
      <c r="M660" s="55"/>
      <c r="N660" s="54">
        <v>6069750</v>
      </c>
      <c r="O660" s="54">
        <v>1097807</v>
      </c>
      <c r="P660" s="52">
        <f t="shared" si="76"/>
        <v>13222365</v>
      </c>
      <c r="Q660" s="30" t="e">
        <f>MATCH(LEFT(A660,4)*1,'Appendix 1'!E$5:E$8,0)</f>
        <v>#N/A</v>
      </c>
      <c r="R660" s="41">
        <f t="shared" si="77"/>
        <v>-0.1</v>
      </c>
      <c r="S660" s="41">
        <f t="shared" si="78"/>
        <v>-0.1</v>
      </c>
      <c r="T660" s="41">
        <f t="shared" si="79"/>
        <v>-0.1</v>
      </c>
      <c r="U660" s="41">
        <f t="shared" si="80"/>
        <v>-0.1</v>
      </c>
      <c r="V660" s="41">
        <f t="shared" si="73"/>
        <v>0.14864780764697161</v>
      </c>
      <c r="W660" s="42"/>
      <c r="X660" s="42"/>
      <c r="Y660" s="42"/>
      <c r="Z660" s="42"/>
      <c r="AA660" s="42"/>
    </row>
    <row r="661" spans="1:27" hidden="1">
      <c r="A661" s="38" t="s">
        <v>5190</v>
      </c>
      <c r="B661" s="39">
        <v>1991141</v>
      </c>
      <c r="C661" s="30">
        <v>0</v>
      </c>
      <c r="D661" s="39">
        <v>622091</v>
      </c>
      <c r="E661" s="39">
        <v>1153</v>
      </c>
      <c r="F661" s="52">
        <f t="shared" si="74"/>
        <v>1367897</v>
      </c>
      <c r="G661" s="39">
        <v>11808317</v>
      </c>
      <c r="H661" s="30">
        <v>0</v>
      </c>
      <c r="I661" s="39">
        <v>1616662</v>
      </c>
      <c r="J661" s="39">
        <v>8880</v>
      </c>
      <c r="K661" s="52">
        <f t="shared" si="75"/>
        <v>10182775</v>
      </c>
      <c r="L661" s="54">
        <v>15184707</v>
      </c>
      <c r="M661" s="54">
        <v>71970</v>
      </c>
      <c r="N661" s="54">
        <v>1616662</v>
      </c>
      <c r="O661" s="54">
        <v>988604</v>
      </c>
      <c r="P661" s="52">
        <f t="shared" si="76"/>
        <v>12507471</v>
      </c>
      <c r="Q661" s="30" t="e">
        <f>MATCH(LEFT(A661,4)*1,'Appendix 1'!E$5:E$8,0)</f>
        <v>#N/A</v>
      </c>
      <c r="R661" s="41">
        <f t="shared" si="77"/>
        <v>-0.1</v>
      </c>
      <c r="S661" s="41">
        <f t="shared" si="78"/>
        <v>-0.1</v>
      </c>
      <c r="T661" s="41">
        <f t="shared" si="79"/>
        <v>-0.1</v>
      </c>
      <c r="U661" s="41">
        <f t="shared" si="80"/>
        <v>-0.1</v>
      </c>
      <c r="V661" s="41">
        <f t="shared" si="73"/>
        <v>0.13433440295007992</v>
      </c>
      <c r="W661" s="42"/>
      <c r="X661" s="42"/>
      <c r="Y661" s="42"/>
      <c r="Z661" s="42"/>
      <c r="AA661" s="42"/>
    </row>
    <row r="662" spans="1:27" hidden="1">
      <c r="A662" s="38" t="s">
        <v>5191</v>
      </c>
      <c r="B662" s="39">
        <v>8464804</v>
      </c>
      <c r="C662" s="39">
        <v>5455</v>
      </c>
      <c r="D662" s="39">
        <v>4793588</v>
      </c>
      <c r="E662" s="39">
        <v>76248</v>
      </c>
      <c r="F662" s="52">
        <f t="shared" si="74"/>
        <v>3589513</v>
      </c>
      <c r="G662" s="39">
        <v>43268386</v>
      </c>
      <c r="H662" s="39">
        <v>43517</v>
      </c>
      <c r="I662" s="39">
        <v>14032058</v>
      </c>
      <c r="J662" s="39">
        <v>355160</v>
      </c>
      <c r="K662" s="52">
        <f t="shared" si="75"/>
        <v>28837651</v>
      </c>
      <c r="L662" s="54">
        <v>88777167</v>
      </c>
      <c r="M662" s="54">
        <v>2413459</v>
      </c>
      <c r="N662" s="54">
        <v>14032058</v>
      </c>
      <c r="O662" s="54">
        <v>21342502</v>
      </c>
      <c r="P662" s="52">
        <f t="shared" si="76"/>
        <v>50989148</v>
      </c>
      <c r="Q662" s="30" t="e">
        <f>MATCH(LEFT(A662,4)*1,'Appendix 1'!E$5:E$8,0)</f>
        <v>#N/A</v>
      </c>
      <c r="R662" s="41">
        <f t="shared" si="77"/>
        <v>-0.1</v>
      </c>
      <c r="S662" s="41">
        <f t="shared" si="78"/>
        <v>-0.1</v>
      </c>
      <c r="T662" s="41">
        <f t="shared" si="79"/>
        <v>-0.1</v>
      </c>
      <c r="U662" s="41">
        <f t="shared" si="80"/>
        <v>-0.1</v>
      </c>
      <c r="V662" s="41">
        <f t="shared" si="73"/>
        <v>0.12447314103357447</v>
      </c>
      <c r="W662" s="42"/>
      <c r="X662" s="42"/>
      <c r="Y662" s="42"/>
      <c r="Z662" s="42"/>
      <c r="AA662" s="42"/>
    </row>
    <row r="663" spans="1:27" hidden="1">
      <c r="A663" s="38" t="s">
        <v>5192</v>
      </c>
      <c r="B663" s="39">
        <v>5997986</v>
      </c>
      <c r="C663" s="39">
        <v>106080</v>
      </c>
      <c r="D663" s="39">
        <v>3057391</v>
      </c>
      <c r="E663" s="39">
        <v>4352</v>
      </c>
      <c r="F663" s="52">
        <f t="shared" si="74"/>
        <v>2830163</v>
      </c>
      <c r="G663" s="39">
        <v>34854491</v>
      </c>
      <c r="H663" s="39">
        <v>713568</v>
      </c>
      <c r="I663" s="39">
        <v>8893350</v>
      </c>
      <c r="J663" s="39">
        <v>51182</v>
      </c>
      <c r="K663" s="52">
        <f t="shared" si="75"/>
        <v>25196391</v>
      </c>
      <c r="L663" s="54">
        <v>42233802</v>
      </c>
      <c r="M663" s="54">
        <v>1958325</v>
      </c>
      <c r="N663" s="54">
        <v>8922116</v>
      </c>
      <c r="O663" s="54">
        <v>296562</v>
      </c>
      <c r="P663" s="52">
        <f t="shared" si="76"/>
        <v>31056799</v>
      </c>
      <c r="Q663" s="30" t="e">
        <f>MATCH(LEFT(A663,4)*1,'Appendix 1'!E$5:E$8,0)</f>
        <v>#N/A</v>
      </c>
      <c r="R663" s="41">
        <f t="shared" si="77"/>
        <v>-0.1</v>
      </c>
      <c r="S663" s="41">
        <f t="shared" si="78"/>
        <v>-0.1</v>
      </c>
      <c r="T663" s="41">
        <f t="shared" si="79"/>
        <v>-0.1</v>
      </c>
      <c r="U663" s="41">
        <f t="shared" si="80"/>
        <v>-0.1</v>
      </c>
      <c r="V663" s="41">
        <f t="shared" si="73"/>
        <v>0.11232414197731731</v>
      </c>
      <c r="W663" s="42"/>
      <c r="X663" s="42"/>
      <c r="Y663" s="42"/>
      <c r="Z663" s="42"/>
      <c r="AA663" s="42"/>
    </row>
    <row r="664" spans="1:27" hidden="1">
      <c r="A664" s="38" t="s">
        <v>5193</v>
      </c>
      <c r="B664" s="39">
        <v>13403409</v>
      </c>
      <c r="C664" s="39">
        <v>71418</v>
      </c>
      <c r="D664" s="39">
        <v>11401583</v>
      </c>
      <c r="E664" s="39">
        <v>50094</v>
      </c>
      <c r="F664" s="52">
        <f t="shared" si="74"/>
        <v>1880314</v>
      </c>
      <c r="G664" s="39">
        <v>90751980</v>
      </c>
      <c r="H664" s="39">
        <v>1698648</v>
      </c>
      <c r="I664" s="39">
        <v>40095081</v>
      </c>
      <c r="J664" s="39">
        <v>1308189</v>
      </c>
      <c r="K664" s="52">
        <f t="shared" si="75"/>
        <v>47650062</v>
      </c>
      <c r="L664" s="54">
        <v>177927759</v>
      </c>
      <c r="M664" s="54">
        <v>5502205</v>
      </c>
      <c r="N664" s="54">
        <v>43036253</v>
      </c>
      <c r="O664" s="54">
        <v>29164689</v>
      </c>
      <c r="P664" s="52">
        <f t="shared" si="76"/>
        <v>100224612</v>
      </c>
      <c r="Q664" s="30" t="e">
        <f>MATCH(LEFT(A664,4)*1,'Appendix 1'!E$5:E$8,0)</f>
        <v>#N/A</v>
      </c>
      <c r="R664" s="41">
        <f t="shared" si="77"/>
        <v>-0.1</v>
      </c>
      <c r="S664" s="41">
        <f t="shared" si="78"/>
        <v>-0.1</v>
      </c>
      <c r="T664" s="41">
        <f t="shared" si="79"/>
        <v>-0.1</v>
      </c>
      <c r="U664" s="41">
        <f t="shared" si="80"/>
        <v>-0.1</v>
      </c>
      <c r="V664" s="41">
        <f t="shared" si="73"/>
        <v>3.9460893041440327E-2</v>
      </c>
      <c r="W664" s="42"/>
      <c r="X664" s="42"/>
      <c r="Y664" s="42"/>
      <c r="Z664" s="42"/>
      <c r="AA664" s="42"/>
    </row>
    <row r="665" spans="1:27" hidden="1">
      <c r="A665" s="38" t="s">
        <v>5194</v>
      </c>
      <c r="B665" s="39">
        <v>8924263</v>
      </c>
      <c r="C665" s="39">
        <v>104931</v>
      </c>
      <c r="D665" s="39">
        <v>5155597</v>
      </c>
      <c r="E665" s="39">
        <v>98836</v>
      </c>
      <c r="F665" s="52">
        <f t="shared" si="74"/>
        <v>3564899</v>
      </c>
      <c r="G665" s="39">
        <v>54347619</v>
      </c>
      <c r="H665" s="39">
        <v>1001952</v>
      </c>
      <c r="I665" s="39">
        <v>15031606</v>
      </c>
      <c r="J665" s="39">
        <v>932462</v>
      </c>
      <c r="K665" s="52">
        <f t="shared" si="75"/>
        <v>37381599</v>
      </c>
      <c r="L665" s="54">
        <v>133798254</v>
      </c>
      <c r="M665" s="54">
        <v>28021028</v>
      </c>
      <c r="N665" s="54">
        <v>15212561</v>
      </c>
      <c r="O665" s="54">
        <v>33749930</v>
      </c>
      <c r="P665" s="52">
        <f t="shared" si="76"/>
        <v>56814735</v>
      </c>
      <c r="Q665" s="30" t="e">
        <f>MATCH(LEFT(A665,4)*1,'Appendix 1'!E$5:E$8,0)</f>
        <v>#N/A</v>
      </c>
      <c r="R665" s="41">
        <f t="shared" si="77"/>
        <v>-0.1</v>
      </c>
      <c r="S665" s="41">
        <f t="shared" si="78"/>
        <v>-0.1</v>
      </c>
      <c r="T665" s="41">
        <f t="shared" si="79"/>
        <v>-0.1</v>
      </c>
      <c r="U665" s="41">
        <f t="shared" si="80"/>
        <v>-0.1</v>
      </c>
      <c r="V665" s="41">
        <f t="shared" si="73"/>
        <v>9.5365075207189509E-2</v>
      </c>
      <c r="W665" s="42"/>
      <c r="X665" s="42"/>
      <c r="Y665" s="42"/>
      <c r="Z665" s="42"/>
      <c r="AA665" s="42"/>
    </row>
    <row r="666" spans="1:27" hidden="1">
      <c r="A666" s="38" t="s">
        <v>5195</v>
      </c>
      <c r="B666" s="39">
        <v>26340066</v>
      </c>
      <c r="C666" s="30">
        <v>0</v>
      </c>
      <c r="D666" s="39">
        <v>26340066</v>
      </c>
      <c r="E666" s="30">
        <v>0</v>
      </c>
      <c r="F666" s="52">
        <f t="shared" si="74"/>
        <v>0</v>
      </c>
      <c r="G666" s="39">
        <v>107626387</v>
      </c>
      <c r="H666" s="30">
        <v>0</v>
      </c>
      <c r="I666" s="39">
        <v>107626387</v>
      </c>
      <c r="J666" s="30">
        <v>0</v>
      </c>
      <c r="K666" s="52">
        <f t="shared" si="75"/>
        <v>0</v>
      </c>
      <c r="L666" s="54">
        <v>1690163129</v>
      </c>
      <c r="M666" s="54">
        <v>125361006</v>
      </c>
      <c r="N666" s="54">
        <v>266663864</v>
      </c>
      <c r="O666" s="54">
        <v>97209638</v>
      </c>
      <c r="P666" s="52">
        <f t="shared" si="76"/>
        <v>1200928621</v>
      </c>
      <c r="Q666" s="30" t="e">
        <f>MATCH(LEFT(A666,4)*1,'Appendix 1'!E$5:E$8,0)</f>
        <v>#N/A</v>
      </c>
      <c r="R666" s="41">
        <f t="shared" si="77"/>
        <v>-0.1</v>
      </c>
      <c r="S666" s="41">
        <f t="shared" si="78"/>
        <v>-0.1</v>
      </c>
      <c r="T666" s="41">
        <f t="shared" si="79"/>
        <v>-0.1</v>
      </c>
      <c r="U666" s="41">
        <f t="shared" si="80"/>
        <v>-0.1</v>
      </c>
      <c r="V666" s="41" t="e">
        <f t="shared" si="73"/>
        <v>#DIV/0!</v>
      </c>
      <c r="W666" s="42"/>
      <c r="X666" s="42"/>
      <c r="Y666" s="42"/>
      <c r="Z666" s="42"/>
      <c r="AA666" s="42"/>
    </row>
    <row r="667" spans="1:27" hidden="1">
      <c r="A667" s="38" t="s">
        <v>5196</v>
      </c>
      <c r="B667" s="39">
        <v>4409841</v>
      </c>
      <c r="C667" s="39">
        <v>2588</v>
      </c>
      <c r="D667" s="39">
        <v>2047500</v>
      </c>
      <c r="E667" s="39">
        <v>40429</v>
      </c>
      <c r="F667" s="52">
        <f t="shared" si="74"/>
        <v>2319324</v>
      </c>
      <c r="G667" s="39">
        <v>38745331</v>
      </c>
      <c r="H667" s="39">
        <v>41055</v>
      </c>
      <c r="I667" s="39">
        <v>6747292</v>
      </c>
      <c r="J667" s="39">
        <v>507754</v>
      </c>
      <c r="K667" s="52">
        <f t="shared" si="75"/>
        <v>31449230</v>
      </c>
      <c r="L667" s="54">
        <v>42958943</v>
      </c>
      <c r="M667" s="54">
        <v>193101</v>
      </c>
      <c r="N667" s="54">
        <v>6783578</v>
      </c>
      <c r="O667" s="54">
        <v>4179379</v>
      </c>
      <c r="P667" s="52">
        <f t="shared" si="76"/>
        <v>31802885</v>
      </c>
      <c r="Q667" s="30" t="e">
        <f>MATCH(LEFT(A667,4)*1,'Appendix 1'!E$5:E$8,0)</f>
        <v>#N/A</v>
      </c>
      <c r="R667" s="41">
        <f t="shared" si="77"/>
        <v>-0.1</v>
      </c>
      <c r="S667" s="41">
        <f t="shared" si="78"/>
        <v>-0.1</v>
      </c>
      <c r="T667" s="41">
        <f t="shared" si="79"/>
        <v>-0.1</v>
      </c>
      <c r="U667" s="41">
        <f t="shared" si="80"/>
        <v>-0.1</v>
      </c>
      <c r="V667" s="41">
        <f t="shared" si="73"/>
        <v>7.374819669670768E-2</v>
      </c>
      <c r="W667" s="42"/>
      <c r="X667" s="42"/>
      <c r="Y667" s="42"/>
      <c r="Z667" s="42"/>
      <c r="AA667" s="42"/>
    </row>
    <row r="668" spans="1:27" hidden="1">
      <c r="A668" s="38" t="s">
        <v>5197</v>
      </c>
      <c r="B668" s="39">
        <v>1456803</v>
      </c>
      <c r="C668" s="39">
        <v>473</v>
      </c>
      <c r="D668" s="39">
        <v>620543</v>
      </c>
      <c r="E668" s="39">
        <v>29338</v>
      </c>
      <c r="F668" s="52">
        <f t="shared" si="74"/>
        <v>806449</v>
      </c>
      <c r="G668" s="39">
        <v>9388262</v>
      </c>
      <c r="H668" s="39">
        <v>3580</v>
      </c>
      <c r="I668" s="39">
        <v>1628480</v>
      </c>
      <c r="J668" s="39">
        <v>222193</v>
      </c>
      <c r="K668" s="52">
        <f t="shared" si="75"/>
        <v>7534009</v>
      </c>
      <c r="L668" s="54">
        <v>9748178</v>
      </c>
      <c r="M668" s="54">
        <v>7295</v>
      </c>
      <c r="N668" s="54">
        <v>1628480</v>
      </c>
      <c r="O668" s="54">
        <v>559726</v>
      </c>
      <c r="P668" s="52">
        <f t="shared" si="76"/>
        <v>7552677</v>
      </c>
      <c r="Q668" s="30" t="e">
        <f>MATCH(LEFT(A668,4)*1,'Appendix 1'!E$5:E$8,0)</f>
        <v>#N/A</v>
      </c>
      <c r="R668" s="41">
        <f t="shared" si="77"/>
        <v>-0.1</v>
      </c>
      <c r="S668" s="41">
        <f t="shared" si="78"/>
        <v>-0.1</v>
      </c>
      <c r="T668" s="41">
        <f t="shared" si="79"/>
        <v>-0.1</v>
      </c>
      <c r="U668" s="41">
        <f t="shared" si="80"/>
        <v>-0.1</v>
      </c>
      <c r="V668" s="41">
        <f t="shared" si="73"/>
        <v>0.10704115166307872</v>
      </c>
      <c r="W668" s="42"/>
      <c r="X668" s="42"/>
      <c r="Y668" s="42"/>
      <c r="Z668" s="42"/>
      <c r="AA668" s="42"/>
    </row>
    <row r="669" spans="1:27" hidden="1">
      <c r="A669" s="38" t="s">
        <v>5198</v>
      </c>
      <c r="B669" s="39">
        <v>10444248</v>
      </c>
      <c r="C669" s="39">
        <v>845</v>
      </c>
      <c r="D669" s="39">
        <v>8145426</v>
      </c>
      <c r="E669" s="39">
        <v>3523</v>
      </c>
      <c r="F669" s="52">
        <f t="shared" si="74"/>
        <v>2294454</v>
      </c>
      <c r="G669" s="39">
        <v>55521223</v>
      </c>
      <c r="H669" s="39">
        <v>10566</v>
      </c>
      <c r="I669" s="39">
        <v>26786079</v>
      </c>
      <c r="J669" s="39">
        <v>44033</v>
      </c>
      <c r="K669" s="52">
        <f t="shared" si="75"/>
        <v>28680545</v>
      </c>
      <c r="L669" s="54">
        <v>58508904</v>
      </c>
      <c r="M669" s="54">
        <v>824141</v>
      </c>
      <c r="N669" s="54">
        <v>26786079</v>
      </c>
      <c r="O669" s="54">
        <v>167963</v>
      </c>
      <c r="P669" s="52">
        <f t="shared" si="76"/>
        <v>30730721</v>
      </c>
      <c r="Q669" s="30" t="e">
        <f>MATCH(LEFT(A669,4)*1,'Appendix 1'!E$5:E$8,0)</f>
        <v>#N/A</v>
      </c>
      <c r="R669" s="41">
        <f t="shared" si="77"/>
        <v>-0.1</v>
      </c>
      <c r="S669" s="41">
        <f t="shared" si="78"/>
        <v>-0.1</v>
      </c>
      <c r="T669" s="41">
        <f t="shared" si="79"/>
        <v>-0.1</v>
      </c>
      <c r="U669" s="41">
        <f t="shared" si="80"/>
        <v>-0.1</v>
      </c>
      <c r="V669" s="41">
        <f t="shared" ref="V669:V732" si="81">(B669-SUM(C669:E669))/(G669-SUM(H669:J669))</f>
        <v>8.0000362615145565E-2</v>
      </c>
      <c r="W669" s="42"/>
      <c r="X669" s="42"/>
      <c r="Y669" s="42"/>
      <c r="Z669" s="42"/>
      <c r="AA669" s="42"/>
    </row>
    <row r="670" spans="1:27" hidden="1">
      <c r="A670" s="38" t="s">
        <v>5199</v>
      </c>
      <c r="B670" s="39">
        <v>25572562</v>
      </c>
      <c r="C670" s="39">
        <v>236015</v>
      </c>
      <c r="D670" s="39">
        <v>18169386</v>
      </c>
      <c r="E670" s="39">
        <v>369956</v>
      </c>
      <c r="F670" s="52">
        <f t="shared" si="74"/>
        <v>6797205</v>
      </c>
      <c r="G670" s="39">
        <v>218808910</v>
      </c>
      <c r="H670" s="39">
        <v>6308032</v>
      </c>
      <c r="I670" s="39">
        <v>61283858</v>
      </c>
      <c r="J670" s="39">
        <v>6818980</v>
      </c>
      <c r="K670" s="52">
        <f t="shared" si="75"/>
        <v>144398040</v>
      </c>
      <c r="L670" s="54">
        <v>285099750</v>
      </c>
      <c r="M670" s="54">
        <v>23183397</v>
      </c>
      <c r="N670" s="54">
        <v>61339817</v>
      </c>
      <c r="O670" s="54">
        <v>19503387</v>
      </c>
      <c r="P670" s="52">
        <f t="shared" si="76"/>
        <v>181073149</v>
      </c>
      <c r="Q670" s="30" t="e">
        <f>MATCH(LEFT(A670,4)*1,'Appendix 1'!E$5:E$8,0)</f>
        <v>#N/A</v>
      </c>
      <c r="R670" s="41">
        <f t="shared" si="77"/>
        <v>-0.1</v>
      </c>
      <c r="S670" s="41">
        <f t="shared" si="78"/>
        <v>-0.1</v>
      </c>
      <c r="T670" s="41">
        <f t="shared" si="79"/>
        <v>-0.1</v>
      </c>
      <c r="U670" s="41">
        <f t="shared" si="80"/>
        <v>-0.1</v>
      </c>
      <c r="V670" s="41">
        <f t="shared" si="81"/>
        <v>4.7072695723570764E-2</v>
      </c>
      <c r="W670" s="42"/>
      <c r="X670" s="42"/>
      <c r="Y670" s="42"/>
      <c r="Z670" s="42"/>
      <c r="AA670" s="42"/>
    </row>
    <row r="671" spans="1:27" hidden="1">
      <c r="A671" s="38" t="s">
        <v>5200</v>
      </c>
      <c r="B671" s="39">
        <v>5849702</v>
      </c>
      <c r="C671" s="39">
        <v>6249</v>
      </c>
      <c r="D671" s="39">
        <v>3918283</v>
      </c>
      <c r="E671" s="39">
        <v>4712</v>
      </c>
      <c r="F671" s="52">
        <f t="shared" si="74"/>
        <v>1920458</v>
      </c>
      <c r="G671" s="39">
        <v>43565779</v>
      </c>
      <c r="H671" s="39">
        <v>113916</v>
      </c>
      <c r="I671" s="39">
        <v>12848347</v>
      </c>
      <c r="J671" s="39">
        <v>69041</v>
      </c>
      <c r="K671" s="52">
        <f t="shared" si="75"/>
        <v>30534475</v>
      </c>
      <c r="L671" s="54">
        <v>50292136</v>
      </c>
      <c r="M671" s="54">
        <v>1472925</v>
      </c>
      <c r="N671" s="54">
        <v>12848347</v>
      </c>
      <c r="O671" s="54">
        <v>4225318</v>
      </c>
      <c r="P671" s="52">
        <f t="shared" si="76"/>
        <v>31745546</v>
      </c>
      <c r="Q671" s="30" t="e">
        <f>MATCH(LEFT(A671,4)*1,'Appendix 1'!E$5:E$8,0)</f>
        <v>#N/A</v>
      </c>
      <c r="R671" s="41">
        <f t="shared" si="77"/>
        <v>-0.1</v>
      </c>
      <c r="S671" s="41">
        <f t="shared" si="78"/>
        <v>-0.1</v>
      </c>
      <c r="T671" s="41">
        <f t="shared" si="79"/>
        <v>-0.1</v>
      </c>
      <c r="U671" s="41">
        <f t="shared" si="80"/>
        <v>-0.1</v>
      </c>
      <c r="V671" s="41">
        <f t="shared" si="81"/>
        <v>6.2894744383193091E-2</v>
      </c>
      <c r="W671" s="42"/>
      <c r="X671" s="42"/>
      <c r="Y671" s="42"/>
      <c r="Z671" s="42"/>
      <c r="AA671" s="42"/>
    </row>
    <row r="672" spans="1:27" hidden="1">
      <c r="A672" s="38" t="s">
        <v>5201</v>
      </c>
      <c r="B672" s="39">
        <v>22642422</v>
      </c>
      <c r="C672" s="39">
        <v>6130</v>
      </c>
      <c r="D672" s="39">
        <v>19955939</v>
      </c>
      <c r="E672" s="39">
        <v>27859</v>
      </c>
      <c r="F672" s="52">
        <f t="shared" si="74"/>
        <v>2652494</v>
      </c>
      <c r="G672" s="39">
        <v>135389598</v>
      </c>
      <c r="H672" s="39">
        <v>145200</v>
      </c>
      <c r="I672" s="39">
        <v>69543033</v>
      </c>
      <c r="J672" s="39">
        <v>686218</v>
      </c>
      <c r="K672" s="52">
        <f t="shared" si="75"/>
        <v>65015147</v>
      </c>
      <c r="L672" s="54">
        <v>146096918</v>
      </c>
      <c r="M672" s="54">
        <v>761923</v>
      </c>
      <c r="N672" s="54">
        <v>69869179</v>
      </c>
      <c r="O672" s="54">
        <v>8692292</v>
      </c>
      <c r="P672" s="52">
        <f t="shared" si="76"/>
        <v>66773524</v>
      </c>
      <c r="Q672" s="30" t="e">
        <f>MATCH(LEFT(A672,4)*1,'Appendix 1'!E$5:E$8,0)</f>
        <v>#N/A</v>
      </c>
      <c r="R672" s="41">
        <f t="shared" si="77"/>
        <v>-0.1</v>
      </c>
      <c r="S672" s="41">
        <f t="shared" si="78"/>
        <v>-0.1</v>
      </c>
      <c r="T672" s="41">
        <f t="shared" si="79"/>
        <v>-0.1</v>
      </c>
      <c r="U672" s="41">
        <f t="shared" si="80"/>
        <v>-0.1</v>
      </c>
      <c r="V672" s="41">
        <f t="shared" si="81"/>
        <v>4.0798092789054219E-2</v>
      </c>
      <c r="W672" s="42"/>
      <c r="X672" s="42"/>
      <c r="Y672" s="42"/>
      <c r="Z672" s="42"/>
      <c r="AA672" s="42"/>
    </row>
    <row r="673" spans="1:27" hidden="1">
      <c r="A673" s="38" t="s">
        <v>5202</v>
      </c>
      <c r="B673" s="39">
        <v>1833374</v>
      </c>
      <c r="C673" s="39">
        <v>1125</v>
      </c>
      <c r="D673" s="39">
        <v>1064750</v>
      </c>
      <c r="E673" s="39">
        <v>2936</v>
      </c>
      <c r="F673" s="52">
        <f t="shared" si="74"/>
        <v>764563</v>
      </c>
      <c r="G673" s="39">
        <v>21831438</v>
      </c>
      <c r="H673" s="39">
        <v>25007</v>
      </c>
      <c r="I673" s="39">
        <v>4752710</v>
      </c>
      <c r="J673" s="39">
        <v>65236</v>
      </c>
      <c r="K673" s="52">
        <f t="shared" si="75"/>
        <v>16988485</v>
      </c>
      <c r="L673" s="54">
        <v>382120555</v>
      </c>
      <c r="M673" s="54">
        <v>100524</v>
      </c>
      <c r="N673" s="54">
        <v>5484779</v>
      </c>
      <c r="O673" s="54">
        <v>84845</v>
      </c>
      <c r="P673" s="52">
        <f t="shared" si="76"/>
        <v>376450407</v>
      </c>
      <c r="Q673" s="30" t="e">
        <f>MATCH(LEFT(A673,4)*1,'Appendix 1'!E$5:E$8,0)</f>
        <v>#N/A</v>
      </c>
      <c r="R673" s="41">
        <f t="shared" si="77"/>
        <v>-0.1</v>
      </c>
      <c r="S673" s="41">
        <f t="shared" si="78"/>
        <v>-0.1</v>
      </c>
      <c r="T673" s="41">
        <f t="shared" si="79"/>
        <v>-0.1</v>
      </c>
      <c r="U673" s="41">
        <f t="shared" si="80"/>
        <v>-0.1</v>
      </c>
      <c r="V673" s="41">
        <f t="shared" si="81"/>
        <v>4.5004778236552585E-2</v>
      </c>
      <c r="W673" s="42"/>
      <c r="X673" s="42"/>
      <c r="Y673" s="42"/>
      <c r="Z673" s="42"/>
      <c r="AA673" s="42"/>
    </row>
    <row r="674" spans="1:27" hidden="1">
      <c r="A674" s="38" t="s">
        <v>5203</v>
      </c>
      <c r="B674" s="39">
        <v>43914840</v>
      </c>
      <c r="C674" s="39">
        <v>4349</v>
      </c>
      <c r="D674" s="39">
        <v>30274165</v>
      </c>
      <c r="E674" s="39">
        <v>6126</v>
      </c>
      <c r="F674" s="52">
        <f t="shared" si="74"/>
        <v>13630200</v>
      </c>
      <c r="G674" s="39">
        <v>435211126</v>
      </c>
      <c r="H674" s="39">
        <v>66686</v>
      </c>
      <c r="I674" s="39">
        <v>117249519</v>
      </c>
      <c r="J674" s="39">
        <v>168889</v>
      </c>
      <c r="K674" s="52">
        <f t="shared" si="75"/>
        <v>317726032</v>
      </c>
      <c r="L674" s="54">
        <v>1537804039</v>
      </c>
      <c r="M674" s="54">
        <v>2589866</v>
      </c>
      <c r="N674" s="54">
        <v>117259098</v>
      </c>
      <c r="O674" s="54">
        <v>1069769</v>
      </c>
      <c r="P674" s="52">
        <f t="shared" si="76"/>
        <v>1416885306</v>
      </c>
      <c r="Q674" s="30" t="e">
        <f>MATCH(LEFT(A674,4)*1,'Appendix 1'!E$5:E$8,0)</f>
        <v>#N/A</v>
      </c>
      <c r="R674" s="41">
        <f t="shared" si="77"/>
        <v>-0.1</v>
      </c>
      <c r="S674" s="41">
        <f t="shared" si="78"/>
        <v>-0.1</v>
      </c>
      <c r="T674" s="41">
        <f t="shared" si="79"/>
        <v>-0.1</v>
      </c>
      <c r="U674" s="41">
        <f t="shared" si="80"/>
        <v>-0.1</v>
      </c>
      <c r="V674" s="41">
        <f t="shared" si="81"/>
        <v>4.2899223315765324E-2</v>
      </c>
      <c r="W674" s="42"/>
      <c r="X674" s="42"/>
      <c r="Y674" s="42"/>
      <c r="Z674" s="42"/>
      <c r="AA674" s="42"/>
    </row>
    <row r="675" spans="1:27" hidden="1">
      <c r="A675" s="38" t="s">
        <v>5204</v>
      </c>
      <c r="B675" s="39">
        <v>81022017</v>
      </c>
      <c r="C675" s="39">
        <v>675704</v>
      </c>
      <c r="D675" s="39">
        <v>43343895</v>
      </c>
      <c r="E675" s="39">
        <v>2946670</v>
      </c>
      <c r="F675" s="52">
        <f t="shared" si="74"/>
        <v>34055748</v>
      </c>
      <c r="G675" s="39">
        <v>806488582</v>
      </c>
      <c r="H675" s="39">
        <v>11200893</v>
      </c>
      <c r="I675" s="39">
        <v>143245232</v>
      </c>
      <c r="J675" s="39">
        <v>44156359</v>
      </c>
      <c r="K675" s="52">
        <f t="shared" si="75"/>
        <v>607886098</v>
      </c>
      <c r="L675" s="54">
        <v>1005716370</v>
      </c>
      <c r="M675" s="54">
        <v>31621159</v>
      </c>
      <c r="N675" s="54">
        <v>143312106</v>
      </c>
      <c r="O675" s="54">
        <v>163744640</v>
      </c>
      <c r="P675" s="52">
        <f t="shared" si="76"/>
        <v>667038465</v>
      </c>
      <c r="Q675" s="30" t="e">
        <f>MATCH(LEFT(A675,4)*1,'Appendix 1'!E$5:E$8,0)</f>
        <v>#N/A</v>
      </c>
      <c r="R675" s="41">
        <f t="shared" si="77"/>
        <v>-0.1</v>
      </c>
      <c r="S675" s="41">
        <f t="shared" si="78"/>
        <v>-0.1</v>
      </c>
      <c r="T675" s="41">
        <f t="shared" si="79"/>
        <v>-0.1</v>
      </c>
      <c r="U675" s="41">
        <f t="shared" si="80"/>
        <v>-0.1</v>
      </c>
      <c r="V675" s="41">
        <f t="shared" si="81"/>
        <v>5.6023238748256418E-2</v>
      </c>
      <c r="W675" s="42"/>
      <c r="X675" s="42"/>
      <c r="Y675" s="42"/>
      <c r="Z675" s="42"/>
      <c r="AA675" s="42"/>
    </row>
    <row r="676" spans="1:27" hidden="1">
      <c r="A676" s="38" t="s">
        <v>5205</v>
      </c>
      <c r="B676" s="39">
        <v>2296315</v>
      </c>
      <c r="C676" s="39">
        <v>412</v>
      </c>
      <c r="D676" s="39">
        <v>2046716</v>
      </c>
      <c r="E676" s="30">
        <v>0</v>
      </c>
      <c r="F676" s="52">
        <f t="shared" si="74"/>
        <v>249187</v>
      </c>
      <c r="G676" s="39">
        <v>14389089</v>
      </c>
      <c r="H676" s="39">
        <v>8744</v>
      </c>
      <c r="I676" s="39">
        <v>9078531</v>
      </c>
      <c r="J676" s="30">
        <v>0</v>
      </c>
      <c r="K676" s="52">
        <f t="shared" si="75"/>
        <v>5301814</v>
      </c>
      <c r="L676" s="54">
        <v>52076274</v>
      </c>
      <c r="M676" s="54">
        <v>515258</v>
      </c>
      <c r="N676" s="54">
        <v>9092727</v>
      </c>
      <c r="O676" s="54">
        <v>6026701</v>
      </c>
      <c r="P676" s="52">
        <f t="shared" si="76"/>
        <v>36441588</v>
      </c>
      <c r="Q676" s="30" t="e">
        <f>MATCH(LEFT(A676,4)*1,'Appendix 1'!E$5:E$8,0)</f>
        <v>#N/A</v>
      </c>
      <c r="R676" s="41">
        <f t="shared" si="77"/>
        <v>-0.1</v>
      </c>
      <c r="S676" s="41">
        <f t="shared" si="78"/>
        <v>-0.1</v>
      </c>
      <c r="T676" s="41">
        <f t="shared" si="79"/>
        <v>-0.1</v>
      </c>
      <c r="U676" s="41">
        <f t="shared" si="80"/>
        <v>-0.1</v>
      </c>
      <c r="V676" s="41">
        <f t="shared" si="81"/>
        <v>4.7000328566788652E-2</v>
      </c>
      <c r="W676" s="42"/>
      <c r="X676" s="42"/>
      <c r="Y676" s="42"/>
      <c r="Z676" s="42"/>
      <c r="AA676" s="42"/>
    </row>
    <row r="677" spans="1:27" hidden="1">
      <c r="A677" s="38" t="s">
        <v>5206</v>
      </c>
      <c r="B677" s="39">
        <v>31553083</v>
      </c>
      <c r="C677" s="39">
        <v>2292</v>
      </c>
      <c r="D677" s="39">
        <v>29106797</v>
      </c>
      <c r="E677" s="39">
        <v>25348</v>
      </c>
      <c r="F677" s="52">
        <f t="shared" si="74"/>
        <v>2418646</v>
      </c>
      <c r="G677" s="39">
        <v>179861440</v>
      </c>
      <c r="H677" s="39">
        <v>69423</v>
      </c>
      <c r="I677" s="39">
        <v>105735173</v>
      </c>
      <c r="J677" s="39">
        <v>767648</v>
      </c>
      <c r="K677" s="52">
        <f t="shared" si="75"/>
        <v>73289196</v>
      </c>
      <c r="L677" s="54">
        <v>229918432</v>
      </c>
      <c r="M677" s="54">
        <v>179134</v>
      </c>
      <c r="N677" s="54">
        <v>105841323</v>
      </c>
      <c r="O677" s="54">
        <v>1110768</v>
      </c>
      <c r="P677" s="52">
        <f t="shared" si="76"/>
        <v>122787207</v>
      </c>
      <c r="Q677" s="30" t="e">
        <f>MATCH(LEFT(A677,4)*1,'Appendix 1'!E$5:E$8,0)</f>
        <v>#N/A</v>
      </c>
      <c r="R677" s="41">
        <f t="shared" si="77"/>
        <v>-0.1</v>
      </c>
      <c r="S677" s="41">
        <f t="shared" si="78"/>
        <v>-0.1</v>
      </c>
      <c r="T677" s="41">
        <f t="shared" si="79"/>
        <v>-0.1</v>
      </c>
      <c r="U677" s="41">
        <f t="shared" si="80"/>
        <v>-0.1</v>
      </c>
      <c r="V677" s="41">
        <f t="shared" si="81"/>
        <v>3.3001399005659716E-2</v>
      </c>
      <c r="W677" s="42"/>
      <c r="X677" s="42"/>
      <c r="Y677" s="42"/>
      <c r="Z677" s="42"/>
      <c r="AA677" s="42"/>
    </row>
    <row r="678" spans="1:27" hidden="1">
      <c r="A678" s="38" t="s">
        <v>5207</v>
      </c>
      <c r="B678" s="39">
        <v>28184483</v>
      </c>
      <c r="C678" s="39">
        <v>3280</v>
      </c>
      <c r="D678" s="39">
        <v>19170808</v>
      </c>
      <c r="E678" s="39">
        <v>77502</v>
      </c>
      <c r="F678" s="52">
        <f t="shared" si="74"/>
        <v>8932893</v>
      </c>
      <c r="G678" s="39">
        <v>173852352</v>
      </c>
      <c r="H678" s="39">
        <v>24872</v>
      </c>
      <c r="I678" s="39">
        <v>106565452</v>
      </c>
      <c r="J678" s="39">
        <v>633246</v>
      </c>
      <c r="K678" s="52">
        <f t="shared" si="75"/>
        <v>66628782</v>
      </c>
      <c r="L678" s="54">
        <v>212364651</v>
      </c>
      <c r="M678" s="54">
        <v>1141846</v>
      </c>
      <c r="N678" s="54">
        <v>106570667</v>
      </c>
      <c r="O678" s="54">
        <v>3663593</v>
      </c>
      <c r="P678" s="52">
        <f t="shared" si="76"/>
        <v>100988545</v>
      </c>
      <c r="Q678" s="30" t="e">
        <f>MATCH(LEFT(A678,4)*1,'Appendix 1'!E$5:E$8,0)</f>
        <v>#N/A</v>
      </c>
      <c r="R678" s="41">
        <f t="shared" si="77"/>
        <v>-0.1</v>
      </c>
      <c r="S678" s="41">
        <f t="shared" si="78"/>
        <v>-0.1</v>
      </c>
      <c r="T678" s="41">
        <f t="shared" si="79"/>
        <v>-0.1</v>
      </c>
      <c r="U678" s="41">
        <f t="shared" si="80"/>
        <v>-0.1</v>
      </c>
      <c r="V678" s="41">
        <f t="shared" si="81"/>
        <v>0.1340695827217733</v>
      </c>
      <c r="W678" s="42"/>
      <c r="X678" s="42"/>
      <c r="Y678" s="42"/>
      <c r="Z678" s="42"/>
      <c r="AA678" s="42"/>
    </row>
    <row r="679" spans="1:27" hidden="1">
      <c r="A679" s="38" t="s">
        <v>5208</v>
      </c>
      <c r="B679" s="39">
        <v>565356</v>
      </c>
      <c r="C679" s="39">
        <v>181</v>
      </c>
      <c r="D679" s="39">
        <v>390281</v>
      </c>
      <c r="E679" s="39">
        <v>43</v>
      </c>
      <c r="F679" s="52">
        <f t="shared" si="74"/>
        <v>174851</v>
      </c>
      <c r="G679" s="39">
        <v>3175509</v>
      </c>
      <c r="H679" s="39">
        <v>2921</v>
      </c>
      <c r="I679" s="39">
        <v>1319743</v>
      </c>
      <c r="J679" s="39">
        <v>454</v>
      </c>
      <c r="K679" s="52">
        <f t="shared" si="75"/>
        <v>1852391</v>
      </c>
      <c r="L679" s="54">
        <v>3201521</v>
      </c>
      <c r="M679" s="54">
        <v>14520</v>
      </c>
      <c r="N679" s="54">
        <v>1319743</v>
      </c>
      <c r="O679" s="54">
        <v>454</v>
      </c>
      <c r="P679" s="52">
        <f t="shared" si="76"/>
        <v>1866804</v>
      </c>
      <c r="Q679" s="30" t="e">
        <f>MATCH(LEFT(A679,4)*1,'Appendix 1'!E$5:E$8,0)</f>
        <v>#N/A</v>
      </c>
      <c r="R679" s="41">
        <f t="shared" si="77"/>
        <v>-0.1</v>
      </c>
      <c r="S679" s="41">
        <f t="shared" si="78"/>
        <v>-0.1</v>
      </c>
      <c r="T679" s="41">
        <f t="shared" si="79"/>
        <v>-0.1</v>
      </c>
      <c r="U679" s="41">
        <f t="shared" si="80"/>
        <v>-0.1</v>
      </c>
      <c r="V679" s="41">
        <f t="shared" si="81"/>
        <v>9.4392058696031234E-2</v>
      </c>
      <c r="W679" s="42"/>
      <c r="X679" s="42"/>
      <c r="Y679" s="42"/>
      <c r="Z679" s="42"/>
      <c r="AA679" s="42"/>
    </row>
    <row r="680" spans="1:27" hidden="1">
      <c r="A680" s="38" t="s">
        <v>5209</v>
      </c>
      <c r="B680" s="39">
        <v>249839</v>
      </c>
      <c r="C680" s="30">
        <v>0</v>
      </c>
      <c r="D680" s="39">
        <v>249530</v>
      </c>
      <c r="E680" s="30">
        <v>0</v>
      </c>
      <c r="F680" s="52">
        <f t="shared" si="74"/>
        <v>309</v>
      </c>
      <c r="G680" s="39">
        <v>1008378</v>
      </c>
      <c r="H680" s="30">
        <v>0</v>
      </c>
      <c r="I680" s="39">
        <v>1005539</v>
      </c>
      <c r="J680" s="30">
        <v>0</v>
      </c>
      <c r="K680" s="52">
        <f t="shared" si="75"/>
        <v>2839</v>
      </c>
      <c r="L680" s="54">
        <v>6396735</v>
      </c>
      <c r="M680" s="54">
        <v>6744</v>
      </c>
      <c r="N680" s="54">
        <v>1005539</v>
      </c>
      <c r="O680" s="54">
        <v>13368</v>
      </c>
      <c r="P680" s="52">
        <f t="shared" si="76"/>
        <v>5371084</v>
      </c>
      <c r="Q680" s="30" t="e">
        <f>MATCH(LEFT(A680,4)*1,'Appendix 1'!E$5:E$8,0)</f>
        <v>#N/A</v>
      </c>
      <c r="R680" s="41">
        <f t="shared" si="77"/>
        <v>-0.1</v>
      </c>
      <c r="S680" s="41">
        <f t="shared" si="78"/>
        <v>-0.1</v>
      </c>
      <c r="T680" s="41">
        <f t="shared" si="79"/>
        <v>-0.1</v>
      </c>
      <c r="U680" s="41">
        <f t="shared" si="80"/>
        <v>-0.1</v>
      </c>
      <c r="V680" s="41">
        <f t="shared" si="81"/>
        <v>0.10884114124691793</v>
      </c>
      <c r="W680" s="42"/>
      <c r="X680" s="42"/>
      <c r="Y680" s="42"/>
      <c r="Z680" s="42"/>
      <c r="AA680" s="42"/>
    </row>
    <row r="681" spans="1:27" hidden="1">
      <c r="A681" s="38" t="s">
        <v>5210</v>
      </c>
      <c r="B681" s="39">
        <v>1562418</v>
      </c>
      <c r="C681" s="39">
        <v>5019</v>
      </c>
      <c r="D681" s="39">
        <v>1098635</v>
      </c>
      <c r="E681" s="39">
        <v>52</v>
      </c>
      <c r="F681" s="52">
        <f t="shared" si="74"/>
        <v>458712</v>
      </c>
      <c r="G681" s="39">
        <v>9565185</v>
      </c>
      <c r="H681" s="39">
        <v>42246</v>
      </c>
      <c r="I681" s="39">
        <v>3594338</v>
      </c>
      <c r="J681" s="39">
        <v>1037</v>
      </c>
      <c r="K681" s="52">
        <f t="shared" si="75"/>
        <v>5927564</v>
      </c>
      <c r="L681" s="54">
        <v>14324160</v>
      </c>
      <c r="M681" s="54">
        <v>46866</v>
      </c>
      <c r="N681" s="54">
        <v>3594338</v>
      </c>
      <c r="O681" s="54">
        <v>1048619</v>
      </c>
      <c r="P681" s="52">
        <f t="shared" si="76"/>
        <v>9634337</v>
      </c>
      <c r="Q681" s="30" t="e">
        <f>MATCH(LEFT(A681,4)*1,'Appendix 1'!E$5:E$8,0)</f>
        <v>#N/A</v>
      </c>
      <c r="R681" s="41">
        <f t="shared" si="77"/>
        <v>-0.1</v>
      </c>
      <c r="S681" s="41">
        <f t="shared" si="78"/>
        <v>-0.1</v>
      </c>
      <c r="T681" s="41">
        <f t="shared" si="79"/>
        <v>-0.1</v>
      </c>
      <c r="U681" s="41">
        <f t="shared" si="80"/>
        <v>-0.1</v>
      </c>
      <c r="V681" s="41">
        <f t="shared" si="81"/>
        <v>7.7386258503493177E-2</v>
      </c>
      <c r="W681" s="42"/>
      <c r="X681" s="42"/>
      <c r="Y681" s="42"/>
      <c r="Z681" s="42"/>
      <c r="AA681" s="42"/>
    </row>
    <row r="682" spans="1:27" hidden="1">
      <c r="A682" s="38" t="s">
        <v>5211</v>
      </c>
      <c r="B682" s="39">
        <v>38127</v>
      </c>
      <c r="C682" s="30">
        <v>0</v>
      </c>
      <c r="D682" s="39">
        <v>38127</v>
      </c>
      <c r="E682" s="30">
        <v>0</v>
      </c>
      <c r="F682" s="52">
        <f t="shared" si="74"/>
        <v>0</v>
      </c>
      <c r="G682" s="39">
        <v>153560</v>
      </c>
      <c r="H682" s="30">
        <v>0</v>
      </c>
      <c r="I682" s="39">
        <v>153560</v>
      </c>
      <c r="J682" s="30">
        <v>0</v>
      </c>
      <c r="K682" s="52">
        <f t="shared" si="75"/>
        <v>0</v>
      </c>
      <c r="L682" s="54">
        <v>7508999</v>
      </c>
      <c r="M682" s="54">
        <v>40187</v>
      </c>
      <c r="N682" s="54">
        <v>153560</v>
      </c>
      <c r="O682" s="54">
        <v>59042</v>
      </c>
      <c r="P682" s="52">
        <f t="shared" si="76"/>
        <v>7256210</v>
      </c>
      <c r="Q682" s="30" t="e">
        <f>MATCH(LEFT(A682,4)*1,'Appendix 1'!E$5:E$8,0)</f>
        <v>#N/A</v>
      </c>
      <c r="R682" s="41">
        <f t="shared" si="77"/>
        <v>-0.1</v>
      </c>
      <c r="S682" s="41">
        <f t="shared" si="78"/>
        <v>-0.1</v>
      </c>
      <c r="T682" s="41">
        <f t="shared" si="79"/>
        <v>-0.1</v>
      </c>
      <c r="U682" s="41">
        <f t="shared" si="80"/>
        <v>-0.1</v>
      </c>
      <c r="V682" s="41" t="e">
        <f t="shared" si="81"/>
        <v>#DIV/0!</v>
      </c>
      <c r="W682" s="42"/>
      <c r="X682" s="42"/>
      <c r="Y682" s="42"/>
      <c r="Z682" s="42"/>
      <c r="AA682" s="42"/>
    </row>
    <row r="683" spans="1:27" hidden="1">
      <c r="A683" s="38" t="s">
        <v>5212</v>
      </c>
      <c r="B683" s="39">
        <v>29754857</v>
      </c>
      <c r="C683" s="39">
        <v>150584</v>
      </c>
      <c r="D683" s="39">
        <v>15307318</v>
      </c>
      <c r="E683" s="39">
        <v>330743</v>
      </c>
      <c r="F683" s="52">
        <f t="shared" si="74"/>
        <v>13966212</v>
      </c>
      <c r="G683" s="39">
        <v>277241646</v>
      </c>
      <c r="H683" s="39">
        <v>2383322</v>
      </c>
      <c r="I683" s="39">
        <v>50954476</v>
      </c>
      <c r="J683" s="39">
        <v>4756900</v>
      </c>
      <c r="K683" s="52">
        <f t="shared" si="75"/>
        <v>219146948</v>
      </c>
      <c r="L683" s="54">
        <v>323819961</v>
      </c>
      <c r="M683" s="54">
        <v>13502895</v>
      </c>
      <c r="N683" s="54">
        <v>51362707</v>
      </c>
      <c r="O683" s="54">
        <v>12513902</v>
      </c>
      <c r="P683" s="52">
        <f t="shared" si="76"/>
        <v>246440457</v>
      </c>
      <c r="Q683" s="30" t="e">
        <f>MATCH(LEFT(A683,4)*1,'Appendix 1'!E$5:E$8,0)</f>
        <v>#N/A</v>
      </c>
      <c r="R683" s="41">
        <f t="shared" si="77"/>
        <v>-0.1</v>
      </c>
      <c r="S683" s="41">
        <f t="shared" si="78"/>
        <v>-0.1</v>
      </c>
      <c r="T683" s="41">
        <f t="shared" si="79"/>
        <v>-0.1</v>
      </c>
      <c r="U683" s="41">
        <f t="shared" si="80"/>
        <v>-0.1</v>
      </c>
      <c r="V683" s="41">
        <f t="shared" si="81"/>
        <v>6.372989506566161E-2</v>
      </c>
      <c r="W683" s="42"/>
      <c r="X683" s="42"/>
      <c r="Y683" s="42"/>
      <c r="Z683" s="42"/>
      <c r="AA683" s="42"/>
    </row>
    <row r="684" spans="1:27" hidden="1">
      <c r="A684" s="38" t="s">
        <v>5213</v>
      </c>
      <c r="B684" s="39">
        <v>3602995</v>
      </c>
      <c r="C684" s="39">
        <v>13891</v>
      </c>
      <c r="D684" s="39">
        <v>2963570</v>
      </c>
      <c r="E684" s="39">
        <v>63394</v>
      </c>
      <c r="F684" s="52">
        <f t="shared" si="74"/>
        <v>562140</v>
      </c>
      <c r="G684" s="39">
        <v>22090070</v>
      </c>
      <c r="H684" s="39">
        <v>270061</v>
      </c>
      <c r="I684" s="39">
        <v>9844049</v>
      </c>
      <c r="J684" s="39">
        <v>1822987</v>
      </c>
      <c r="K684" s="52">
        <f t="shared" si="75"/>
        <v>10152973</v>
      </c>
      <c r="L684" s="54">
        <v>33762616</v>
      </c>
      <c r="M684" s="54">
        <v>757115</v>
      </c>
      <c r="N684" s="54">
        <v>9844849</v>
      </c>
      <c r="O684" s="54">
        <v>11845277</v>
      </c>
      <c r="P684" s="52">
        <f t="shared" si="76"/>
        <v>11315375</v>
      </c>
      <c r="Q684" s="30" t="e">
        <f>MATCH(LEFT(A684,4)*1,'Appendix 1'!E$5:E$8,0)</f>
        <v>#N/A</v>
      </c>
      <c r="R684" s="41">
        <f t="shared" si="77"/>
        <v>-0.1</v>
      </c>
      <c r="S684" s="41">
        <f t="shared" si="78"/>
        <v>-0.1</v>
      </c>
      <c r="T684" s="41">
        <f t="shared" si="79"/>
        <v>-0.1</v>
      </c>
      <c r="U684" s="41">
        <f t="shared" si="80"/>
        <v>-0.1</v>
      </c>
      <c r="V684" s="41">
        <f t="shared" si="81"/>
        <v>5.5367033872738558E-2</v>
      </c>
      <c r="W684" s="42"/>
      <c r="X684" s="42"/>
      <c r="Y684" s="42"/>
      <c r="Z684" s="42"/>
      <c r="AA684" s="42"/>
    </row>
    <row r="685" spans="1:27" hidden="1">
      <c r="A685" s="38" t="s">
        <v>5214</v>
      </c>
      <c r="B685" s="39">
        <v>3967610</v>
      </c>
      <c r="C685" s="39">
        <v>1593</v>
      </c>
      <c r="D685" s="39">
        <v>3279270</v>
      </c>
      <c r="E685" s="39">
        <v>88511</v>
      </c>
      <c r="F685" s="52">
        <f t="shared" si="74"/>
        <v>598236</v>
      </c>
      <c r="G685" s="39">
        <v>27361109</v>
      </c>
      <c r="H685" s="39">
        <v>36361</v>
      </c>
      <c r="I685" s="39">
        <v>11272271</v>
      </c>
      <c r="J685" s="39">
        <v>1429466</v>
      </c>
      <c r="K685" s="52">
        <f t="shared" si="75"/>
        <v>14623011</v>
      </c>
      <c r="L685" s="54">
        <v>42565603</v>
      </c>
      <c r="M685" s="54">
        <v>655804</v>
      </c>
      <c r="N685" s="54">
        <v>11320699</v>
      </c>
      <c r="O685" s="54">
        <v>14829140</v>
      </c>
      <c r="P685" s="52">
        <f t="shared" si="76"/>
        <v>15759960</v>
      </c>
      <c r="Q685" s="30" t="e">
        <f>MATCH(LEFT(A685,4)*1,'Appendix 1'!E$5:E$8,0)</f>
        <v>#N/A</v>
      </c>
      <c r="R685" s="41">
        <f t="shared" si="77"/>
        <v>-0.1</v>
      </c>
      <c r="S685" s="41">
        <f t="shared" si="78"/>
        <v>-0.1</v>
      </c>
      <c r="T685" s="41">
        <f t="shared" si="79"/>
        <v>-0.1</v>
      </c>
      <c r="U685" s="41">
        <f t="shared" si="80"/>
        <v>-0.1</v>
      </c>
      <c r="V685" s="41">
        <f t="shared" si="81"/>
        <v>4.0910589481195081E-2</v>
      </c>
      <c r="W685" s="42"/>
      <c r="X685" s="42"/>
      <c r="Y685" s="42"/>
      <c r="Z685" s="42"/>
      <c r="AA685" s="42"/>
    </row>
    <row r="686" spans="1:27" hidden="1">
      <c r="A686" s="38" t="s">
        <v>5215</v>
      </c>
      <c r="B686" s="39">
        <v>195732</v>
      </c>
      <c r="C686" s="30">
        <v>0</v>
      </c>
      <c r="D686" s="39">
        <v>70726</v>
      </c>
      <c r="E686" s="39">
        <v>628</v>
      </c>
      <c r="F686" s="52">
        <f t="shared" si="74"/>
        <v>124378</v>
      </c>
      <c r="G686" s="39">
        <v>1019173</v>
      </c>
      <c r="H686" s="30">
        <v>0</v>
      </c>
      <c r="I686" s="39">
        <v>180192</v>
      </c>
      <c r="J686" s="39">
        <v>4212</v>
      </c>
      <c r="K686" s="52">
        <f t="shared" si="75"/>
        <v>834769</v>
      </c>
      <c r="L686" s="54">
        <v>1136085</v>
      </c>
      <c r="M686" s="54">
        <v>613</v>
      </c>
      <c r="N686" s="54">
        <v>180192</v>
      </c>
      <c r="O686" s="54">
        <v>14216</v>
      </c>
      <c r="P686" s="52">
        <f t="shared" si="76"/>
        <v>941064</v>
      </c>
      <c r="Q686" s="30" t="e">
        <f>MATCH(LEFT(A686,4)*1,'Appendix 1'!E$5:E$8,0)</f>
        <v>#N/A</v>
      </c>
      <c r="R686" s="41">
        <f t="shared" si="77"/>
        <v>-0.1</v>
      </c>
      <c r="S686" s="41">
        <f t="shared" si="78"/>
        <v>-0.1</v>
      </c>
      <c r="T686" s="41">
        <f t="shared" si="79"/>
        <v>-0.1</v>
      </c>
      <c r="U686" s="41">
        <f t="shared" si="80"/>
        <v>-0.1</v>
      </c>
      <c r="V686" s="41">
        <f t="shared" si="81"/>
        <v>0.14899690812667934</v>
      </c>
      <c r="W686" s="42"/>
      <c r="X686" s="42"/>
      <c r="Y686" s="42"/>
      <c r="Z686" s="42"/>
      <c r="AA686" s="42"/>
    </row>
    <row r="687" spans="1:27" hidden="1">
      <c r="A687" s="38" t="s">
        <v>5216</v>
      </c>
      <c r="B687" s="39">
        <v>11464787</v>
      </c>
      <c r="C687" s="39">
        <v>5574</v>
      </c>
      <c r="D687" s="39">
        <v>8707887</v>
      </c>
      <c r="E687" s="39">
        <v>44296</v>
      </c>
      <c r="F687" s="52">
        <f t="shared" si="74"/>
        <v>2707030</v>
      </c>
      <c r="G687" s="39">
        <v>79027191</v>
      </c>
      <c r="H687" s="39">
        <v>102484</v>
      </c>
      <c r="I687" s="39">
        <v>29679838</v>
      </c>
      <c r="J687" s="39">
        <v>1037704</v>
      </c>
      <c r="K687" s="52">
        <f t="shared" si="75"/>
        <v>48207165</v>
      </c>
      <c r="L687" s="54">
        <v>108122005</v>
      </c>
      <c r="M687" s="54">
        <v>402161</v>
      </c>
      <c r="N687" s="54">
        <v>30017000</v>
      </c>
      <c r="O687" s="54">
        <v>20144612</v>
      </c>
      <c r="P687" s="52">
        <f t="shared" si="76"/>
        <v>57558232</v>
      </c>
      <c r="Q687" s="30" t="e">
        <f>MATCH(LEFT(A687,4)*1,'Appendix 1'!E$5:E$8,0)</f>
        <v>#N/A</v>
      </c>
      <c r="R687" s="41">
        <f t="shared" si="77"/>
        <v>-0.1</v>
      </c>
      <c r="S687" s="41">
        <f t="shared" si="78"/>
        <v>-0.1</v>
      </c>
      <c r="T687" s="41">
        <f t="shared" si="79"/>
        <v>-0.1</v>
      </c>
      <c r="U687" s="41">
        <f t="shared" si="80"/>
        <v>-0.1</v>
      </c>
      <c r="V687" s="41">
        <f t="shared" si="81"/>
        <v>5.6154100744152863E-2</v>
      </c>
      <c r="W687" s="42"/>
      <c r="X687" s="42"/>
      <c r="Y687" s="42"/>
      <c r="Z687" s="42"/>
      <c r="AA687" s="42"/>
    </row>
    <row r="688" spans="1:27" hidden="1">
      <c r="A688" s="38" t="s">
        <v>5217</v>
      </c>
      <c r="B688" s="39">
        <v>704902</v>
      </c>
      <c r="C688" s="39">
        <v>189507</v>
      </c>
      <c r="D688" s="39">
        <v>290007</v>
      </c>
      <c r="E688" s="39">
        <v>288</v>
      </c>
      <c r="F688" s="52">
        <f t="shared" si="74"/>
        <v>225100</v>
      </c>
      <c r="G688" s="39">
        <v>6582021</v>
      </c>
      <c r="H688" s="39">
        <v>2370432</v>
      </c>
      <c r="I688" s="39">
        <v>1069136</v>
      </c>
      <c r="J688" s="39">
        <v>3600</v>
      </c>
      <c r="K688" s="52">
        <f t="shared" si="75"/>
        <v>3138853</v>
      </c>
      <c r="L688" s="54">
        <v>22229187</v>
      </c>
      <c r="M688" s="54">
        <v>15376776</v>
      </c>
      <c r="N688" s="54">
        <v>1069136</v>
      </c>
      <c r="O688" s="54">
        <v>1269803</v>
      </c>
      <c r="P688" s="52">
        <f t="shared" si="76"/>
        <v>4513472</v>
      </c>
      <c r="Q688" s="30" t="e">
        <f>MATCH(LEFT(A688,4)*1,'Appendix 1'!E$5:E$8,0)</f>
        <v>#N/A</v>
      </c>
      <c r="R688" s="41">
        <f t="shared" si="77"/>
        <v>-0.1</v>
      </c>
      <c r="S688" s="41">
        <f t="shared" si="78"/>
        <v>-0.1</v>
      </c>
      <c r="T688" s="41">
        <f t="shared" si="79"/>
        <v>-0.1</v>
      </c>
      <c r="U688" s="41">
        <f t="shared" si="80"/>
        <v>-0.1</v>
      </c>
      <c r="V688" s="41">
        <f t="shared" si="81"/>
        <v>7.1714094288582483E-2</v>
      </c>
      <c r="W688" s="42"/>
      <c r="X688" s="42"/>
      <c r="Y688" s="42"/>
      <c r="Z688" s="42"/>
      <c r="AA688" s="42"/>
    </row>
    <row r="689" spans="1:27" hidden="1">
      <c r="A689" s="38" t="s">
        <v>5218</v>
      </c>
      <c r="B689" s="39">
        <v>7728887</v>
      </c>
      <c r="C689" s="39">
        <v>2611</v>
      </c>
      <c r="D689" s="39">
        <v>4539441</v>
      </c>
      <c r="E689" s="39">
        <v>416</v>
      </c>
      <c r="F689" s="52">
        <f t="shared" si="74"/>
        <v>3186419</v>
      </c>
      <c r="G689" s="39">
        <v>92521014</v>
      </c>
      <c r="H689" s="39">
        <v>59745</v>
      </c>
      <c r="I689" s="39">
        <v>15463329</v>
      </c>
      <c r="J689" s="39">
        <v>6129</v>
      </c>
      <c r="K689" s="52">
        <f t="shared" si="75"/>
        <v>76991811</v>
      </c>
      <c r="L689" s="54">
        <v>99169610</v>
      </c>
      <c r="M689" s="54">
        <v>318726</v>
      </c>
      <c r="N689" s="54">
        <v>17114963</v>
      </c>
      <c r="O689" s="54">
        <v>1986368</v>
      </c>
      <c r="P689" s="52">
        <f t="shared" si="76"/>
        <v>79749553</v>
      </c>
      <c r="Q689" s="30" t="e">
        <f>MATCH(LEFT(A689,4)*1,'Appendix 1'!E$5:E$8,0)</f>
        <v>#N/A</v>
      </c>
      <c r="R689" s="41">
        <f t="shared" si="77"/>
        <v>-0.1</v>
      </c>
      <c r="S689" s="41">
        <f t="shared" si="78"/>
        <v>-0.1</v>
      </c>
      <c r="T689" s="41">
        <f t="shared" si="79"/>
        <v>-0.1</v>
      </c>
      <c r="U689" s="41">
        <f t="shared" si="80"/>
        <v>-0.1</v>
      </c>
      <c r="V689" s="41">
        <f t="shared" si="81"/>
        <v>4.138646641264225E-2</v>
      </c>
      <c r="W689" s="42"/>
      <c r="X689" s="42"/>
      <c r="Y689" s="42"/>
      <c r="Z689" s="42"/>
      <c r="AA689" s="42"/>
    </row>
    <row r="690" spans="1:27" hidden="1">
      <c r="A690" s="38" t="s">
        <v>5219</v>
      </c>
      <c r="B690" s="39">
        <v>20475521</v>
      </c>
      <c r="C690" s="39">
        <v>763</v>
      </c>
      <c r="D690" s="39">
        <v>5007671</v>
      </c>
      <c r="E690" s="39">
        <v>86476</v>
      </c>
      <c r="F690" s="52">
        <f t="shared" si="74"/>
        <v>15380611</v>
      </c>
      <c r="G690" s="39">
        <v>282954195</v>
      </c>
      <c r="H690" s="39">
        <v>13153</v>
      </c>
      <c r="I690" s="39">
        <v>16267640</v>
      </c>
      <c r="J690" s="39">
        <v>1490902</v>
      </c>
      <c r="K690" s="52">
        <f t="shared" si="75"/>
        <v>265182500</v>
      </c>
      <c r="L690" s="54">
        <v>350714975</v>
      </c>
      <c r="M690" s="54">
        <v>43633</v>
      </c>
      <c r="N690" s="54">
        <v>16267640</v>
      </c>
      <c r="O690" s="54">
        <v>18056103</v>
      </c>
      <c r="P690" s="52">
        <f t="shared" si="76"/>
        <v>316347599</v>
      </c>
      <c r="Q690" s="30" t="e">
        <f>MATCH(LEFT(A690,4)*1,'Appendix 1'!E$5:E$8,0)</f>
        <v>#N/A</v>
      </c>
      <c r="R690" s="41">
        <f t="shared" si="77"/>
        <v>-0.1</v>
      </c>
      <c r="S690" s="41">
        <f t="shared" si="78"/>
        <v>-0.1</v>
      </c>
      <c r="T690" s="41">
        <f t="shared" si="79"/>
        <v>-0.1</v>
      </c>
      <c r="U690" s="41">
        <f t="shared" si="80"/>
        <v>-0.1</v>
      </c>
      <c r="V690" s="41">
        <f t="shared" si="81"/>
        <v>5.8000098045685518E-2</v>
      </c>
      <c r="W690" s="42"/>
      <c r="X690" s="42"/>
      <c r="Y690" s="42"/>
      <c r="Z690" s="42"/>
      <c r="AA690" s="42"/>
    </row>
    <row r="691" spans="1:27" hidden="1">
      <c r="A691" s="38" t="s">
        <v>5220</v>
      </c>
      <c r="B691" s="39">
        <v>56646777</v>
      </c>
      <c r="C691" s="39">
        <v>1299331</v>
      </c>
      <c r="D691" s="39">
        <v>38394822</v>
      </c>
      <c r="E691" s="39">
        <v>101322</v>
      </c>
      <c r="F691" s="52">
        <f t="shared" si="74"/>
        <v>16851302</v>
      </c>
      <c r="G691" s="39">
        <v>539538719</v>
      </c>
      <c r="H691" s="39">
        <v>18166075</v>
      </c>
      <c r="I691" s="39">
        <v>150531436</v>
      </c>
      <c r="J691" s="39">
        <v>2570601</v>
      </c>
      <c r="K691" s="52">
        <f t="shared" si="75"/>
        <v>368270607</v>
      </c>
      <c r="L691" s="54">
        <v>1027680832</v>
      </c>
      <c r="M691" s="54">
        <v>179229814</v>
      </c>
      <c r="N691" s="54">
        <v>150995360</v>
      </c>
      <c r="O691" s="54">
        <v>55228036</v>
      </c>
      <c r="P691" s="52">
        <f t="shared" si="76"/>
        <v>642227622</v>
      </c>
      <c r="Q691" s="30" t="e">
        <f>MATCH(LEFT(A691,4)*1,'Appendix 1'!E$5:E$8,0)</f>
        <v>#N/A</v>
      </c>
      <c r="R691" s="41">
        <f t="shared" si="77"/>
        <v>-0.1</v>
      </c>
      <c r="S691" s="41">
        <f t="shared" si="78"/>
        <v>-0.1</v>
      </c>
      <c r="T691" s="41">
        <f t="shared" si="79"/>
        <v>-0.1</v>
      </c>
      <c r="U691" s="41">
        <f t="shared" si="80"/>
        <v>-0.1</v>
      </c>
      <c r="V691" s="41">
        <f t="shared" si="81"/>
        <v>4.5757933649046283E-2</v>
      </c>
      <c r="W691" s="42"/>
      <c r="X691" s="42"/>
      <c r="Y691" s="42"/>
      <c r="Z691" s="42"/>
      <c r="AA691" s="42"/>
    </row>
    <row r="692" spans="1:27" hidden="1">
      <c r="A692" s="38" t="s">
        <v>5221</v>
      </c>
      <c r="B692" s="39">
        <v>132042</v>
      </c>
      <c r="C692" s="30">
        <v>0</v>
      </c>
      <c r="D692" s="39">
        <v>132042</v>
      </c>
      <c r="E692" s="30">
        <v>0</v>
      </c>
      <c r="F692" s="52">
        <f t="shared" si="74"/>
        <v>0</v>
      </c>
      <c r="G692" s="39">
        <v>625773</v>
      </c>
      <c r="H692" s="30">
        <v>0</v>
      </c>
      <c r="I692" s="39">
        <v>625773</v>
      </c>
      <c r="J692" s="30">
        <v>0</v>
      </c>
      <c r="K692" s="52">
        <f t="shared" si="75"/>
        <v>0</v>
      </c>
      <c r="L692" s="54">
        <v>33874384</v>
      </c>
      <c r="M692" s="54">
        <v>753035</v>
      </c>
      <c r="N692" s="54">
        <v>625773</v>
      </c>
      <c r="O692" s="54">
        <v>2521</v>
      </c>
      <c r="P692" s="52">
        <f t="shared" si="76"/>
        <v>32493055</v>
      </c>
      <c r="Q692" s="30" t="e">
        <f>MATCH(LEFT(A692,4)*1,'Appendix 1'!E$5:E$8,0)</f>
        <v>#N/A</v>
      </c>
      <c r="R692" s="41">
        <f t="shared" si="77"/>
        <v>-0.1</v>
      </c>
      <c r="S692" s="41">
        <f t="shared" si="78"/>
        <v>-0.1</v>
      </c>
      <c r="T692" s="41">
        <f t="shared" si="79"/>
        <v>-0.1</v>
      </c>
      <c r="U692" s="41">
        <f t="shared" si="80"/>
        <v>-0.1</v>
      </c>
      <c r="V692" s="41" t="e">
        <f t="shared" si="81"/>
        <v>#DIV/0!</v>
      </c>
      <c r="W692" s="42"/>
      <c r="X692" s="42"/>
      <c r="Y692" s="42"/>
      <c r="Z692" s="42"/>
      <c r="AA692" s="42"/>
    </row>
    <row r="693" spans="1:27" hidden="1">
      <c r="A693" s="38" t="s">
        <v>5222</v>
      </c>
      <c r="B693" s="39">
        <v>883414</v>
      </c>
      <c r="C693" s="30">
        <v>0</v>
      </c>
      <c r="D693" s="39">
        <v>883414</v>
      </c>
      <c r="E693" s="30">
        <v>0</v>
      </c>
      <c r="F693" s="52">
        <f t="shared" si="74"/>
        <v>0</v>
      </c>
      <c r="G693" s="39">
        <v>3640335</v>
      </c>
      <c r="H693" s="30">
        <v>0</v>
      </c>
      <c r="I693" s="39">
        <v>3640335</v>
      </c>
      <c r="J693" s="30">
        <v>0</v>
      </c>
      <c r="K693" s="52">
        <f t="shared" si="75"/>
        <v>0</v>
      </c>
      <c r="L693" s="54">
        <v>34262909</v>
      </c>
      <c r="M693" s="54">
        <v>1207961</v>
      </c>
      <c r="N693" s="54">
        <v>3640335</v>
      </c>
      <c r="O693" s="54">
        <v>10164</v>
      </c>
      <c r="P693" s="52">
        <f t="shared" si="76"/>
        <v>29404449</v>
      </c>
      <c r="Q693" s="30" t="e">
        <f>MATCH(LEFT(A693,4)*1,'Appendix 1'!E$5:E$8,0)</f>
        <v>#N/A</v>
      </c>
      <c r="R693" s="41">
        <f t="shared" si="77"/>
        <v>-0.1</v>
      </c>
      <c r="S693" s="41">
        <f t="shared" si="78"/>
        <v>-0.1</v>
      </c>
      <c r="T693" s="41">
        <f t="shared" si="79"/>
        <v>-0.1</v>
      </c>
      <c r="U693" s="41">
        <f t="shared" si="80"/>
        <v>-0.1</v>
      </c>
      <c r="V693" s="41" t="e">
        <f t="shared" si="81"/>
        <v>#DIV/0!</v>
      </c>
      <c r="W693" s="42"/>
      <c r="X693" s="42"/>
      <c r="Y693" s="42"/>
      <c r="Z693" s="42"/>
      <c r="AA693" s="42"/>
    </row>
    <row r="694" spans="1:27" hidden="1">
      <c r="A694" s="38" t="s">
        <v>5223</v>
      </c>
      <c r="B694" s="39">
        <v>8505487</v>
      </c>
      <c r="C694" s="39">
        <v>192150</v>
      </c>
      <c r="D694" s="39">
        <v>7133924</v>
      </c>
      <c r="E694" s="39">
        <v>2209</v>
      </c>
      <c r="F694" s="52">
        <f t="shared" si="74"/>
        <v>1177204</v>
      </c>
      <c r="G694" s="39">
        <v>74772859</v>
      </c>
      <c r="H694" s="39">
        <v>6621055</v>
      </c>
      <c r="I694" s="39">
        <v>29737801</v>
      </c>
      <c r="J694" s="39">
        <v>77906</v>
      </c>
      <c r="K694" s="52">
        <f t="shared" si="75"/>
        <v>38336097</v>
      </c>
      <c r="L694" s="54">
        <v>155572860</v>
      </c>
      <c r="M694" s="54">
        <v>48902903</v>
      </c>
      <c r="N694" s="54">
        <v>29737801</v>
      </c>
      <c r="O694" s="54">
        <v>651366</v>
      </c>
      <c r="P694" s="52">
        <f t="shared" si="76"/>
        <v>76280790</v>
      </c>
      <c r="Q694" s="30" t="e">
        <f>MATCH(LEFT(A694,4)*1,'Appendix 1'!E$5:E$8,0)</f>
        <v>#N/A</v>
      </c>
      <c r="R694" s="41">
        <f t="shared" si="77"/>
        <v>-0.1</v>
      </c>
      <c r="S694" s="41">
        <f t="shared" si="78"/>
        <v>-0.1</v>
      </c>
      <c r="T694" s="41">
        <f t="shared" si="79"/>
        <v>-0.1</v>
      </c>
      <c r="U694" s="41">
        <f t="shared" si="80"/>
        <v>-0.1</v>
      </c>
      <c r="V694" s="41">
        <f t="shared" si="81"/>
        <v>3.0707455691172735E-2</v>
      </c>
      <c r="W694" s="42"/>
      <c r="X694" s="42"/>
      <c r="Y694" s="42"/>
      <c r="Z694" s="42"/>
      <c r="AA694" s="42"/>
    </row>
    <row r="695" spans="1:27" hidden="1">
      <c r="A695" s="38" t="s">
        <v>5224</v>
      </c>
      <c r="B695" s="39">
        <v>4544569</v>
      </c>
      <c r="C695" s="39">
        <v>332</v>
      </c>
      <c r="D695" s="39">
        <v>4327264</v>
      </c>
      <c r="E695" s="39">
        <v>188</v>
      </c>
      <c r="F695" s="52">
        <f t="shared" si="74"/>
        <v>216785</v>
      </c>
      <c r="G695" s="39">
        <v>20446886</v>
      </c>
      <c r="H695" s="39">
        <v>4152</v>
      </c>
      <c r="I695" s="39">
        <v>17730476</v>
      </c>
      <c r="J695" s="39">
        <v>2354</v>
      </c>
      <c r="K695" s="52">
        <f t="shared" si="75"/>
        <v>2709904</v>
      </c>
      <c r="L695" s="54">
        <v>100884849</v>
      </c>
      <c r="M695" s="54">
        <v>22892739</v>
      </c>
      <c r="N695" s="54">
        <v>17730476</v>
      </c>
      <c r="O695" s="54">
        <v>249740</v>
      </c>
      <c r="P695" s="52">
        <f t="shared" si="76"/>
        <v>60011894</v>
      </c>
      <c r="Q695" s="30" t="e">
        <f>MATCH(LEFT(A695,4)*1,'Appendix 1'!E$5:E$8,0)</f>
        <v>#N/A</v>
      </c>
      <c r="R695" s="41">
        <f t="shared" si="77"/>
        <v>-0.1</v>
      </c>
      <c r="S695" s="41">
        <f t="shared" si="78"/>
        <v>-0.1</v>
      </c>
      <c r="T695" s="41">
        <f t="shared" si="79"/>
        <v>-0.1</v>
      </c>
      <c r="U695" s="41">
        <f t="shared" si="80"/>
        <v>-0.1</v>
      </c>
      <c r="V695" s="41">
        <f t="shared" si="81"/>
        <v>7.9997298797300567E-2</v>
      </c>
      <c r="W695" s="42"/>
      <c r="X695" s="42"/>
      <c r="Y695" s="42"/>
      <c r="Z695" s="42"/>
      <c r="AA695" s="42"/>
    </row>
    <row r="696" spans="1:27" hidden="1">
      <c r="A696" s="38" t="s">
        <v>5225</v>
      </c>
      <c r="B696" s="39">
        <v>984401</v>
      </c>
      <c r="C696" s="39">
        <v>639</v>
      </c>
      <c r="D696" s="39">
        <v>821138</v>
      </c>
      <c r="E696" s="30">
        <v>0</v>
      </c>
      <c r="F696" s="52">
        <f t="shared" si="74"/>
        <v>162624</v>
      </c>
      <c r="G696" s="39">
        <v>7693340</v>
      </c>
      <c r="H696" s="39">
        <v>18756</v>
      </c>
      <c r="I696" s="39">
        <v>2891641</v>
      </c>
      <c r="J696" s="30">
        <v>0</v>
      </c>
      <c r="K696" s="52">
        <f t="shared" si="75"/>
        <v>4782943</v>
      </c>
      <c r="L696" s="54">
        <v>8115865</v>
      </c>
      <c r="M696" s="54">
        <v>70543</v>
      </c>
      <c r="N696" s="54">
        <v>2891641</v>
      </c>
      <c r="O696" s="54">
        <v>9241</v>
      </c>
      <c r="P696" s="52">
        <f t="shared" si="76"/>
        <v>5144440</v>
      </c>
      <c r="Q696" s="30" t="e">
        <f>MATCH(LEFT(A696,4)*1,'Appendix 1'!E$5:E$8,0)</f>
        <v>#N/A</v>
      </c>
      <c r="R696" s="41">
        <f t="shared" si="77"/>
        <v>-0.1</v>
      </c>
      <c r="S696" s="41">
        <f t="shared" si="78"/>
        <v>-0.1</v>
      </c>
      <c r="T696" s="41">
        <f t="shared" si="79"/>
        <v>-0.1</v>
      </c>
      <c r="U696" s="41">
        <f t="shared" si="80"/>
        <v>-0.1</v>
      </c>
      <c r="V696" s="41">
        <f t="shared" si="81"/>
        <v>3.4000823342448361E-2</v>
      </c>
      <c r="W696" s="42"/>
      <c r="X696" s="42"/>
      <c r="Y696" s="42"/>
      <c r="Z696" s="42"/>
      <c r="AA696" s="42"/>
    </row>
    <row r="697" spans="1:27" hidden="1">
      <c r="A697" s="38" t="s">
        <v>5226</v>
      </c>
      <c r="B697" s="39">
        <v>3168620</v>
      </c>
      <c r="C697" s="39">
        <v>328493</v>
      </c>
      <c r="D697" s="39">
        <v>2387266</v>
      </c>
      <c r="E697" s="39">
        <v>2732</v>
      </c>
      <c r="F697" s="52">
        <f t="shared" si="74"/>
        <v>450129</v>
      </c>
      <c r="G697" s="39">
        <v>32220615</v>
      </c>
      <c r="H697" s="39">
        <v>9954601</v>
      </c>
      <c r="I697" s="39">
        <v>8543239</v>
      </c>
      <c r="J697" s="39">
        <v>82748</v>
      </c>
      <c r="K697" s="52">
        <f t="shared" si="75"/>
        <v>13640027</v>
      </c>
      <c r="L697" s="54">
        <v>50619225</v>
      </c>
      <c r="M697" s="54">
        <v>24498883</v>
      </c>
      <c r="N697" s="54">
        <v>8543239</v>
      </c>
      <c r="O697" s="54">
        <v>380860</v>
      </c>
      <c r="P697" s="52">
        <f t="shared" si="76"/>
        <v>17196243</v>
      </c>
      <c r="Q697" s="30" t="e">
        <f>MATCH(LEFT(A697,4)*1,'Appendix 1'!E$5:E$8,0)</f>
        <v>#N/A</v>
      </c>
      <c r="R697" s="41">
        <f t="shared" si="77"/>
        <v>-0.1</v>
      </c>
      <c r="S697" s="41">
        <f t="shared" si="78"/>
        <v>-0.1</v>
      </c>
      <c r="T697" s="41">
        <f t="shared" si="79"/>
        <v>-0.1</v>
      </c>
      <c r="U697" s="41">
        <f t="shared" si="80"/>
        <v>-0.1</v>
      </c>
      <c r="V697" s="41">
        <f t="shared" si="81"/>
        <v>3.3000594500289478E-2</v>
      </c>
      <c r="W697" s="42"/>
      <c r="X697" s="42"/>
      <c r="Y697" s="42"/>
      <c r="Z697" s="42"/>
      <c r="AA697" s="42"/>
    </row>
    <row r="698" spans="1:27" hidden="1">
      <c r="A698" s="38" t="s">
        <v>5227</v>
      </c>
      <c r="B698" s="39">
        <v>5070920</v>
      </c>
      <c r="C698" s="39">
        <v>38335</v>
      </c>
      <c r="D698" s="39">
        <v>2234811</v>
      </c>
      <c r="E698" s="39">
        <v>13682</v>
      </c>
      <c r="F698" s="52">
        <f t="shared" si="74"/>
        <v>2784092</v>
      </c>
      <c r="G698" s="39">
        <v>85360730</v>
      </c>
      <c r="H698" s="39">
        <v>1025638</v>
      </c>
      <c r="I698" s="39">
        <v>7999150</v>
      </c>
      <c r="J698" s="39">
        <v>375476</v>
      </c>
      <c r="K698" s="52">
        <f t="shared" si="75"/>
        <v>75960466</v>
      </c>
      <c r="L698" s="54">
        <v>90529671</v>
      </c>
      <c r="M698" s="54">
        <v>1555841</v>
      </c>
      <c r="N698" s="54">
        <v>7999410</v>
      </c>
      <c r="O698" s="54">
        <v>3040332</v>
      </c>
      <c r="P698" s="52">
        <f t="shared" si="76"/>
        <v>77934088</v>
      </c>
      <c r="Q698" s="30" t="e">
        <f>MATCH(LEFT(A698,4)*1,'Appendix 1'!E$5:E$8,0)</f>
        <v>#N/A</v>
      </c>
      <c r="R698" s="41">
        <f t="shared" si="77"/>
        <v>-0.1</v>
      </c>
      <c r="S698" s="41">
        <f t="shared" si="78"/>
        <v>-0.1</v>
      </c>
      <c r="T698" s="41">
        <f t="shared" si="79"/>
        <v>-0.1</v>
      </c>
      <c r="U698" s="41">
        <f t="shared" si="80"/>
        <v>-0.1</v>
      </c>
      <c r="V698" s="41">
        <f t="shared" si="81"/>
        <v>3.6651855190040564E-2</v>
      </c>
      <c r="W698" s="42"/>
      <c r="X698" s="42"/>
      <c r="Y698" s="42"/>
      <c r="Z698" s="42"/>
      <c r="AA698" s="42"/>
    </row>
    <row r="699" spans="1:27" hidden="1">
      <c r="A699" s="38" t="s">
        <v>5228</v>
      </c>
      <c r="B699" s="39">
        <v>26322319</v>
      </c>
      <c r="C699" s="39">
        <v>133603</v>
      </c>
      <c r="D699" s="39">
        <v>15180200</v>
      </c>
      <c r="E699" s="39">
        <v>730189</v>
      </c>
      <c r="F699" s="52">
        <f t="shared" si="74"/>
        <v>10278327</v>
      </c>
      <c r="G699" s="39">
        <v>335149920</v>
      </c>
      <c r="H699" s="39">
        <v>3288100</v>
      </c>
      <c r="I699" s="39">
        <v>53591429</v>
      </c>
      <c r="J699" s="39">
        <v>19228657</v>
      </c>
      <c r="K699" s="52">
        <f t="shared" si="75"/>
        <v>259041734</v>
      </c>
      <c r="L699" s="54">
        <v>884906264</v>
      </c>
      <c r="M699" s="54">
        <v>125331875</v>
      </c>
      <c r="N699" s="54">
        <v>67592911</v>
      </c>
      <c r="O699" s="54">
        <v>350431820</v>
      </c>
      <c r="P699" s="52">
        <f t="shared" si="76"/>
        <v>341549658</v>
      </c>
      <c r="Q699" s="30" t="e">
        <f>MATCH(LEFT(A699,4)*1,'Appendix 1'!E$5:E$8,0)</f>
        <v>#N/A</v>
      </c>
      <c r="R699" s="41">
        <f t="shared" si="77"/>
        <v>-0.1</v>
      </c>
      <c r="S699" s="41">
        <f t="shared" si="78"/>
        <v>-0.1</v>
      </c>
      <c r="T699" s="41">
        <f t="shared" si="79"/>
        <v>-0.1</v>
      </c>
      <c r="U699" s="41">
        <f t="shared" si="80"/>
        <v>-0.1</v>
      </c>
      <c r="V699" s="41">
        <f t="shared" si="81"/>
        <v>3.9678266668798624E-2</v>
      </c>
      <c r="W699" s="42"/>
      <c r="X699" s="42"/>
      <c r="Y699" s="42"/>
      <c r="Z699" s="42"/>
      <c r="AA699" s="42"/>
    </row>
    <row r="700" spans="1:27" hidden="1">
      <c r="A700" s="38" t="s">
        <v>5229</v>
      </c>
      <c r="B700" s="39">
        <v>18265069</v>
      </c>
      <c r="C700" s="39">
        <v>6768</v>
      </c>
      <c r="D700" s="39">
        <v>15942582</v>
      </c>
      <c r="E700" s="39">
        <v>16132</v>
      </c>
      <c r="F700" s="52">
        <f t="shared" si="74"/>
        <v>2299587</v>
      </c>
      <c r="G700" s="39">
        <v>76957307</v>
      </c>
      <c r="H700" s="39">
        <v>39952</v>
      </c>
      <c r="I700" s="39">
        <v>62428914</v>
      </c>
      <c r="J700" s="39">
        <v>95563</v>
      </c>
      <c r="K700" s="52">
        <f t="shared" si="75"/>
        <v>14392878</v>
      </c>
      <c r="L700" s="54">
        <v>91827984</v>
      </c>
      <c r="M700" s="54">
        <v>411569</v>
      </c>
      <c r="N700" s="54">
        <v>62440089</v>
      </c>
      <c r="O700" s="54">
        <v>720772</v>
      </c>
      <c r="P700" s="52">
        <f t="shared" si="76"/>
        <v>28255554</v>
      </c>
      <c r="Q700" s="30" t="e">
        <f>MATCH(LEFT(A700,4)*1,'Appendix 1'!E$5:E$8,0)</f>
        <v>#N/A</v>
      </c>
      <c r="R700" s="41">
        <f t="shared" si="77"/>
        <v>-0.1</v>
      </c>
      <c r="S700" s="41">
        <f t="shared" si="78"/>
        <v>-0.1</v>
      </c>
      <c r="T700" s="41">
        <f t="shared" si="79"/>
        <v>-0.1</v>
      </c>
      <c r="U700" s="41">
        <f t="shared" si="80"/>
        <v>-0.1</v>
      </c>
      <c r="V700" s="41">
        <f t="shared" si="81"/>
        <v>0.15977256251320965</v>
      </c>
      <c r="W700" s="42"/>
      <c r="X700" s="42"/>
      <c r="Y700" s="42"/>
      <c r="Z700" s="42"/>
      <c r="AA700" s="42"/>
    </row>
    <row r="701" spans="1:27" hidden="1">
      <c r="A701" s="38" t="s">
        <v>5230</v>
      </c>
      <c r="B701" s="39">
        <v>752344</v>
      </c>
      <c r="C701" s="39">
        <v>1452</v>
      </c>
      <c r="D701" s="39">
        <v>569614</v>
      </c>
      <c r="E701" s="39">
        <v>20137</v>
      </c>
      <c r="F701" s="52">
        <f t="shared" si="74"/>
        <v>161141</v>
      </c>
      <c r="G701" s="39">
        <v>4009796</v>
      </c>
      <c r="H701" s="39">
        <v>18142</v>
      </c>
      <c r="I701" s="39">
        <v>1727093</v>
      </c>
      <c r="J701" s="39">
        <v>251736</v>
      </c>
      <c r="K701" s="52">
        <f t="shared" si="75"/>
        <v>2012825</v>
      </c>
      <c r="L701" s="54">
        <v>5645422</v>
      </c>
      <c r="M701" s="54">
        <v>28434</v>
      </c>
      <c r="N701" s="54">
        <v>1727093</v>
      </c>
      <c r="O701" s="54">
        <v>906448</v>
      </c>
      <c r="P701" s="52">
        <f t="shared" si="76"/>
        <v>2983447</v>
      </c>
      <c r="Q701" s="30" t="e">
        <f>MATCH(LEFT(A701,4)*1,'Appendix 1'!E$5:E$8,0)</f>
        <v>#N/A</v>
      </c>
      <c r="R701" s="41">
        <f t="shared" si="77"/>
        <v>-0.1</v>
      </c>
      <c r="S701" s="41">
        <f t="shared" si="78"/>
        <v>-0.1</v>
      </c>
      <c r="T701" s="41">
        <f t="shared" si="79"/>
        <v>-0.1</v>
      </c>
      <c r="U701" s="41">
        <f t="shared" si="80"/>
        <v>-0.1</v>
      </c>
      <c r="V701" s="41">
        <f t="shared" si="81"/>
        <v>8.0057133630593816E-2</v>
      </c>
      <c r="W701" s="42"/>
      <c r="X701" s="42"/>
      <c r="Y701" s="42"/>
      <c r="Z701" s="42"/>
      <c r="AA701" s="42"/>
    </row>
    <row r="702" spans="1:27" hidden="1">
      <c r="A702" s="38" t="s">
        <v>5231</v>
      </c>
      <c r="B702" s="39">
        <v>4562983</v>
      </c>
      <c r="C702" s="39">
        <v>407</v>
      </c>
      <c r="D702" s="39">
        <v>3258563</v>
      </c>
      <c r="E702" s="39">
        <v>66452</v>
      </c>
      <c r="F702" s="52">
        <f t="shared" si="74"/>
        <v>1237561</v>
      </c>
      <c r="G702" s="39">
        <v>24549152</v>
      </c>
      <c r="H702" s="39">
        <v>5395</v>
      </c>
      <c r="I702" s="39">
        <v>9663222</v>
      </c>
      <c r="J702" s="39">
        <v>600201</v>
      </c>
      <c r="K702" s="52">
        <f t="shared" si="75"/>
        <v>14280334</v>
      </c>
      <c r="L702" s="54">
        <v>28688150</v>
      </c>
      <c r="M702" s="54">
        <v>2197891</v>
      </c>
      <c r="N702" s="54">
        <v>9763865</v>
      </c>
      <c r="O702" s="54">
        <v>1095028</v>
      </c>
      <c r="P702" s="52">
        <f t="shared" si="76"/>
        <v>15631366</v>
      </c>
      <c r="Q702" s="30" t="e">
        <f>MATCH(LEFT(A702,4)*1,'Appendix 1'!E$5:E$8,0)</f>
        <v>#N/A</v>
      </c>
      <c r="R702" s="41">
        <f t="shared" si="77"/>
        <v>-0.1</v>
      </c>
      <c r="S702" s="41">
        <f t="shared" si="78"/>
        <v>-0.1</v>
      </c>
      <c r="T702" s="41">
        <f t="shared" si="79"/>
        <v>-0.1</v>
      </c>
      <c r="U702" s="41">
        <f t="shared" si="80"/>
        <v>-0.1</v>
      </c>
      <c r="V702" s="41">
        <f t="shared" si="81"/>
        <v>8.666190860801995E-2</v>
      </c>
      <c r="W702" s="42"/>
      <c r="X702" s="42"/>
      <c r="Y702" s="42"/>
      <c r="Z702" s="42"/>
      <c r="AA702" s="42"/>
    </row>
    <row r="703" spans="1:27" hidden="1">
      <c r="A703" s="38" t="s">
        <v>5232</v>
      </c>
      <c r="B703" s="39">
        <v>12945008</v>
      </c>
      <c r="C703" s="39">
        <v>1207</v>
      </c>
      <c r="D703" s="39">
        <v>8183660</v>
      </c>
      <c r="E703" s="39">
        <v>9914</v>
      </c>
      <c r="F703" s="52">
        <f t="shared" si="74"/>
        <v>4750227</v>
      </c>
      <c r="G703" s="39">
        <v>62032199</v>
      </c>
      <c r="H703" s="39">
        <v>9802</v>
      </c>
      <c r="I703" s="39">
        <v>22271643</v>
      </c>
      <c r="J703" s="39">
        <v>80981</v>
      </c>
      <c r="K703" s="52">
        <f t="shared" si="75"/>
        <v>39669773</v>
      </c>
      <c r="L703" s="54">
        <v>104062999</v>
      </c>
      <c r="M703" s="54">
        <v>4832639</v>
      </c>
      <c r="N703" s="54">
        <v>23108646</v>
      </c>
      <c r="O703" s="54">
        <v>910588</v>
      </c>
      <c r="P703" s="52">
        <f t="shared" si="76"/>
        <v>75211126</v>
      </c>
      <c r="Q703" s="30" t="e">
        <f>MATCH(LEFT(A703,4)*1,'Appendix 1'!E$5:E$8,0)</f>
        <v>#N/A</v>
      </c>
      <c r="R703" s="41">
        <f t="shared" si="77"/>
        <v>-0.1</v>
      </c>
      <c r="S703" s="41">
        <f t="shared" si="78"/>
        <v>-0.1</v>
      </c>
      <c r="T703" s="41">
        <f t="shared" si="79"/>
        <v>-0.1</v>
      </c>
      <c r="U703" s="41">
        <f t="shared" si="80"/>
        <v>-0.1</v>
      </c>
      <c r="V703" s="41">
        <f t="shared" si="81"/>
        <v>0.11974424456625955</v>
      </c>
      <c r="W703" s="42"/>
      <c r="X703" s="42"/>
      <c r="Y703" s="42"/>
      <c r="Z703" s="42"/>
      <c r="AA703" s="42"/>
    </row>
    <row r="704" spans="1:27" hidden="1">
      <c r="A704" s="38" t="s">
        <v>5233</v>
      </c>
      <c r="B704" s="39">
        <v>22483480</v>
      </c>
      <c r="C704" s="39">
        <v>16885</v>
      </c>
      <c r="D704" s="39">
        <v>13572363</v>
      </c>
      <c r="E704" s="39">
        <v>154824</v>
      </c>
      <c r="F704" s="52">
        <f t="shared" si="74"/>
        <v>8739408</v>
      </c>
      <c r="G704" s="39">
        <v>133878673</v>
      </c>
      <c r="H704" s="39">
        <v>168848</v>
      </c>
      <c r="I704" s="39">
        <v>44769883</v>
      </c>
      <c r="J704" s="39">
        <v>1548068</v>
      </c>
      <c r="K704" s="52">
        <f t="shared" si="75"/>
        <v>87391874</v>
      </c>
      <c r="L704" s="54">
        <v>308755211</v>
      </c>
      <c r="M704" s="54">
        <v>3559892</v>
      </c>
      <c r="N704" s="54">
        <v>46089601</v>
      </c>
      <c r="O704" s="54">
        <v>5412496</v>
      </c>
      <c r="P704" s="52">
        <f t="shared" si="76"/>
        <v>253693222</v>
      </c>
      <c r="Q704" s="30" t="e">
        <f>MATCH(LEFT(A704,4)*1,'Appendix 1'!E$5:E$8,0)</f>
        <v>#N/A</v>
      </c>
      <c r="R704" s="41">
        <f t="shared" si="77"/>
        <v>-0.1</v>
      </c>
      <c r="S704" s="41">
        <f t="shared" si="78"/>
        <v>-0.1</v>
      </c>
      <c r="T704" s="41">
        <f t="shared" si="79"/>
        <v>-0.1</v>
      </c>
      <c r="U704" s="41">
        <f t="shared" si="80"/>
        <v>-0.1</v>
      </c>
      <c r="V704" s="41">
        <f t="shared" si="81"/>
        <v>0.10000252426215279</v>
      </c>
      <c r="W704" s="42"/>
      <c r="X704" s="42"/>
      <c r="Y704" s="42"/>
      <c r="Z704" s="42"/>
      <c r="AA704" s="42"/>
    </row>
    <row r="705" spans="1:27" hidden="1">
      <c r="A705" s="38" t="s">
        <v>5234</v>
      </c>
      <c r="B705" s="39">
        <v>34084433</v>
      </c>
      <c r="C705" s="39">
        <v>31951</v>
      </c>
      <c r="D705" s="39">
        <v>19849536</v>
      </c>
      <c r="E705" s="39">
        <v>731646</v>
      </c>
      <c r="F705" s="52">
        <f t="shared" si="74"/>
        <v>13471300</v>
      </c>
      <c r="G705" s="39">
        <v>202502096</v>
      </c>
      <c r="H705" s="39">
        <v>319397</v>
      </c>
      <c r="I705" s="39">
        <v>60043189</v>
      </c>
      <c r="J705" s="39">
        <v>7419215</v>
      </c>
      <c r="K705" s="52">
        <f t="shared" si="75"/>
        <v>134720295</v>
      </c>
      <c r="L705" s="54">
        <v>297694611</v>
      </c>
      <c r="M705" s="54">
        <v>43017224</v>
      </c>
      <c r="N705" s="54">
        <v>60334979</v>
      </c>
      <c r="O705" s="54">
        <v>28222887</v>
      </c>
      <c r="P705" s="52">
        <f t="shared" si="76"/>
        <v>166119521</v>
      </c>
      <c r="Q705" s="30" t="e">
        <f>MATCH(LEFT(A705,4)*1,'Appendix 1'!E$5:E$8,0)</f>
        <v>#N/A</v>
      </c>
      <c r="R705" s="41">
        <f t="shared" si="77"/>
        <v>-0.1</v>
      </c>
      <c r="S705" s="41">
        <f t="shared" si="78"/>
        <v>-0.1</v>
      </c>
      <c r="T705" s="41">
        <f t="shared" si="79"/>
        <v>-0.1</v>
      </c>
      <c r="U705" s="41">
        <f t="shared" si="80"/>
        <v>-0.1</v>
      </c>
      <c r="V705" s="41">
        <f t="shared" si="81"/>
        <v>9.9994585077177872E-2</v>
      </c>
      <c r="W705" s="42"/>
      <c r="X705" s="42"/>
      <c r="Y705" s="42"/>
      <c r="Z705" s="42"/>
      <c r="AA705" s="42"/>
    </row>
    <row r="706" spans="1:27" hidden="1">
      <c r="A706" s="38" t="s">
        <v>5235</v>
      </c>
      <c r="B706" s="39">
        <v>139452045</v>
      </c>
      <c r="C706" s="39">
        <v>65449</v>
      </c>
      <c r="D706" s="39">
        <v>37633470</v>
      </c>
      <c r="E706" s="39">
        <v>76008</v>
      </c>
      <c r="F706" s="52">
        <f t="shared" si="74"/>
        <v>101677118</v>
      </c>
      <c r="G706" s="39">
        <v>616933467</v>
      </c>
      <c r="H706" s="39">
        <v>403624</v>
      </c>
      <c r="I706" s="39">
        <v>126875640</v>
      </c>
      <c r="J706" s="39">
        <v>308729</v>
      </c>
      <c r="K706" s="52">
        <f t="shared" si="75"/>
        <v>489345474</v>
      </c>
      <c r="L706" s="54">
        <v>802513185</v>
      </c>
      <c r="M706" s="54">
        <v>2289680</v>
      </c>
      <c r="N706" s="54">
        <v>126875640</v>
      </c>
      <c r="O706" s="54">
        <v>11901559</v>
      </c>
      <c r="P706" s="52">
        <f t="shared" si="76"/>
        <v>661446306</v>
      </c>
      <c r="Q706" s="30" t="e">
        <f>MATCH(LEFT(A706,4)*1,'Appendix 1'!E$5:E$8,0)</f>
        <v>#N/A</v>
      </c>
      <c r="R706" s="41">
        <f t="shared" si="77"/>
        <v>-0.1</v>
      </c>
      <c r="S706" s="41">
        <f t="shared" si="78"/>
        <v>-0.1</v>
      </c>
      <c r="T706" s="41">
        <f t="shared" si="79"/>
        <v>-0.1</v>
      </c>
      <c r="U706" s="41">
        <f t="shared" si="80"/>
        <v>-0.1</v>
      </c>
      <c r="V706" s="41">
        <f t="shared" si="81"/>
        <v>0.20778187068712931</v>
      </c>
      <c r="W706" s="42"/>
      <c r="X706" s="42"/>
      <c r="Y706" s="42"/>
      <c r="Z706" s="42"/>
      <c r="AA706" s="42"/>
    </row>
    <row r="707" spans="1:27" hidden="1">
      <c r="A707" s="38" t="s">
        <v>5236</v>
      </c>
      <c r="B707" s="39">
        <v>179205487</v>
      </c>
      <c r="C707" s="39">
        <v>82293</v>
      </c>
      <c r="D707" s="39">
        <v>70050768</v>
      </c>
      <c r="E707" s="39">
        <v>235033</v>
      </c>
      <c r="F707" s="52">
        <f t="shared" si="74"/>
        <v>108837393</v>
      </c>
      <c r="G707" s="39">
        <v>695857875</v>
      </c>
      <c r="H707" s="39">
        <v>310959</v>
      </c>
      <c r="I707" s="39">
        <v>220085828</v>
      </c>
      <c r="J707" s="39">
        <v>1423598</v>
      </c>
      <c r="K707" s="52">
        <f t="shared" si="75"/>
        <v>474037490</v>
      </c>
      <c r="L707" s="54">
        <v>831120144</v>
      </c>
      <c r="M707" s="54">
        <v>2779994</v>
      </c>
      <c r="N707" s="54">
        <v>220106059</v>
      </c>
      <c r="O707" s="54">
        <v>3320615</v>
      </c>
      <c r="P707" s="52">
        <f t="shared" si="76"/>
        <v>604913476</v>
      </c>
      <c r="Q707" s="30" t="e">
        <f>MATCH(LEFT(A707,4)*1,'Appendix 1'!E$5:E$8,0)</f>
        <v>#N/A</v>
      </c>
      <c r="R707" s="41">
        <f t="shared" si="77"/>
        <v>-0.1</v>
      </c>
      <c r="S707" s="41">
        <f t="shared" si="78"/>
        <v>-0.1</v>
      </c>
      <c r="T707" s="41">
        <f t="shared" si="79"/>
        <v>-0.1</v>
      </c>
      <c r="U707" s="41">
        <f t="shared" si="80"/>
        <v>-0.1</v>
      </c>
      <c r="V707" s="41">
        <f t="shared" si="81"/>
        <v>0.22959659372088903</v>
      </c>
      <c r="W707" s="42"/>
      <c r="X707" s="42"/>
      <c r="Y707" s="42"/>
      <c r="Z707" s="42"/>
      <c r="AA707" s="42"/>
    </row>
    <row r="708" spans="1:27" hidden="1">
      <c r="A708" s="38" t="s">
        <v>5237</v>
      </c>
      <c r="B708" s="39">
        <v>337695220</v>
      </c>
      <c r="C708" s="39">
        <v>85044</v>
      </c>
      <c r="D708" s="39">
        <v>64779370</v>
      </c>
      <c r="E708" s="39">
        <v>1903069</v>
      </c>
      <c r="F708" s="52">
        <f t="shared" si="74"/>
        <v>270927737</v>
      </c>
      <c r="G708" s="39">
        <v>1539945230</v>
      </c>
      <c r="H708" s="39">
        <v>757796</v>
      </c>
      <c r="I708" s="39">
        <v>222858147</v>
      </c>
      <c r="J708" s="39">
        <v>8934292</v>
      </c>
      <c r="K708" s="52">
        <f t="shared" si="75"/>
        <v>1307394995</v>
      </c>
      <c r="L708" s="54">
        <v>2125892893</v>
      </c>
      <c r="M708" s="54">
        <v>4110100</v>
      </c>
      <c r="N708" s="54">
        <v>222991166</v>
      </c>
      <c r="O708" s="54">
        <v>33918437</v>
      </c>
      <c r="P708" s="52">
        <f t="shared" si="76"/>
        <v>1864873190</v>
      </c>
      <c r="Q708" s="30" t="e">
        <f>MATCH(LEFT(A708,4)*1,'Appendix 1'!E$5:E$8,0)</f>
        <v>#N/A</v>
      </c>
      <c r="R708" s="41">
        <f t="shared" si="77"/>
        <v>-0.1</v>
      </c>
      <c r="S708" s="41">
        <f t="shared" si="78"/>
        <v>-0.1</v>
      </c>
      <c r="T708" s="41">
        <f t="shared" si="79"/>
        <v>-0.1</v>
      </c>
      <c r="U708" s="41">
        <f t="shared" si="80"/>
        <v>-0.1</v>
      </c>
      <c r="V708" s="41">
        <f t="shared" si="81"/>
        <v>0.20722714867055156</v>
      </c>
      <c r="W708" s="42"/>
      <c r="X708" s="42"/>
      <c r="Y708" s="42"/>
      <c r="Z708" s="42"/>
      <c r="AA708" s="42"/>
    </row>
    <row r="709" spans="1:27" hidden="1">
      <c r="A709" s="38" t="s">
        <v>5238</v>
      </c>
      <c r="B709" s="39">
        <v>890346047</v>
      </c>
      <c r="C709" s="39">
        <v>128483</v>
      </c>
      <c r="D709" s="39">
        <v>279848739</v>
      </c>
      <c r="E709" s="39">
        <v>2101163</v>
      </c>
      <c r="F709" s="52">
        <f t="shared" si="74"/>
        <v>608267662</v>
      </c>
      <c r="G709" s="39">
        <v>4361946169</v>
      </c>
      <c r="H709" s="39">
        <v>598489</v>
      </c>
      <c r="I709" s="39">
        <v>1112785879</v>
      </c>
      <c r="J709" s="39">
        <v>14745187</v>
      </c>
      <c r="K709" s="52">
        <f t="shared" si="75"/>
        <v>3233816614</v>
      </c>
      <c r="L709" s="54">
        <v>5070228190</v>
      </c>
      <c r="M709" s="54">
        <v>25313778</v>
      </c>
      <c r="N709" s="54">
        <v>1114776904</v>
      </c>
      <c r="O709" s="54">
        <v>75753069</v>
      </c>
      <c r="P709" s="52">
        <f t="shared" si="76"/>
        <v>3854384439</v>
      </c>
      <c r="Q709" s="30" t="e">
        <f>MATCH(LEFT(A709,4)*1,'Appendix 1'!E$5:E$8,0)</f>
        <v>#N/A</v>
      </c>
      <c r="R709" s="41">
        <f t="shared" si="77"/>
        <v>-0.1</v>
      </c>
      <c r="S709" s="41">
        <f t="shared" si="78"/>
        <v>-0.1</v>
      </c>
      <c r="T709" s="41">
        <f t="shared" si="79"/>
        <v>-0.1</v>
      </c>
      <c r="U709" s="41">
        <f t="shared" si="80"/>
        <v>-0.1</v>
      </c>
      <c r="V709" s="41">
        <f t="shared" si="81"/>
        <v>0.18809590481001839</v>
      </c>
      <c r="W709" s="42"/>
      <c r="X709" s="42"/>
      <c r="Y709" s="42"/>
      <c r="Z709" s="42"/>
      <c r="AA709" s="42"/>
    </row>
    <row r="710" spans="1:27" hidden="1">
      <c r="A710" s="38" t="s">
        <v>5239</v>
      </c>
      <c r="B710" s="39">
        <v>373567956</v>
      </c>
      <c r="C710" s="39">
        <v>34755</v>
      </c>
      <c r="D710" s="39">
        <v>45380694</v>
      </c>
      <c r="E710" s="39">
        <v>427699</v>
      </c>
      <c r="F710" s="52">
        <f t="shared" si="74"/>
        <v>327724808</v>
      </c>
      <c r="G710" s="39">
        <v>1469807382</v>
      </c>
      <c r="H710" s="39">
        <v>134893</v>
      </c>
      <c r="I710" s="39">
        <v>135846997</v>
      </c>
      <c r="J710" s="39">
        <v>1610383</v>
      </c>
      <c r="K710" s="52">
        <f t="shared" si="75"/>
        <v>1332215109</v>
      </c>
      <c r="L710" s="54">
        <v>2166685196</v>
      </c>
      <c r="M710" s="54">
        <v>2280523</v>
      </c>
      <c r="N710" s="54">
        <v>135892956</v>
      </c>
      <c r="O710" s="54">
        <v>14880204</v>
      </c>
      <c r="P710" s="52">
        <f t="shared" si="76"/>
        <v>2013631513</v>
      </c>
      <c r="Q710" s="30" t="e">
        <f>MATCH(LEFT(A710,4)*1,'Appendix 1'!E$5:E$8,0)</f>
        <v>#N/A</v>
      </c>
      <c r="R710" s="41">
        <f t="shared" si="77"/>
        <v>-0.1</v>
      </c>
      <c r="S710" s="41">
        <f t="shared" si="78"/>
        <v>-0.1</v>
      </c>
      <c r="T710" s="41">
        <f t="shared" si="79"/>
        <v>-0.1</v>
      </c>
      <c r="U710" s="41">
        <f t="shared" si="80"/>
        <v>-0.1</v>
      </c>
      <c r="V710" s="41">
        <f t="shared" si="81"/>
        <v>0.24599991832099841</v>
      </c>
      <c r="W710" s="42"/>
      <c r="X710" s="42"/>
      <c r="Y710" s="42"/>
      <c r="Z710" s="42"/>
      <c r="AA710" s="42"/>
    </row>
    <row r="711" spans="1:27" hidden="1">
      <c r="A711" s="38" t="s">
        <v>5240</v>
      </c>
      <c r="B711" s="39">
        <v>236200330</v>
      </c>
      <c r="C711" s="39">
        <v>41554</v>
      </c>
      <c r="D711" s="39">
        <v>42836635</v>
      </c>
      <c r="E711" s="39">
        <v>1417247</v>
      </c>
      <c r="F711" s="52">
        <f t="shared" si="74"/>
        <v>191904894</v>
      </c>
      <c r="G711" s="39">
        <v>939259568</v>
      </c>
      <c r="H711" s="39">
        <v>148442</v>
      </c>
      <c r="I711" s="39">
        <v>125118619</v>
      </c>
      <c r="J711" s="39">
        <v>6553656</v>
      </c>
      <c r="K711" s="52">
        <f t="shared" si="75"/>
        <v>807438851</v>
      </c>
      <c r="L711" s="54">
        <v>1186858387</v>
      </c>
      <c r="M711" s="54">
        <v>2670742</v>
      </c>
      <c r="N711" s="54">
        <v>125140142</v>
      </c>
      <c r="O711" s="54">
        <v>26196187</v>
      </c>
      <c r="P711" s="52">
        <f t="shared" si="76"/>
        <v>1032851316</v>
      </c>
      <c r="Q711" s="30" t="e">
        <f>MATCH(LEFT(A711,4)*1,'Appendix 1'!E$5:E$8,0)</f>
        <v>#N/A</v>
      </c>
      <c r="R711" s="41">
        <f t="shared" si="77"/>
        <v>-0.1</v>
      </c>
      <c r="S711" s="41">
        <f t="shared" si="78"/>
        <v>-0.1</v>
      </c>
      <c r="T711" s="41">
        <f t="shared" si="79"/>
        <v>-0.1</v>
      </c>
      <c r="U711" s="41">
        <f t="shared" si="80"/>
        <v>-0.1</v>
      </c>
      <c r="V711" s="41">
        <f t="shared" si="81"/>
        <v>0.23767111746273897</v>
      </c>
      <c r="W711" s="42"/>
      <c r="X711" s="42"/>
      <c r="Y711" s="42"/>
      <c r="Z711" s="42"/>
      <c r="AA711" s="42"/>
    </row>
    <row r="712" spans="1:27" hidden="1">
      <c r="A712" s="38" t="s">
        <v>5241</v>
      </c>
      <c r="B712" s="39">
        <v>181764914</v>
      </c>
      <c r="C712" s="39">
        <v>6142</v>
      </c>
      <c r="D712" s="39">
        <v>76077324</v>
      </c>
      <c r="E712" s="39">
        <v>171016</v>
      </c>
      <c r="F712" s="52">
        <f t="shared" si="74"/>
        <v>105510432</v>
      </c>
      <c r="G712" s="39">
        <v>1437459393</v>
      </c>
      <c r="H712" s="39">
        <v>49173</v>
      </c>
      <c r="I712" s="39">
        <v>386454981</v>
      </c>
      <c r="J712" s="39">
        <v>1950341</v>
      </c>
      <c r="K712" s="52">
        <f t="shared" si="75"/>
        <v>1049004898</v>
      </c>
      <c r="L712" s="54">
        <v>1543032772</v>
      </c>
      <c r="M712" s="54">
        <v>461675</v>
      </c>
      <c r="N712" s="54">
        <v>386601663</v>
      </c>
      <c r="O712" s="54">
        <v>4543887</v>
      </c>
      <c r="P712" s="52">
        <f t="shared" si="76"/>
        <v>1151425547</v>
      </c>
      <c r="Q712" s="30" t="e">
        <f>MATCH(LEFT(A712,4)*1,'Appendix 1'!E$5:E$8,0)</f>
        <v>#N/A</v>
      </c>
      <c r="R712" s="41">
        <f t="shared" si="77"/>
        <v>-0.1</v>
      </c>
      <c r="S712" s="41">
        <f t="shared" si="78"/>
        <v>-0.1</v>
      </c>
      <c r="T712" s="41">
        <f t="shared" si="79"/>
        <v>-0.1</v>
      </c>
      <c r="U712" s="41">
        <f t="shared" si="80"/>
        <v>-0.1</v>
      </c>
      <c r="V712" s="41">
        <f t="shared" si="81"/>
        <v>0.10058144838137829</v>
      </c>
      <c r="W712" s="42"/>
      <c r="X712" s="42"/>
      <c r="Y712" s="42"/>
      <c r="Z712" s="42"/>
      <c r="AA712" s="42"/>
    </row>
    <row r="713" spans="1:27" hidden="1">
      <c r="A713" s="38" t="s">
        <v>5242</v>
      </c>
      <c r="B713" s="39">
        <v>442532735</v>
      </c>
      <c r="C713" s="39">
        <v>4560</v>
      </c>
      <c r="D713" s="39">
        <v>224999550</v>
      </c>
      <c r="E713" s="39">
        <v>465877</v>
      </c>
      <c r="F713" s="52">
        <f t="shared" ref="F713:F776" si="82">B713-SUM(C713:E713)</f>
        <v>217062748</v>
      </c>
      <c r="G713" s="39">
        <v>2798474075</v>
      </c>
      <c r="H713" s="39">
        <v>37070</v>
      </c>
      <c r="I713" s="39">
        <v>1049200180</v>
      </c>
      <c r="J713" s="39">
        <v>4735771</v>
      </c>
      <c r="K713" s="52">
        <f t="shared" ref="K713:K776" si="83">G713-SUM(H713:J713)</f>
        <v>1744501054</v>
      </c>
      <c r="L713" s="54">
        <v>2972916872</v>
      </c>
      <c r="M713" s="54">
        <v>348426</v>
      </c>
      <c r="N713" s="54">
        <v>1050059670</v>
      </c>
      <c r="O713" s="54">
        <v>37623896</v>
      </c>
      <c r="P713" s="52">
        <f t="shared" ref="P713:P776" si="84">L713-SUM(M713:O713)</f>
        <v>1884884880</v>
      </c>
      <c r="Q713" s="30" t="e">
        <f>MATCH(LEFT(A713,4)*1,'Appendix 1'!E$5:E$8,0)</f>
        <v>#N/A</v>
      </c>
      <c r="R713" s="41">
        <f t="shared" ref="R713:R776" si="85">IF(ISNA($Q713),-10%,B713/G713)</f>
        <v>-0.1</v>
      </c>
      <c r="S713" s="41">
        <f t="shared" ref="S713:S776" si="86">IF(ISNA($Q713),-10%,C713/H713)</f>
        <v>-0.1</v>
      </c>
      <c r="T713" s="41">
        <f t="shared" ref="T713:T776" si="87">IF(ISNA($Q713),-10%,D713/I713)</f>
        <v>-0.1</v>
      </c>
      <c r="U713" s="41">
        <f t="shared" ref="U713:U776" si="88">IF(ISNA($Q713),-10%,E713/J713)</f>
        <v>-0.1</v>
      </c>
      <c r="V713" s="41">
        <f t="shared" si="81"/>
        <v>0.12442683683239551</v>
      </c>
      <c r="W713" s="42"/>
      <c r="X713" s="42"/>
      <c r="Y713" s="42"/>
      <c r="Z713" s="42"/>
      <c r="AA713" s="42"/>
    </row>
    <row r="714" spans="1:27" hidden="1">
      <c r="A714" s="38" t="s">
        <v>5243</v>
      </c>
      <c r="B714" s="39">
        <v>600049985</v>
      </c>
      <c r="C714" s="39">
        <v>125360</v>
      </c>
      <c r="D714" s="39">
        <v>159261348</v>
      </c>
      <c r="E714" s="39">
        <v>6654195</v>
      </c>
      <c r="F714" s="52">
        <f t="shared" si="82"/>
        <v>434009082</v>
      </c>
      <c r="G714" s="39">
        <v>3005602084</v>
      </c>
      <c r="H714" s="39">
        <v>666560</v>
      </c>
      <c r="I714" s="39">
        <v>542537742</v>
      </c>
      <c r="J714" s="39">
        <v>27540216</v>
      </c>
      <c r="K714" s="52">
        <f t="shared" si="83"/>
        <v>2434857566</v>
      </c>
      <c r="L714" s="54">
        <v>6632313973</v>
      </c>
      <c r="M714" s="54">
        <v>9671371</v>
      </c>
      <c r="N714" s="54">
        <v>542734814</v>
      </c>
      <c r="O714" s="54">
        <v>467299507</v>
      </c>
      <c r="P714" s="52">
        <f t="shared" si="84"/>
        <v>5612608281</v>
      </c>
      <c r="Q714" s="30" t="e">
        <f>MATCH(LEFT(A714,4)*1,'Appendix 1'!E$5:E$8,0)</f>
        <v>#N/A</v>
      </c>
      <c r="R714" s="41">
        <f t="shared" si="85"/>
        <v>-0.1</v>
      </c>
      <c r="S714" s="41">
        <f t="shared" si="86"/>
        <v>-0.1</v>
      </c>
      <c r="T714" s="41">
        <f t="shared" si="87"/>
        <v>-0.1</v>
      </c>
      <c r="U714" s="41">
        <f t="shared" si="88"/>
        <v>-0.1</v>
      </c>
      <c r="V714" s="41">
        <f t="shared" si="81"/>
        <v>0.17824824255038169</v>
      </c>
      <c r="W714" s="42"/>
      <c r="X714" s="42"/>
      <c r="Y714" s="42"/>
      <c r="Z714" s="42"/>
      <c r="AA714" s="42"/>
    </row>
    <row r="715" spans="1:27" hidden="1">
      <c r="A715" s="38" t="s">
        <v>5244</v>
      </c>
      <c r="B715" s="39">
        <v>1993985642</v>
      </c>
      <c r="C715" s="39">
        <v>756974</v>
      </c>
      <c r="D715" s="39">
        <v>627335768</v>
      </c>
      <c r="E715" s="39">
        <v>6765172</v>
      </c>
      <c r="F715" s="52">
        <f t="shared" si="82"/>
        <v>1359127728</v>
      </c>
      <c r="G715" s="39">
        <v>9194425143</v>
      </c>
      <c r="H715" s="39">
        <v>2808132</v>
      </c>
      <c r="I715" s="39">
        <v>2400309720</v>
      </c>
      <c r="J715" s="39">
        <v>27684945</v>
      </c>
      <c r="K715" s="52">
        <f t="shared" si="83"/>
        <v>6763622346</v>
      </c>
      <c r="L715" s="54">
        <v>12959101734</v>
      </c>
      <c r="M715" s="54">
        <v>47603550</v>
      </c>
      <c r="N715" s="54">
        <v>2400584975</v>
      </c>
      <c r="O715" s="54">
        <v>216541397</v>
      </c>
      <c r="P715" s="52">
        <f t="shared" si="84"/>
        <v>10294371812</v>
      </c>
      <c r="Q715" s="30" t="e">
        <f>MATCH(LEFT(A715,4)*1,'Appendix 1'!E$5:E$8,0)</f>
        <v>#N/A</v>
      </c>
      <c r="R715" s="41">
        <f t="shared" si="85"/>
        <v>-0.1</v>
      </c>
      <c r="S715" s="41">
        <f t="shared" si="86"/>
        <v>-0.1</v>
      </c>
      <c r="T715" s="41">
        <f t="shared" si="87"/>
        <v>-0.1</v>
      </c>
      <c r="U715" s="41">
        <f t="shared" si="88"/>
        <v>-0.1</v>
      </c>
      <c r="V715" s="41">
        <f t="shared" si="81"/>
        <v>0.20094672033304564</v>
      </c>
      <c r="W715" s="42"/>
      <c r="X715" s="42"/>
      <c r="Y715" s="42"/>
      <c r="Z715" s="42"/>
      <c r="AA715" s="42"/>
    </row>
    <row r="716" spans="1:27" hidden="1">
      <c r="A716" s="38" t="s">
        <v>5245</v>
      </c>
      <c r="B716" s="39">
        <v>176520098</v>
      </c>
      <c r="C716" s="39">
        <v>1867</v>
      </c>
      <c r="D716" s="39">
        <v>63891206</v>
      </c>
      <c r="E716" s="39">
        <v>15378</v>
      </c>
      <c r="F716" s="52">
        <f t="shared" si="82"/>
        <v>112611647</v>
      </c>
      <c r="G716" s="39">
        <v>1407351336</v>
      </c>
      <c r="H716" s="39">
        <v>15052</v>
      </c>
      <c r="I716" s="39">
        <v>340352548</v>
      </c>
      <c r="J716" s="39">
        <v>156258</v>
      </c>
      <c r="K716" s="52">
        <f t="shared" si="83"/>
        <v>1066827478</v>
      </c>
      <c r="L716" s="54">
        <v>1495285898</v>
      </c>
      <c r="M716" s="54">
        <v>35897</v>
      </c>
      <c r="N716" s="54">
        <v>358618517</v>
      </c>
      <c r="O716" s="54">
        <v>3360931</v>
      </c>
      <c r="P716" s="52">
        <f t="shared" si="84"/>
        <v>1133270553</v>
      </c>
      <c r="Q716" s="30" t="e">
        <f>MATCH(LEFT(A716,4)*1,'Appendix 1'!E$5:E$8,0)</f>
        <v>#N/A</v>
      </c>
      <c r="R716" s="41">
        <f t="shared" si="85"/>
        <v>-0.1</v>
      </c>
      <c r="S716" s="41">
        <f t="shared" si="86"/>
        <v>-0.1</v>
      </c>
      <c r="T716" s="41">
        <f t="shared" si="87"/>
        <v>-0.1</v>
      </c>
      <c r="U716" s="41">
        <f t="shared" si="88"/>
        <v>-0.1</v>
      </c>
      <c r="V716" s="41">
        <f t="shared" si="81"/>
        <v>0.10555750514705059</v>
      </c>
      <c r="W716" s="42"/>
      <c r="X716" s="42"/>
      <c r="Y716" s="42"/>
      <c r="Z716" s="42"/>
      <c r="AA716" s="42"/>
    </row>
    <row r="717" spans="1:27" hidden="1">
      <c r="A717" s="38" t="s">
        <v>5246</v>
      </c>
      <c r="B717" s="39">
        <v>186435601</v>
      </c>
      <c r="C717" s="39">
        <v>30229</v>
      </c>
      <c r="D717" s="39">
        <v>77720557</v>
      </c>
      <c r="E717" s="39">
        <v>250871</v>
      </c>
      <c r="F717" s="52">
        <f t="shared" si="82"/>
        <v>108433944</v>
      </c>
      <c r="G717" s="39">
        <v>683217170</v>
      </c>
      <c r="H717" s="39">
        <v>119057</v>
      </c>
      <c r="I717" s="39">
        <v>241910064</v>
      </c>
      <c r="J717" s="39">
        <v>2205592</v>
      </c>
      <c r="K717" s="52">
        <f t="shared" si="83"/>
        <v>438982457</v>
      </c>
      <c r="L717" s="54">
        <v>719761995</v>
      </c>
      <c r="M717" s="54">
        <v>1679625</v>
      </c>
      <c r="N717" s="54">
        <v>242352238</v>
      </c>
      <c r="O717" s="54">
        <v>5730766</v>
      </c>
      <c r="P717" s="52">
        <f t="shared" si="84"/>
        <v>469999366</v>
      </c>
      <c r="Q717" s="30" t="e">
        <f>MATCH(LEFT(A717,4)*1,'Appendix 1'!E$5:E$8,0)</f>
        <v>#N/A</v>
      </c>
      <c r="R717" s="41">
        <f t="shared" si="85"/>
        <v>-0.1</v>
      </c>
      <c r="S717" s="41">
        <f t="shared" si="86"/>
        <v>-0.1</v>
      </c>
      <c r="T717" s="41">
        <f t="shared" si="87"/>
        <v>-0.1</v>
      </c>
      <c r="U717" s="41">
        <f t="shared" si="88"/>
        <v>-0.1</v>
      </c>
      <c r="V717" s="41">
        <f t="shared" si="81"/>
        <v>0.24701202125715013</v>
      </c>
      <c r="W717" s="42"/>
      <c r="X717" s="42"/>
      <c r="Y717" s="42"/>
      <c r="Z717" s="42"/>
      <c r="AA717" s="42"/>
    </row>
    <row r="718" spans="1:27" hidden="1">
      <c r="A718" s="38" t="s">
        <v>5247</v>
      </c>
      <c r="B718" s="39">
        <v>20121402</v>
      </c>
      <c r="C718" s="39">
        <v>9819</v>
      </c>
      <c r="D718" s="39">
        <v>12715733</v>
      </c>
      <c r="E718" s="39">
        <v>4864</v>
      </c>
      <c r="F718" s="52">
        <f t="shared" si="82"/>
        <v>7390986</v>
      </c>
      <c r="G718" s="39">
        <v>232512173</v>
      </c>
      <c r="H718" s="39">
        <v>140467</v>
      </c>
      <c r="I718" s="39">
        <v>101628566</v>
      </c>
      <c r="J718" s="39">
        <v>80375</v>
      </c>
      <c r="K718" s="52">
        <f t="shared" si="83"/>
        <v>130662765</v>
      </c>
      <c r="L718" s="54">
        <v>240576451</v>
      </c>
      <c r="M718" s="54">
        <v>230278</v>
      </c>
      <c r="N718" s="54">
        <v>101732981</v>
      </c>
      <c r="O718" s="54">
        <v>594171</v>
      </c>
      <c r="P718" s="52">
        <f t="shared" si="84"/>
        <v>138019021</v>
      </c>
      <c r="Q718" s="30" t="e">
        <f>MATCH(LEFT(A718,4)*1,'Appendix 1'!E$5:E$8,0)</f>
        <v>#N/A</v>
      </c>
      <c r="R718" s="41">
        <f t="shared" si="85"/>
        <v>-0.1</v>
      </c>
      <c r="S718" s="41">
        <f t="shared" si="86"/>
        <v>-0.1</v>
      </c>
      <c r="T718" s="41">
        <f t="shared" si="87"/>
        <v>-0.1</v>
      </c>
      <c r="U718" s="41">
        <f t="shared" si="88"/>
        <v>-0.1</v>
      </c>
      <c r="V718" s="41">
        <f t="shared" si="81"/>
        <v>5.6565357391602726E-2</v>
      </c>
      <c r="W718" s="42"/>
      <c r="X718" s="42"/>
      <c r="Y718" s="42"/>
      <c r="Z718" s="42"/>
      <c r="AA718" s="42"/>
    </row>
    <row r="719" spans="1:27" hidden="1">
      <c r="A719" s="38" t="s">
        <v>5248</v>
      </c>
      <c r="B719" s="39">
        <v>299387809</v>
      </c>
      <c r="C719" s="39">
        <v>413262</v>
      </c>
      <c r="D719" s="39">
        <v>139705032</v>
      </c>
      <c r="E719" s="39">
        <v>1484794</v>
      </c>
      <c r="F719" s="52">
        <f t="shared" si="82"/>
        <v>157784721</v>
      </c>
      <c r="G719" s="39">
        <v>1347921501</v>
      </c>
      <c r="H719" s="39">
        <v>2050544</v>
      </c>
      <c r="I719" s="39">
        <v>534955600</v>
      </c>
      <c r="J719" s="39">
        <v>9205999</v>
      </c>
      <c r="K719" s="52">
        <f t="shared" si="83"/>
        <v>801709358</v>
      </c>
      <c r="L719" s="54">
        <v>1510189562</v>
      </c>
      <c r="M719" s="54">
        <v>6173044</v>
      </c>
      <c r="N719" s="54">
        <v>535498205</v>
      </c>
      <c r="O719" s="54">
        <v>66484043</v>
      </c>
      <c r="P719" s="52">
        <f t="shared" si="84"/>
        <v>902034270</v>
      </c>
      <c r="Q719" s="30" t="e">
        <f>MATCH(LEFT(A719,4)*1,'Appendix 1'!E$5:E$8,0)</f>
        <v>#N/A</v>
      </c>
      <c r="R719" s="41">
        <f t="shared" si="85"/>
        <v>-0.1</v>
      </c>
      <c r="S719" s="41">
        <f t="shared" si="86"/>
        <v>-0.1</v>
      </c>
      <c r="T719" s="41">
        <f t="shared" si="87"/>
        <v>-0.1</v>
      </c>
      <c r="U719" s="41">
        <f t="shared" si="88"/>
        <v>-0.1</v>
      </c>
      <c r="V719" s="41">
        <f t="shared" si="81"/>
        <v>0.19681037700946979</v>
      </c>
      <c r="W719" s="42"/>
      <c r="X719" s="42"/>
      <c r="Y719" s="42"/>
      <c r="Z719" s="42"/>
      <c r="AA719" s="42"/>
    </row>
    <row r="720" spans="1:27" hidden="1">
      <c r="A720" s="38" t="s">
        <v>5249</v>
      </c>
      <c r="B720" s="39">
        <v>273159096</v>
      </c>
      <c r="C720" s="39">
        <v>64246</v>
      </c>
      <c r="D720" s="39">
        <v>192750479</v>
      </c>
      <c r="E720" s="39">
        <v>3849461</v>
      </c>
      <c r="F720" s="52">
        <f t="shared" si="82"/>
        <v>76494910</v>
      </c>
      <c r="G720" s="39">
        <v>1802759678</v>
      </c>
      <c r="H720" s="39">
        <v>442889</v>
      </c>
      <c r="I720" s="39">
        <v>1231359792</v>
      </c>
      <c r="J720" s="39">
        <v>27270928</v>
      </c>
      <c r="K720" s="52">
        <f t="shared" si="83"/>
        <v>543686069</v>
      </c>
      <c r="L720" s="54">
        <v>2206040524</v>
      </c>
      <c r="M720" s="54">
        <v>1285957</v>
      </c>
      <c r="N720" s="54">
        <v>1233667940</v>
      </c>
      <c r="O720" s="54">
        <v>51485171</v>
      </c>
      <c r="P720" s="52">
        <f t="shared" si="84"/>
        <v>919601456</v>
      </c>
      <c r="Q720" s="30" t="e">
        <f>MATCH(LEFT(A720,4)*1,'Appendix 1'!E$5:E$8,0)</f>
        <v>#N/A</v>
      </c>
      <c r="R720" s="41">
        <f t="shared" si="85"/>
        <v>-0.1</v>
      </c>
      <c r="S720" s="41">
        <f t="shared" si="86"/>
        <v>-0.1</v>
      </c>
      <c r="T720" s="41">
        <f t="shared" si="87"/>
        <v>-0.1</v>
      </c>
      <c r="U720" s="41">
        <f t="shared" si="88"/>
        <v>-0.1</v>
      </c>
      <c r="V720" s="41">
        <f t="shared" si="81"/>
        <v>0.14069683657831594</v>
      </c>
      <c r="W720" s="42"/>
      <c r="X720" s="42"/>
      <c r="Y720" s="42"/>
      <c r="Z720" s="42"/>
      <c r="AA720" s="42"/>
    </row>
    <row r="721" spans="1:27" hidden="1">
      <c r="A721" s="38" t="s">
        <v>5250</v>
      </c>
      <c r="B721" s="39">
        <v>138179985</v>
      </c>
      <c r="C721" s="39">
        <v>121729</v>
      </c>
      <c r="D721" s="39">
        <v>96101375</v>
      </c>
      <c r="E721" s="39">
        <v>37804</v>
      </c>
      <c r="F721" s="52">
        <f t="shared" si="82"/>
        <v>41919077</v>
      </c>
      <c r="G721" s="39">
        <v>906994639</v>
      </c>
      <c r="H721" s="39">
        <v>1367694</v>
      </c>
      <c r="I721" s="39">
        <v>534932295</v>
      </c>
      <c r="J721" s="39">
        <v>216106</v>
      </c>
      <c r="K721" s="52">
        <f t="shared" si="83"/>
        <v>370478544</v>
      </c>
      <c r="L721" s="54">
        <v>1013635853</v>
      </c>
      <c r="M721" s="54">
        <v>12114335</v>
      </c>
      <c r="N721" s="54">
        <v>537467134</v>
      </c>
      <c r="O721" s="54">
        <v>10392343</v>
      </c>
      <c r="P721" s="52">
        <f t="shared" si="84"/>
        <v>453662041</v>
      </c>
      <c r="Q721" s="30" t="e">
        <f>MATCH(LEFT(A721,4)*1,'Appendix 1'!E$5:E$8,0)</f>
        <v>#N/A</v>
      </c>
      <c r="R721" s="41">
        <f t="shared" si="85"/>
        <v>-0.1</v>
      </c>
      <c r="S721" s="41">
        <f t="shared" si="86"/>
        <v>-0.1</v>
      </c>
      <c r="T721" s="41">
        <f t="shared" si="87"/>
        <v>-0.1</v>
      </c>
      <c r="U721" s="41">
        <f t="shared" si="88"/>
        <v>-0.1</v>
      </c>
      <c r="V721" s="41">
        <f t="shared" si="81"/>
        <v>0.11314846076484257</v>
      </c>
      <c r="W721" s="42"/>
      <c r="X721" s="42"/>
      <c r="Y721" s="42"/>
      <c r="Z721" s="42"/>
      <c r="AA721" s="42"/>
    </row>
    <row r="722" spans="1:27" hidden="1">
      <c r="A722" s="38" t="s">
        <v>5251</v>
      </c>
      <c r="B722" s="39">
        <v>42227076</v>
      </c>
      <c r="C722" s="39">
        <v>128868</v>
      </c>
      <c r="D722" s="39">
        <v>30717269</v>
      </c>
      <c r="E722" s="39">
        <v>122077</v>
      </c>
      <c r="F722" s="52">
        <f t="shared" si="82"/>
        <v>11258862</v>
      </c>
      <c r="G722" s="39">
        <v>267897687</v>
      </c>
      <c r="H722" s="39">
        <v>888586</v>
      </c>
      <c r="I722" s="39">
        <v>180234125</v>
      </c>
      <c r="J722" s="39">
        <v>862722</v>
      </c>
      <c r="K722" s="52">
        <f t="shared" si="83"/>
        <v>85912254</v>
      </c>
      <c r="L722" s="54">
        <v>292113265</v>
      </c>
      <c r="M722" s="54">
        <v>4419175</v>
      </c>
      <c r="N722" s="54">
        <v>180676547</v>
      </c>
      <c r="O722" s="54">
        <v>12839694</v>
      </c>
      <c r="P722" s="52">
        <f t="shared" si="84"/>
        <v>94177849</v>
      </c>
      <c r="Q722" s="30" t="e">
        <f>MATCH(LEFT(A722,4)*1,'Appendix 1'!E$5:E$8,0)</f>
        <v>#N/A</v>
      </c>
      <c r="R722" s="41">
        <f t="shared" si="85"/>
        <v>-0.1</v>
      </c>
      <c r="S722" s="41">
        <f t="shared" si="86"/>
        <v>-0.1</v>
      </c>
      <c r="T722" s="41">
        <f t="shared" si="87"/>
        <v>-0.1</v>
      </c>
      <c r="U722" s="41">
        <f t="shared" si="88"/>
        <v>-0.1</v>
      </c>
      <c r="V722" s="41">
        <f t="shared" si="81"/>
        <v>0.13105071134555496</v>
      </c>
      <c r="W722" s="42"/>
      <c r="X722" s="42"/>
      <c r="Y722" s="42"/>
      <c r="Z722" s="42"/>
      <c r="AA722" s="42"/>
    </row>
    <row r="723" spans="1:27" hidden="1">
      <c r="A723" s="38" t="s">
        <v>5252</v>
      </c>
      <c r="B723" s="39">
        <v>276317216</v>
      </c>
      <c r="C723" s="39">
        <v>363469</v>
      </c>
      <c r="D723" s="39">
        <v>112223209</v>
      </c>
      <c r="E723" s="39">
        <v>454587</v>
      </c>
      <c r="F723" s="52">
        <f t="shared" si="82"/>
        <v>163275951</v>
      </c>
      <c r="G723" s="39">
        <v>1983576091</v>
      </c>
      <c r="H723" s="39">
        <v>3639671</v>
      </c>
      <c r="I723" s="39">
        <v>606054656</v>
      </c>
      <c r="J723" s="39">
        <v>2012239</v>
      </c>
      <c r="K723" s="52">
        <f t="shared" si="83"/>
        <v>1371869525</v>
      </c>
      <c r="L723" s="54">
        <v>2125248425</v>
      </c>
      <c r="M723" s="54">
        <v>42667648</v>
      </c>
      <c r="N723" s="54">
        <v>606054656</v>
      </c>
      <c r="O723" s="54">
        <v>55852804</v>
      </c>
      <c r="P723" s="52">
        <f t="shared" si="84"/>
        <v>1420673317</v>
      </c>
      <c r="Q723" s="30" t="e">
        <f>MATCH(LEFT(A723,4)*1,'Appendix 1'!E$5:E$8,0)</f>
        <v>#N/A</v>
      </c>
      <c r="R723" s="41">
        <f t="shared" si="85"/>
        <v>-0.1</v>
      </c>
      <c r="S723" s="41">
        <f t="shared" si="86"/>
        <v>-0.1</v>
      </c>
      <c r="T723" s="41">
        <f t="shared" si="87"/>
        <v>-0.1</v>
      </c>
      <c r="U723" s="41">
        <f t="shared" si="88"/>
        <v>-0.1</v>
      </c>
      <c r="V723" s="41">
        <f t="shared" si="81"/>
        <v>0.11901711352615695</v>
      </c>
      <c r="W723" s="42"/>
      <c r="X723" s="42"/>
      <c r="Y723" s="42"/>
      <c r="Z723" s="42"/>
      <c r="AA723" s="42"/>
    </row>
    <row r="724" spans="1:27" hidden="1">
      <c r="A724" s="38" t="s">
        <v>5253</v>
      </c>
      <c r="B724" s="39">
        <v>283476244</v>
      </c>
      <c r="C724" s="39">
        <v>371338</v>
      </c>
      <c r="D724" s="39">
        <v>124783448</v>
      </c>
      <c r="E724" s="39">
        <v>77215</v>
      </c>
      <c r="F724" s="52">
        <f t="shared" si="82"/>
        <v>158244243</v>
      </c>
      <c r="G724" s="39">
        <v>1884136494</v>
      </c>
      <c r="H724" s="39">
        <v>2863065</v>
      </c>
      <c r="I724" s="39">
        <v>613405882</v>
      </c>
      <c r="J724" s="39">
        <v>802460</v>
      </c>
      <c r="K724" s="52">
        <f t="shared" si="83"/>
        <v>1267065087</v>
      </c>
      <c r="L724" s="54">
        <v>1991406732</v>
      </c>
      <c r="M724" s="54">
        <v>56167921</v>
      </c>
      <c r="N724" s="54">
        <v>613443986</v>
      </c>
      <c r="O724" s="54">
        <v>11491607</v>
      </c>
      <c r="P724" s="52">
        <f t="shared" si="84"/>
        <v>1310303218</v>
      </c>
      <c r="Q724" s="30" t="e">
        <f>MATCH(LEFT(A724,4)*1,'Appendix 1'!E$5:E$8,0)</f>
        <v>#N/A</v>
      </c>
      <c r="R724" s="41">
        <f t="shared" si="85"/>
        <v>-0.1</v>
      </c>
      <c r="S724" s="41">
        <f t="shared" si="86"/>
        <v>-0.1</v>
      </c>
      <c r="T724" s="41">
        <f t="shared" si="87"/>
        <v>-0.1</v>
      </c>
      <c r="U724" s="41">
        <f t="shared" si="88"/>
        <v>-0.1</v>
      </c>
      <c r="V724" s="41">
        <f t="shared" si="81"/>
        <v>0.12489038220970254</v>
      </c>
      <c r="W724" s="42"/>
      <c r="X724" s="42"/>
      <c r="Y724" s="42"/>
      <c r="Z724" s="42"/>
      <c r="AA724" s="42"/>
    </row>
    <row r="725" spans="1:27" hidden="1">
      <c r="A725" s="38" t="s">
        <v>5254</v>
      </c>
      <c r="B725" s="39">
        <v>1128167970</v>
      </c>
      <c r="C725" s="39">
        <v>167231</v>
      </c>
      <c r="D725" s="39">
        <v>191950985</v>
      </c>
      <c r="E725" s="39">
        <v>3367832</v>
      </c>
      <c r="F725" s="52">
        <f t="shared" si="82"/>
        <v>932681922</v>
      </c>
      <c r="G725" s="39">
        <v>5853979685</v>
      </c>
      <c r="H725" s="39">
        <v>1340020</v>
      </c>
      <c r="I725" s="39">
        <v>754455514</v>
      </c>
      <c r="J725" s="39">
        <v>19872694</v>
      </c>
      <c r="K725" s="52">
        <f t="shared" si="83"/>
        <v>5078311457</v>
      </c>
      <c r="L725" s="54">
        <v>8059109410</v>
      </c>
      <c r="M725" s="54">
        <v>131668018</v>
      </c>
      <c r="N725" s="54">
        <v>778595581</v>
      </c>
      <c r="O725" s="54">
        <v>957712210</v>
      </c>
      <c r="P725" s="52">
        <f t="shared" si="84"/>
        <v>6191133601</v>
      </c>
      <c r="Q725" s="30" t="e">
        <f>MATCH(LEFT(A725,4)*1,'Appendix 1'!E$5:E$8,0)</f>
        <v>#N/A</v>
      </c>
      <c r="R725" s="41">
        <f t="shared" si="85"/>
        <v>-0.1</v>
      </c>
      <c r="S725" s="41">
        <f t="shared" si="86"/>
        <v>-0.1</v>
      </c>
      <c r="T725" s="41">
        <f t="shared" si="87"/>
        <v>-0.1</v>
      </c>
      <c r="U725" s="41">
        <f t="shared" si="88"/>
        <v>-0.1</v>
      </c>
      <c r="V725" s="41">
        <f t="shared" si="81"/>
        <v>0.18365985030602663</v>
      </c>
      <c r="W725" s="42"/>
      <c r="X725" s="42"/>
      <c r="Y725" s="42"/>
      <c r="Z725" s="42"/>
      <c r="AA725" s="42"/>
    </row>
    <row r="726" spans="1:27" hidden="1">
      <c r="A726" s="38" t="s">
        <v>5255</v>
      </c>
      <c r="B726" s="39">
        <v>1604542007</v>
      </c>
      <c r="C726" s="39">
        <v>573910</v>
      </c>
      <c r="D726" s="39">
        <v>499236078</v>
      </c>
      <c r="E726" s="39">
        <v>4184960</v>
      </c>
      <c r="F726" s="52">
        <f t="shared" si="82"/>
        <v>1100547059</v>
      </c>
      <c r="G726" s="39">
        <v>9006370686</v>
      </c>
      <c r="H726" s="39">
        <v>3996629</v>
      </c>
      <c r="I726" s="39">
        <v>2147181460</v>
      </c>
      <c r="J726" s="39">
        <v>26979569</v>
      </c>
      <c r="K726" s="52">
        <f t="shared" si="83"/>
        <v>6828213028</v>
      </c>
      <c r="L726" s="54">
        <v>9819501269</v>
      </c>
      <c r="M726" s="54">
        <v>44878239</v>
      </c>
      <c r="N726" s="54">
        <v>2150438592</v>
      </c>
      <c r="O726" s="54">
        <v>172833390</v>
      </c>
      <c r="P726" s="52">
        <f t="shared" si="84"/>
        <v>7451351048</v>
      </c>
      <c r="Q726" s="30" t="e">
        <f>MATCH(LEFT(A726,4)*1,'Appendix 1'!E$5:E$8,0)</f>
        <v>#N/A</v>
      </c>
      <c r="R726" s="41">
        <f t="shared" si="85"/>
        <v>-0.1</v>
      </c>
      <c r="S726" s="41">
        <f t="shared" si="86"/>
        <v>-0.1</v>
      </c>
      <c r="T726" s="41">
        <f t="shared" si="87"/>
        <v>-0.1</v>
      </c>
      <c r="U726" s="41">
        <f t="shared" si="88"/>
        <v>-0.1</v>
      </c>
      <c r="V726" s="41">
        <f t="shared" si="81"/>
        <v>0.16117643876766288</v>
      </c>
      <c r="W726" s="42"/>
      <c r="X726" s="42"/>
      <c r="Y726" s="42"/>
      <c r="Z726" s="42"/>
      <c r="AA726" s="42"/>
    </row>
    <row r="727" spans="1:27" hidden="1">
      <c r="A727" s="38" t="s">
        <v>5256</v>
      </c>
      <c r="B727" s="39">
        <v>500934555</v>
      </c>
      <c r="C727" s="39">
        <v>73605</v>
      </c>
      <c r="D727" s="39">
        <v>74365876</v>
      </c>
      <c r="E727" s="39">
        <v>492202</v>
      </c>
      <c r="F727" s="52">
        <f t="shared" si="82"/>
        <v>426002872</v>
      </c>
      <c r="G727" s="39">
        <v>2432534770</v>
      </c>
      <c r="H727" s="39">
        <v>373812</v>
      </c>
      <c r="I727" s="39">
        <v>283163209</v>
      </c>
      <c r="J727" s="39">
        <v>2143373</v>
      </c>
      <c r="K727" s="52">
        <f t="shared" si="83"/>
        <v>2146854376</v>
      </c>
      <c r="L727" s="54">
        <v>2963823107</v>
      </c>
      <c r="M727" s="54">
        <v>3523199</v>
      </c>
      <c r="N727" s="54">
        <v>283462591</v>
      </c>
      <c r="O727" s="54">
        <v>103495363</v>
      </c>
      <c r="P727" s="52">
        <f t="shared" si="84"/>
        <v>2573341954</v>
      </c>
      <c r="Q727" s="30" t="e">
        <f>MATCH(LEFT(A727,4)*1,'Appendix 1'!E$5:E$8,0)</f>
        <v>#N/A</v>
      </c>
      <c r="R727" s="41">
        <f t="shared" si="85"/>
        <v>-0.1</v>
      </c>
      <c r="S727" s="41">
        <f t="shared" si="86"/>
        <v>-0.1</v>
      </c>
      <c r="T727" s="41">
        <f t="shared" si="87"/>
        <v>-0.1</v>
      </c>
      <c r="U727" s="41">
        <f t="shared" si="88"/>
        <v>-0.1</v>
      </c>
      <c r="V727" s="41">
        <f t="shared" si="81"/>
        <v>0.19843119159005315</v>
      </c>
      <c r="W727" s="42"/>
      <c r="X727" s="42"/>
      <c r="Y727" s="42"/>
      <c r="Z727" s="42"/>
      <c r="AA727" s="42"/>
    </row>
    <row r="728" spans="1:27" hidden="1">
      <c r="A728" s="38" t="s">
        <v>5257</v>
      </c>
      <c r="B728" s="39">
        <v>347669792</v>
      </c>
      <c r="C728" s="39">
        <v>41953</v>
      </c>
      <c r="D728" s="39">
        <v>92778576</v>
      </c>
      <c r="E728" s="39">
        <v>195724</v>
      </c>
      <c r="F728" s="52">
        <f t="shared" si="82"/>
        <v>254653539</v>
      </c>
      <c r="G728" s="39">
        <v>1731631766</v>
      </c>
      <c r="H728" s="39">
        <v>198775</v>
      </c>
      <c r="I728" s="39">
        <v>355198393</v>
      </c>
      <c r="J728" s="39">
        <v>1305489</v>
      </c>
      <c r="K728" s="52">
        <f t="shared" si="83"/>
        <v>1374929109</v>
      </c>
      <c r="L728" s="54">
        <v>1797890885</v>
      </c>
      <c r="M728" s="54">
        <v>4504220</v>
      </c>
      <c r="N728" s="54">
        <v>355230466</v>
      </c>
      <c r="O728" s="54">
        <v>20502746</v>
      </c>
      <c r="P728" s="52">
        <f t="shared" si="84"/>
        <v>1417653453</v>
      </c>
      <c r="Q728" s="30" t="e">
        <f>MATCH(LEFT(A728,4)*1,'Appendix 1'!E$5:E$8,0)</f>
        <v>#N/A</v>
      </c>
      <c r="R728" s="41">
        <f t="shared" si="85"/>
        <v>-0.1</v>
      </c>
      <c r="S728" s="41">
        <f t="shared" si="86"/>
        <v>-0.1</v>
      </c>
      <c r="T728" s="41">
        <f t="shared" si="87"/>
        <v>-0.1</v>
      </c>
      <c r="U728" s="41">
        <f t="shared" si="88"/>
        <v>-0.1</v>
      </c>
      <c r="V728" s="41">
        <f t="shared" si="81"/>
        <v>0.18521212281643534</v>
      </c>
      <c r="W728" s="42"/>
      <c r="X728" s="42"/>
      <c r="Y728" s="42"/>
      <c r="Z728" s="42"/>
      <c r="AA728" s="42"/>
    </row>
    <row r="729" spans="1:27" hidden="1">
      <c r="A729" s="38" t="s">
        <v>5258</v>
      </c>
      <c r="B729" s="39">
        <v>16821523</v>
      </c>
      <c r="C729" s="39">
        <v>16073</v>
      </c>
      <c r="D729" s="39">
        <v>5019648</v>
      </c>
      <c r="E729" s="39">
        <v>7919</v>
      </c>
      <c r="F729" s="52">
        <f t="shared" si="82"/>
        <v>11777883</v>
      </c>
      <c r="G729" s="39">
        <v>199699574</v>
      </c>
      <c r="H729" s="39">
        <v>165190</v>
      </c>
      <c r="I729" s="39">
        <v>31684161</v>
      </c>
      <c r="J729" s="39">
        <v>98307</v>
      </c>
      <c r="K729" s="52">
        <f t="shared" si="83"/>
        <v>167751916</v>
      </c>
      <c r="L729" s="54">
        <v>206369129</v>
      </c>
      <c r="M729" s="54">
        <v>211626</v>
      </c>
      <c r="N729" s="54">
        <v>31688924</v>
      </c>
      <c r="O729" s="54">
        <v>555295</v>
      </c>
      <c r="P729" s="52">
        <f t="shared" si="84"/>
        <v>173913284</v>
      </c>
      <c r="Q729" s="30" t="e">
        <f>MATCH(LEFT(A729,4)*1,'Appendix 1'!E$5:E$8,0)</f>
        <v>#N/A</v>
      </c>
      <c r="R729" s="41">
        <f t="shared" si="85"/>
        <v>-0.1</v>
      </c>
      <c r="S729" s="41">
        <f t="shared" si="86"/>
        <v>-0.1</v>
      </c>
      <c r="T729" s="41">
        <f t="shared" si="87"/>
        <v>-0.1</v>
      </c>
      <c r="U729" s="41">
        <f t="shared" si="88"/>
        <v>-0.1</v>
      </c>
      <c r="V729" s="41">
        <f t="shared" si="81"/>
        <v>7.0210125051567221E-2</v>
      </c>
      <c r="W729" s="42"/>
      <c r="X729" s="42"/>
      <c r="Y729" s="42"/>
      <c r="Z729" s="42"/>
      <c r="AA729" s="42"/>
    </row>
    <row r="730" spans="1:27" hidden="1">
      <c r="A730" s="38" t="s">
        <v>5259</v>
      </c>
      <c r="B730" s="39">
        <v>58415953</v>
      </c>
      <c r="C730" s="39">
        <v>7176</v>
      </c>
      <c r="D730" s="39">
        <v>24309680</v>
      </c>
      <c r="E730" s="39">
        <v>18371</v>
      </c>
      <c r="F730" s="52">
        <f t="shared" si="82"/>
        <v>34080726</v>
      </c>
      <c r="G730" s="39">
        <v>430297166</v>
      </c>
      <c r="H730" s="39">
        <v>84296</v>
      </c>
      <c r="I730" s="39">
        <v>131121926</v>
      </c>
      <c r="J730" s="39">
        <v>237523</v>
      </c>
      <c r="K730" s="52">
        <f t="shared" si="83"/>
        <v>298853421</v>
      </c>
      <c r="L730" s="54">
        <v>442543121</v>
      </c>
      <c r="M730" s="54">
        <v>636309</v>
      </c>
      <c r="N730" s="54">
        <v>131191671</v>
      </c>
      <c r="O730" s="54">
        <v>3474152</v>
      </c>
      <c r="P730" s="52">
        <f t="shared" si="84"/>
        <v>307240989</v>
      </c>
      <c r="Q730" s="30" t="e">
        <f>MATCH(LEFT(A730,4)*1,'Appendix 1'!E$5:E$8,0)</f>
        <v>#N/A</v>
      </c>
      <c r="R730" s="41">
        <f t="shared" si="85"/>
        <v>-0.1</v>
      </c>
      <c r="S730" s="41">
        <f t="shared" si="86"/>
        <v>-0.1</v>
      </c>
      <c r="T730" s="41">
        <f t="shared" si="87"/>
        <v>-0.1</v>
      </c>
      <c r="U730" s="41">
        <f t="shared" si="88"/>
        <v>-0.1</v>
      </c>
      <c r="V730" s="41">
        <f t="shared" si="81"/>
        <v>0.11403826627100916</v>
      </c>
      <c r="W730" s="42"/>
      <c r="X730" s="42"/>
      <c r="Y730" s="42"/>
      <c r="Z730" s="42"/>
      <c r="AA730" s="42"/>
    </row>
    <row r="731" spans="1:27" hidden="1">
      <c r="A731" s="38" t="s">
        <v>5260</v>
      </c>
      <c r="B731" s="39">
        <v>41917175</v>
      </c>
      <c r="C731" s="39">
        <v>6136</v>
      </c>
      <c r="D731" s="39">
        <v>10477041</v>
      </c>
      <c r="E731" s="39">
        <v>17933</v>
      </c>
      <c r="F731" s="52">
        <f t="shared" si="82"/>
        <v>31416065</v>
      </c>
      <c r="G731" s="39">
        <v>318951018</v>
      </c>
      <c r="H731" s="39">
        <v>63573</v>
      </c>
      <c r="I731" s="39">
        <v>55090576</v>
      </c>
      <c r="J731" s="39">
        <v>119346</v>
      </c>
      <c r="K731" s="52">
        <f t="shared" si="83"/>
        <v>263677523</v>
      </c>
      <c r="L731" s="54">
        <v>332069764</v>
      </c>
      <c r="M731" s="54">
        <v>260904</v>
      </c>
      <c r="N731" s="54">
        <v>55557707</v>
      </c>
      <c r="O731" s="54">
        <v>258836</v>
      </c>
      <c r="P731" s="52">
        <f t="shared" si="84"/>
        <v>275992317</v>
      </c>
      <c r="Q731" s="30" t="e">
        <f>MATCH(LEFT(A731,4)*1,'Appendix 1'!E$5:E$8,0)</f>
        <v>#N/A</v>
      </c>
      <c r="R731" s="41">
        <f t="shared" si="85"/>
        <v>-0.1</v>
      </c>
      <c r="S731" s="41">
        <f t="shared" si="86"/>
        <v>-0.1</v>
      </c>
      <c r="T731" s="41">
        <f t="shared" si="87"/>
        <v>-0.1</v>
      </c>
      <c r="U731" s="41">
        <f t="shared" si="88"/>
        <v>-0.1</v>
      </c>
      <c r="V731" s="41">
        <f t="shared" si="81"/>
        <v>0.11914578323765579</v>
      </c>
      <c r="W731" s="42"/>
      <c r="X731" s="42"/>
      <c r="Y731" s="42"/>
      <c r="Z731" s="42"/>
      <c r="AA731" s="42"/>
    </row>
    <row r="732" spans="1:27" hidden="1">
      <c r="A732" s="38" t="s">
        <v>5261</v>
      </c>
      <c r="B732" s="39">
        <v>104983244</v>
      </c>
      <c r="C732" s="39">
        <v>368847</v>
      </c>
      <c r="D732" s="39">
        <v>50214433</v>
      </c>
      <c r="E732" s="39">
        <v>63733</v>
      </c>
      <c r="F732" s="52">
        <f t="shared" si="82"/>
        <v>54336231</v>
      </c>
      <c r="G732" s="39">
        <v>1371357301</v>
      </c>
      <c r="H732" s="39">
        <v>5232697</v>
      </c>
      <c r="I732" s="39">
        <v>573652607</v>
      </c>
      <c r="J732" s="39">
        <v>629848</v>
      </c>
      <c r="K732" s="52">
        <f t="shared" si="83"/>
        <v>791842149</v>
      </c>
      <c r="L732" s="54">
        <v>2124237887</v>
      </c>
      <c r="M732" s="54">
        <v>39199134</v>
      </c>
      <c r="N732" s="54">
        <v>806609173</v>
      </c>
      <c r="O732" s="54">
        <v>183757881</v>
      </c>
      <c r="P732" s="52">
        <f t="shared" si="84"/>
        <v>1094671699</v>
      </c>
      <c r="Q732" s="30" t="e">
        <f>MATCH(LEFT(A732,4)*1,'Appendix 1'!E$5:E$8,0)</f>
        <v>#N/A</v>
      </c>
      <c r="R732" s="41">
        <f t="shared" si="85"/>
        <v>-0.1</v>
      </c>
      <c r="S732" s="41">
        <f t="shared" si="86"/>
        <v>-0.1</v>
      </c>
      <c r="T732" s="41">
        <f t="shared" si="87"/>
        <v>-0.1</v>
      </c>
      <c r="U732" s="41">
        <f t="shared" si="88"/>
        <v>-0.1</v>
      </c>
      <c r="V732" s="41">
        <f t="shared" si="81"/>
        <v>6.8620028712313472E-2</v>
      </c>
      <c r="W732" s="42"/>
      <c r="X732" s="42"/>
      <c r="Y732" s="42"/>
      <c r="Z732" s="42"/>
      <c r="AA732" s="42"/>
    </row>
    <row r="733" spans="1:27" hidden="1">
      <c r="A733" s="38" t="s">
        <v>5262</v>
      </c>
      <c r="B733" s="39">
        <v>299827201</v>
      </c>
      <c r="C733" s="39">
        <v>254857</v>
      </c>
      <c r="D733" s="39">
        <v>120286178</v>
      </c>
      <c r="E733" s="39">
        <v>4455983</v>
      </c>
      <c r="F733" s="52">
        <f t="shared" si="82"/>
        <v>174830183</v>
      </c>
      <c r="G733" s="39">
        <v>1869757694</v>
      </c>
      <c r="H733" s="39">
        <v>1970929</v>
      </c>
      <c r="I733" s="39">
        <v>562708680</v>
      </c>
      <c r="J733" s="39">
        <v>34596837</v>
      </c>
      <c r="K733" s="52">
        <f t="shared" si="83"/>
        <v>1270481248</v>
      </c>
      <c r="L733" s="54">
        <v>2420707928</v>
      </c>
      <c r="M733" s="54">
        <v>38177812</v>
      </c>
      <c r="N733" s="54">
        <v>563916924</v>
      </c>
      <c r="O733" s="54">
        <v>350864479</v>
      </c>
      <c r="P733" s="52">
        <f t="shared" si="84"/>
        <v>1467748713</v>
      </c>
      <c r="Q733" s="30" t="e">
        <f>MATCH(LEFT(A733,4)*1,'Appendix 1'!E$5:E$8,0)</f>
        <v>#N/A</v>
      </c>
      <c r="R733" s="41">
        <f t="shared" si="85"/>
        <v>-0.1</v>
      </c>
      <c r="S733" s="41">
        <f t="shared" si="86"/>
        <v>-0.1</v>
      </c>
      <c r="T733" s="41">
        <f t="shared" si="87"/>
        <v>-0.1</v>
      </c>
      <c r="U733" s="41">
        <f t="shared" si="88"/>
        <v>-0.1</v>
      </c>
      <c r="V733" s="41">
        <f t="shared" ref="V733:V796" si="89">(B733-SUM(C733:E733))/(G733-SUM(H733:J733))</f>
        <v>0.13760941633354984</v>
      </c>
      <c r="W733" s="42"/>
      <c r="X733" s="42"/>
      <c r="Y733" s="42"/>
      <c r="Z733" s="42"/>
      <c r="AA733" s="42"/>
    </row>
    <row r="734" spans="1:27" hidden="1">
      <c r="A734" s="38" t="s">
        <v>5263</v>
      </c>
      <c r="B734" s="39">
        <v>362844310</v>
      </c>
      <c r="C734" s="39">
        <v>35994</v>
      </c>
      <c r="D734" s="39">
        <v>134093453</v>
      </c>
      <c r="E734" s="39">
        <v>162617</v>
      </c>
      <c r="F734" s="52">
        <f t="shared" si="82"/>
        <v>228552246</v>
      </c>
      <c r="G734" s="39">
        <v>1960252941</v>
      </c>
      <c r="H734" s="39">
        <v>295640</v>
      </c>
      <c r="I734" s="39">
        <v>579728739</v>
      </c>
      <c r="J734" s="39">
        <v>1556071</v>
      </c>
      <c r="K734" s="52">
        <f t="shared" si="83"/>
        <v>1378672491</v>
      </c>
      <c r="L734" s="54">
        <v>2217738035</v>
      </c>
      <c r="M734" s="54">
        <v>3055904</v>
      </c>
      <c r="N734" s="54">
        <v>579741821</v>
      </c>
      <c r="O734" s="54">
        <v>19928769</v>
      </c>
      <c r="P734" s="52">
        <f t="shared" si="84"/>
        <v>1615011541</v>
      </c>
      <c r="Q734" s="30" t="e">
        <f>MATCH(LEFT(A734,4)*1,'Appendix 1'!E$5:E$8,0)</f>
        <v>#N/A</v>
      </c>
      <c r="R734" s="41">
        <f t="shared" si="85"/>
        <v>-0.1</v>
      </c>
      <c r="S734" s="41">
        <f t="shared" si="86"/>
        <v>-0.1</v>
      </c>
      <c r="T734" s="41">
        <f t="shared" si="87"/>
        <v>-0.1</v>
      </c>
      <c r="U734" s="41">
        <f t="shared" si="88"/>
        <v>-0.1</v>
      </c>
      <c r="V734" s="41">
        <f t="shared" si="89"/>
        <v>0.16577704095207046</v>
      </c>
      <c r="W734" s="42"/>
      <c r="X734" s="42"/>
      <c r="Y734" s="42"/>
      <c r="Z734" s="42"/>
      <c r="AA734" s="42"/>
    </row>
    <row r="735" spans="1:27" hidden="1">
      <c r="A735" s="38" t="s">
        <v>5264</v>
      </c>
      <c r="B735" s="39">
        <v>2852865</v>
      </c>
      <c r="C735" s="39">
        <v>787</v>
      </c>
      <c r="D735" s="39">
        <v>2158168</v>
      </c>
      <c r="E735" s="39">
        <v>155</v>
      </c>
      <c r="F735" s="52">
        <f t="shared" si="82"/>
        <v>693755</v>
      </c>
      <c r="G735" s="39">
        <v>29384116</v>
      </c>
      <c r="H735" s="39">
        <v>13829</v>
      </c>
      <c r="I735" s="39">
        <v>17864284</v>
      </c>
      <c r="J735" s="39">
        <v>2333</v>
      </c>
      <c r="K735" s="52">
        <f t="shared" si="83"/>
        <v>11503670</v>
      </c>
      <c r="L735" s="54">
        <v>29531475</v>
      </c>
      <c r="M735" s="54">
        <v>41815</v>
      </c>
      <c r="N735" s="54">
        <v>17864284</v>
      </c>
      <c r="O735" s="54">
        <v>41373</v>
      </c>
      <c r="P735" s="52">
        <f t="shared" si="84"/>
        <v>11584003</v>
      </c>
      <c r="Q735" s="30" t="e">
        <f>MATCH(LEFT(A735,4)*1,'Appendix 1'!E$5:E$8,0)</f>
        <v>#N/A</v>
      </c>
      <c r="R735" s="41">
        <f t="shared" si="85"/>
        <v>-0.1</v>
      </c>
      <c r="S735" s="41">
        <f t="shared" si="86"/>
        <v>-0.1</v>
      </c>
      <c r="T735" s="41">
        <f t="shared" si="87"/>
        <v>-0.1</v>
      </c>
      <c r="U735" s="41">
        <f t="shared" si="88"/>
        <v>-0.1</v>
      </c>
      <c r="V735" s="41">
        <f t="shared" si="89"/>
        <v>6.030727585196724E-2</v>
      </c>
      <c r="W735" s="42"/>
      <c r="X735" s="42"/>
      <c r="Y735" s="42"/>
      <c r="Z735" s="42"/>
      <c r="AA735" s="42"/>
    </row>
    <row r="736" spans="1:27" hidden="1">
      <c r="A736" s="38" t="s">
        <v>5265</v>
      </c>
      <c r="B736" s="39">
        <v>18425860</v>
      </c>
      <c r="C736" s="39">
        <v>2828</v>
      </c>
      <c r="D736" s="39">
        <v>9550343</v>
      </c>
      <c r="E736" s="39">
        <v>10163</v>
      </c>
      <c r="F736" s="52">
        <f t="shared" si="82"/>
        <v>8862526</v>
      </c>
      <c r="G736" s="39">
        <v>322457946</v>
      </c>
      <c r="H736" s="39">
        <v>55310</v>
      </c>
      <c r="I736" s="39">
        <v>141622780</v>
      </c>
      <c r="J736" s="39">
        <v>123277</v>
      </c>
      <c r="K736" s="52">
        <f t="shared" si="83"/>
        <v>180656579</v>
      </c>
      <c r="L736" s="54">
        <v>326486672</v>
      </c>
      <c r="M736" s="54">
        <v>291534</v>
      </c>
      <c r="N736" s="54">
        <v>141622780</v>
      </c>
      <c r="O736" s="54">
        <v>634614</v>
      </c>
      <c r="P736" s="52">
        <f t="shared" si="84"/>
        <v>183937744</v>
      </c>
      <c r="Q736" s="30" t="e">
        <f>MATCH(LEFT(A736,4)*1,'Appendix 1'!E$5:E$8,0)</f>
        <v>#N/A</v>
      </c>
      <c r="R736" s="41">
        <f t="shared" si="85"/>
        <v>-0.1</v>
      </c>
      <c r="S736" s="41">
        <f t="shared" si="86"/>
        <v>-0.1</v>
      </c>
      <c r="T736" s="41">
        <f t="shared" si="87"/>
        <v>-0.1</v>
      </c>
      <c r="U736" s="41">
        <f t="shared" si="88"/>
        <v>-0.1</v>
      </c>
      <c r="V736" s="41">
        <f t="shared" si="89"/>
        <v>4.9057311109605366E-2</v>
      </c>
      <c r="W736" s="42"/>
      <c r="X736" s="42"/>
      <c r="Y736" s="42"/>
      <c r="Z736" s="42"/>
      <c r="AA736" s="42"/>
    </row>
    <row r="737" spans="1:27" hidden="1">
      <c r="A737" s="38" t="s">
        <v>5266</v>
      </c>
      <c r="B737" s="39">
        <v>9919674</v>
      </c>
      <c r="C737" s="39">
        <v>101</v>
      </c>
      <c r="D737" s="39">
        <v>7068188</v>
      </c>
      <c r="E737" s="39">
        <v>1629</v>
      </c>
      <c r="F737" s="52">
        <f t="shared" si="82"/>
        <v>2849756</v>
      </c>
      <c r="G737" s="39">
        <v>90516539</v>
      </c>
      <c r="H737" s="39">
        <v>1506</v>
      </c>
      <c r="I737" s="39">
        <v>52335442</v>
      </c>
      <c r="J737" s="39">
        <v>22913</v>
      </c>
      <c r="K737" s="52">
        <f t="shared" si="83"/>
        <v>38156678</v>
      </c>
      <c r="L737" s="54">
        <v>90839471</v>
      </c>
      <c r="M737" s="54">
        <v>3833</v>
      </c>
      <c r="N737" s="54">
        <v>52344663</v>
      </c>
      <c r="O737" s="54">
        <v>206916</v>
      </c>
      <c r="P737" s="52">
        <f t="shared" si="84"/>
        <v>38284059</v>
      </c>
      <c r="Q737" s="30" t="e">
        <f>MATCH(LEFT(A737,4)*1,'Appendix 1'!E$5:E$8,0)</f>
        <v>#N/A</v>
      </c>
      <c r="R737" s="41">
        <f t="shared" si="85"/>
        <v>-0.1</v>
      </c>
      <c r="S737" s="41">
        <f t="shared" si="86"/>
        <v>-0.1</v>
      </c>
      <c r="T737" s="41">
        <f t="shared" si="87"/>
        <v>-0.1</v>
      </c>
      <c r="U737" s="41">
        <f t="shared" si="88"/>
        <v>-0.1</v>
      </c>
      <c r="V737" s="41">
        <f t="shared" si="89"/>
        <v>7.4685642183001361E-2</v>
      </c>
      <c r="W737" s="42"/>
      <c r="X737" s="42"/>
      <c r="Y737" s="42"/>
      <c r="Z737" s="42"/>
      <c r="AA737" s="42"/>
    </row>
    <row r="738" spans="1:27" hidden="1">
      <c r="A738" s="38" t="s">
        <v>5267</v>
      </c>
      <c r="B738" s="39">
        <v>31956285</v>
      </c>
      <c r="C738" s="39">
        <v>1759</v>
      </c>
      <c r="D738" s="39">
        <v>20520776</v>
      </c>
      <c r="E738" s="39">
        <v>18202</v>
      </c>
      <c r="F738" s="52">
        <f t="shared" si="82"/>
        <v>11415548</v>
      </c>
      <c r="G738" s="39">
        <v>281468809</v>
      </c>
      <c r="H738" s="39">
        <v>31832</v>
      </c>
      <c r="I738" s="39">
        <v>140407295</v>
      </c>
      <c r="J738" s="39">
        <v>178665</v>
      </c>
      <c r="K738" s="52">
        <f t="shared" si="83"/>
        <v>140851017</v>
      </c>
      <c r="L738" s="54">
        <v>310250319</v>
      </c>
      <c r="M738" s="54">
        <v>480793</v>
      </c>
      <c r="N738" s="54">
        <v>140496370</v>
      </c>
      <c r="O738" s="54">
        <v>632697</v>
      </c>
      <c r="P738" s="52">
        <f t="shared" si="84"/>
        <v>168640459</v>
      </c>
      <c r="Q738" s="30" t="e">
        <f>MATCH(LEFT(A738,4)*1,'Appendix 1'!E$5:E$8,0)</f>
        <v>#N/A</v>
      </c>
      <c r="R738" s="41">
        <f t="shared" si="85"/>
        <v>-0.1</v>
      </c>
      <c r="S738" s="41">
        <f t="shared" si="86"/>
        <v>-0.1</v>
      </c>
      <c r="T738" s="41">
        <f t="shared" si="87"/>
        <v>-0.1</v>
      </c>
      <c r="U738" s="41">
        <f t="shared" si="88"/>
        <v>-0.1</v>
      </c>
      <c r="V738" s="41">
        <f t="shared" si="89"/>
        <v>8.1046968940238467E-2</v>
      </c>
      <c r="W738" s="42"/>
      <c r="X738" s="42"/>
      <c r="Y738" s="42"/>
      <c r="Z738" s="42"/>
      <c r="AA738" s="42"/>
    </row>
    <row r="739" spans="1:27" hidden="1">
      <c r="A739" s="38" t="s">
        <v>5268</v>
      </c>
      <c r="B739" s="39">
        <v>25719449</v>
      </c>
      <c r="C739" s="39">
        <v>51649</v>
      </c>
      <c r="D739" s="39">
        <v>18954375</v>
      </c>
      <c r="E739" s="39">
        <v>168402</v>
      </c>
      <c r="F739" s="52">
        <f t="shared" si="82"/>
        <v>6545023</v>
      </c>
      <c r="G739" s="39">
        <v>151197026</v>
      </c>
      <c r="H739" s="39">
        <v>362568</v>
      </c>
      <c r="I739" s="39">
        <v>101481921</v>
      </c>
      <c r="J739" s="39">
        <v>1182048</v>
      </c>
      <c r="K739" s="52">
        <f t="shared" si="83"/>
        <v>48170489</v>
      </c>
      <c r="L739" s="54">
        <v>190322739</v>
      </c>
      <c r="M739" s="54">
        <v>1852318</v>
      </c>
      <c r="N739" s="54">
        <v>101702090</v>
      </c>
      <c r="O739" s="54">
        <v>15366165</v>
      </c>
      <c r="P739" s="52">
        <f t="shared" si="84"/>
        <v>71402166</v>
      </c>
      <c r="Q739" s="30" t="e">
        <f>MATCH(LEFT(A739,4)*1,'Appendix 1'!E$5:E$8,0)</f>
        <v>#N/A</v>
      </c>
      <c r="R739" s="41">
        <f t="shared" si="85"/>
        <v>-0.1</v>
      </c>
      <c r="S739" s="41">
        <f t="shared" si="86"/>
        <v>-0.1</v>
      </c>
      <c r="T739" s="41">
        <f t="shared" si="87"/>
        <v>-0.1</v>
      </c>
      <c r="U739" s="41">
        <f t="shared" si="88"/>
        <v>-0.1</v>
      </c>
      <c r="V739" s="41">
        <f t="shared" si="89"/>
        <v>0.13587204813303846</v>
      </c>
      <c r="W739" s="42"/>
      <c r="X739" s="42"/>
      <c r="Y739" s="42"/>
      <c r="Z739" s="42"/>
      <c r="AA739" s="42"/>
    </row>
    <row r="740" spans="1:27" hidden="1">
      <c r="A740" s="38" t="s">
        <v>5269</v>
      </c>
      <c r="B740" s="39">
        <v>132259406</v>
      </c>
      <c r="C740" s="39">
        <v>18395</v>
      </c>
      <c r="D740" s="39">
        <v>112200314</v>
      </c>
      <c r="E740" s="39">
        <v>25099</v>
      </c>
      <c r="F740" s="52">
        <f t="shared" si="82"/>
        <v>20015598</v>
      </c>
      <c r="G740" s="39">
        <v>1489164618</v>
      </c>
      <c r="H740" s="39">
        <v>216237</v>
      </c>
      <c r="I740" s="39">
        <v>1250545444</v>
      </c>
      <c r="J740" s="39">
        <v>304200</v>
      </c>
      <c r="K740" s="52">
        <f t="shared" si="83"/>
        <v>238098737</v>
      </c>
      <c r="L740" s="54">
        <v>1539575452</v>
      </c>
      <c r="M740" s="54">
        <v>645409</v>
      </c>
      <c r="N740" s="54">
        <v>1251557670</v>
      </c>
      <c r="O740" s="54">
        <v>9135600</v>
      </c>
      <c r="P740" s="52">
        <f t="shared" si="84"/>
        <v>278236773</v>
      </c>
      <c r="Q740" s="30" t="e">
        <f>MATCH(LEFT(A740,4)*1,'Appendix 1'!E$5:E$8,0)</f>
        <v>#N/A</v>
      </c>
      <c r="R740" s="41">
        <f t="shared" si="85"/>
        <v>-0.1</v>
      </c>
      <c r="S740" s="41">
        <f t="shared" si="86"/>
        <v>-0.1</v>
      </c>
      <c r="T740" s="41">
        <f t="shared" si="87"/>
        <v>-0.1</v>
      </c>
      <c r="U740" s="41">
        <f t="shared" si="88"/>
        <v>-0.1</v>
      </c>
      <c r="V740" s="41">
        <f t="shared" si="89"/>
        <v>8.406427624183492E-2</v>
      </c>
      <c r="W740" s="42"/>
      <c r="X740" s="42"/>
      <c r="Y740" s="42"/>
      <c r="Z740" s="42"/>
      <c r="AA740" s="42"/>
    </row>
    <row r="741" spans="1:27" hidden="1">
      <c r="A741" s="38" t="s">
        <v>5270</v>
      </c>
      <c r="B741" s="39">
        <v>504691475</v>
      </c>
      <c r="C741" s="39">
        <v>198376</v>
      </c>
      <c r="D741" s="39">
        <v>229990937</v>
      </c>
      <c r="E741" s="39">
        <v>1532996</v>
      </c>
      <c r="F741" s="52">
        <f t="shared" si="82"/>
        <v>272969166</v>
      </c>
      <c r="G741" s="39">
        <v>5341675219</v>
      </c>
      <c r="H741" s="39">
        <v>1932528</v>
      </c>
      <c r="I741" s="39">
        <v>1800250287</v>
      </c>
      <c r="J741" s="39">
        <v>24938752</v>
      </c>
      <c r="K741" s="52">
        <f t="shared" si="83"/>
        <v>3514553652</v>
      </c>
      <c r="L741" s="54">
        <v>5549821140</v>
      </c>
      <c r="M741" s="54">
        <v>5714427</v>
      </c>
      <c r="N741" s="54">
        <v>1813532862</v>
      </c>
      <c r="O741" s="54">
        <v>92932913</v>
      </c>
      <c r="P741" s="52">
        <f t="shared" si="84"/>
        <v>3637640938</v>
      </c>
      <c r="Q741" s="30" t="e">
        <f>MATCH(LEFT(A741,4)*1,'Appendix 1'!E$5:E$8,0)</f>
        <v>#N/A</v>
      </c>
      <c r="R741" s="41">
        <f t="shared" si="85"/>
        <v>-0.1</v>
      </c>
      <c r="S741" s="41">
        <f t="shared" si="86"/>
        <v>-0.1</v>
      </c>
      <c r="T741" s="41">
        <f t="shared" si="87"/>
        <v>-0.1</v>
      </c>
      <c r="U741" s="41">
        <f t="shared" si="88"/>
        <v>-0.1</v>
      </c>
      <c r="V741" s="41">
        <f t="shared" si="89"/>
        <v>7.7668231311439379E-2</v>
      </c>
      <c r="W741" s="42"/>
      <c r="X741" s="42"/>
      <c r="Y741" s="42"/>
      <c r="Z741" s="42"/>
      <c r="AA741" s="42"/>
    </row>
    <row r="742" spans="1:27" hidden="1">
      <c r="A742" s="38" t="s">
        <v>5271</v>
      </c>
      <c r="B742" s="39">
        <v>141912944</v>
      </c>
      <c r="C742" s="39">
        <v>307656</v>
      </c>
      <c r="D742" s="39">
        <v>99768264</v>
      </c>
      <c r="E742" s="39">
        <v>16240291</v>
      </c>
      <c r="F742" s="52">
        <f t="shared" si="82"/>
        <v>25596733</v>
      </c>
      <c r="G742" s="39">
        <v>929730056</v>
      </c>
      <c r="H742" s="39">
        <v>2736766</v>
      </c>
      <c r="I742" s="39">
        <v>550515857</v>
      </c>
      <c r="J742" s="39">
        <v>143719002</v>
      </c>
      <c r="K742" s="52">
        <f t="shared" si="83"/>
        <v>232758431</v>
      </c>
      <c r="L742" s="54">
        <v>1145538560</v>
      </c>
      <c r="M742" s="54">
        <v>8399789</v>
      </c>
      <c r="N742" s="54">
        <v>554397786</v>
      </c>
      <c r="O742" s="54">
        <v>345142407</v>
      </c>
      <c r="P742" s="52">
        <f t="shared" si="84"/>
        <v>237598578</v>
      </c>
      <c r="Q742" s="30" t="e">
        <f>MATCH(LEFT(A742,4)*1,'Appendix 1'!E$5:E$8,0)</f>
        <v>#N/A</v>
      </c>
      <c r="R742" s="41">
        <f t="shared" si="85"/>
        <v>-0.1</v>
      </c>
      <c r="S742" s="41">
        <f t="shared" si="86"/>
        <v>-0.1</v>
      </c>
      <c r="T742" s="41">
        <f t="shared" si="87"/>
        <v>-0.1</v>
      </c>
      <c r="U742" s="41">
        <f t="shared" si="88"/>
        <v>-0.1</v>
      </c>
      <c r="V742" s="41">
        <f t="shared" si="89"/>
        <v>0.1099712388076718</v>
      </c>
      <c r="W742" s="42"/>
      <c r="X742" s="42"/>
      <c r="Y742" s="42"/>
      <c r="Z742" s="42"/>
      <c r="AA742" s="42"/>
    </row>
    <row r="743" spans="1:27" hidden="1">
      <c r="A743" s="38" t="s">
        <v>5272</v>
      </c>
      <c r="B743" s="39">
        <v>55836383</v>
      </c>
      <c r="C743" s="39">
        <v>15293</v>
      </c>
      <c r="D743" s="39">
        <v>36615481</v>
      </c>
      <c r="E743" s="39">
        <v>1364330</v>
      </c>
      <c r="F743" s="52">
        <f t="shared" si="82"/>
        <v>17841279</v>
      </c>
      <c r="G743" s="39">
        <v>658202745</v>
      </c>
      <c r="H743" s="39">
        <v>240601</v>
      </c>
      <c r="I743" s="39">
        <v>347247748</v>
      </c>
      <c r="J743" s="39">
        <v>22621859</v>
      </c>
      <c r="K743" s="52">
        <f t="shared" si="83"/>
        <v>288092537</v>
      </c>
      <c r="L743" s="54">
        <v>733416720</v>
      </c>
      <c r="M743" s="54">
        <v>2120322</v>
      </c>
      <c r="N743" s="54">
        <v>380912454</v>
      </c>
      <c r="O743" s="54">
        <v>45151672</v>
      </c>
      <c r="P743" s="52">
        <f t="shared" si="84"/>
        <v>305232272</v>
      </c>
      <c r="Q743" s="30" t="e">
        <f>MATCH(LEFT(A743,4)*1,'Appendix 1'!E$5:E$8,0)</f>
        <v>#N/A</v>
      </c>
      <c r="R743" s="41">
        <f t="shared" si="85"/>
        <v>-0.1</v>
      </c>
      <c r="S743" s="41">
        <f t="shared" si="86"/>
        <v>-0.1</v>
      </c>
      <c r="T743" s="41">
        <f t="shared" si="87"/>
        <v>-0.1</v>
      </c>
      <c r="U743" s="41">
        <f t="shared" si="88"/>
        <v>-0.1</v>
      </c>
      <c r="V743" s="41">
        <f t="shared" si="89"/>
        <v>6.1928987074038648E-2</v>
      </c>
      <c r="W743" s="42"/>
      <c r="X743" s="42"/>
      <c r="Y743" s="42"/>
      <c r="Z743" s="42"/>
      <c r="AA743" s="42"/>
    </row>
    <row r="744" spans="1:27" hidden="1">
      <c r="A744" s="38" t="s">
        <v>5273</v>
      </c>
      <c r="B744" s="39">
        <v>46873436</v>
      </c>
      <c r="C744" s="39">
        <v>14040</v>
      </c>
      <c r="D744" s="39">
        <v>15003006</v>
      </c>
      <c r="E744" s="39">
        <v>1659996</v>
      </c>
      <c r="F744" s="52">
        <f t="shared" si="82"/>
        <v>30196394</v>
      </c>
      <c r="G744" s="39">
        <v>483865009</v>
      </c>
      <c r="H744" s="39">
        <v>171816</v>
      </c>
      <c r="I744" s="39">
        <v>99568879</v>
      </c>
      <c r="J744" s="39">
        <v>19920674</v>
      </c>
      <c r="K744" s="52">
        <f t="shared" si="83"/>
        <v>364203640</v>
      </c>
      <c r="L744" s="54">
        <v>628141282</v>
      </c>
      <c r="M744" s="54">
        <v>16230444</v>
      </c>
      <c r="N744" s="54">
        <v>100067724</v>
      </c>
      <c r="O744" s="54">
        <v>101783722</v>
      </c>
      <c r="P744" s="52">
        <f t="shared" si="84"/>
        <v>410059392</v>
      </c>
      <c r="Q744" s="30" t="e">
        <f>MATCH(LEFT(A744,4)*1,'Appendix 1'!E$5:E$8,0)</f>
        <v>#N/A</v>
      </c>
      <c r="R744" s="41">
        <f t="shared" si="85"/>
        <v>-0.1</v>
      </c>
      <c r="S744" s="41">
        <f t="shared" si="86"/>
        <v>-0.1</v>
      </c>
      <c r="T744" s="41">
        <f t="shared" si="87"/>
        <v>-0.1</v>
      </c>
      <c r="U744" s="41">
        <f t="shared" si="88"/>
        <v>-0.1</v>
      </c>
      <c r="V744" s="41">
        <f t="shared" si="89"/>
        <v>8.2910741913507516E-2</v>
      </c>
      <c r="W744" s="42"/>
      <c r="X744" s="42"/>
      <c r="Y744" s="42"/>
      <c r="Z744" s="42"/>
      <c r="AA744" s="42"/>
    </row>
    <row r="745" spans="1:27" hidden="1">
      <c r="A745" s="38" t="s">
        <v>5274</v>
      </c>
      <c r="B745" s="39">
        <v>66369622</v>
      </c>
      <c r="C745" s="39">
        <v>189937</v>
      </c>
      <c r="D745" s="39">
        <v>52479518</v>
      </c>
      <c r="E745" s="39">
        <v>458961</v>
      </c>
      <c r="F745" s="52">
        <f t="shared" si="82"/>
        <v>13241206</v>
      </c>
      <c r="G745" s="39">
        <v>689575611</v>
      </c>
      <c r="H745" s="39">
        <v>2244707</v>
      </c>
      <c r="I745" s="39">
        <v>493922240</v>
      </c>
      <c r="J745" s="39">
        <v>6497695</v>
      </c>
      <c r="K745" s="52">
        <f t="shared" si="83"/>
        <v>186910969</v>
      </c>
      <c r="L745" s="54">
        <v>842966406</v>
      </c>
      <c r="M745" s="54">
        <v>21855738</v>
      </c>
      <c r="N745" s="54">
        <v>495915234</v>
      </c>
      <c r="O745" s="54">
        <v>19826867</v>
      </c>
      <c r="P745" s="52">
        <f t="shared" si="84"/>
        <v>305368567</v>
      </c>
      <c r="Q745" s="30" t="e">
        <f>MATCH(LEFT(A745,4)*1,'Appendix 1'!E$5:E$8,0)</f>
        <v>#N/A</v>
      </c>
      <c r="R745" s="41">
        <f t="shared" si="85"/>
        <v>-0.1</v>
      </c>
      <c r="S745" s="41">
        <f t="shared" si="86"/>
        <v>-0.1</v>
      </c>
      <c r="T745" s="41">
        <f t="shared" si="87"/>
        <v>-0.1</v>
      </c>
      <c r="U745" s="41">
        <f t="shared" si="88"/>
        <v>-0.1</v>
      </c>
      <c r="V745" s="41">
        <f t="shared" si="89"/>
        <v>7.0842316375771403E-2</v>
      </c>
      <c r="W745" s="42"/>
      <c r="X745" s="42"/>
      <c r="Y745" s="42"/>
      <c r="Z745" s="42"/>
      <c r="AA745" s="42"/>
    </row>
    <row r="746" spans="1:27" hidden="1">
      <c r="A746" s="38" t="s">
        <v>5275</v>
      </c>
      <c r="B746" s="39">
        <v>422073478</v>
      </c>
      <c r="C746" s="39">
        <v>824575</v>
      </c>
      <c r="D746" s="39">
        <v>364202321</v>
      </c>
      <c r="E746" s="39">
        <v>5795426</v>
      </c>
      <c r="F746" s="52">
        <f t="shared" si="82"/>
        <v>51251156</v>
      </c>
      <c r="G746" s="39">
        <v>4112434515</v>
      </c>
      <c r="H746" s="39">
        <v>12866520</v>
      </c>
      <c r="I746" s="39">
        <v>3164691152</v>
      </c>
      <c r="J746" s="39">
        <v>84010778</v>
      </c>
      <c r="K746" s="52">
        <f t="shared" si="83"/>
        <v>850866065</v>
      </c>
      <c r="L746" s="54">
        <v>5095873454</v>
      </c>
      <c r="M746" s="54">
        <v>55448369</v>
      </c>
      <c r="N746" s="54">
        <v>3299081888</v>
      </c>
      <c r="O746" s="54">
        <v>620644113</v>
      </c>
      <c r="P746" s="52">
        <f t="shared" si="84"/>
        <v>1120699084</v>
      </c>
      <c r="Q746" s="30" t="e">
        <f>MATCH(LEFT(A746,4)*1,'Appendix 1'!E$5:E$8,0)</f>
        <v>#N/A</v>
      </c>
      <c r="R746" s="41">
        <f t="shared" si="85"/>
        <v>-0.1</v>
      </c>
      <c r="S746" s="41">
        <f t="shared" si="86"/>
        <v>-0.1</v>
      </c>
      <c r="T746" s="41">
        <f t="shared" si="87"/>
        <v>-0.1</v>
      </c>
      <c r="U746" s="41">
        <f t="shared" si="88"/>
        <v>-0.1</v>
      </c>
      <c r="V746" s="41">
        <f t="shared" si="89"/>
        <v>6.0234105117354754E-2</v>
      </c>
      <c r="W746" s="42"/>
      <c r="X746" s="42"/>
      <c r="Y746" s="42"/>
      <c r="Z746" s="42"/>
      <c r="AA746" s="42"/>
    </row>
    <row r="747" spans="1:27" hidden="1">
      <c r="A747" s="38" t="s">
        <v>5276</v>
      </c>
      <c r="B747" s="39">
        <v>1233566</v>
      </c>
      <c r="C747" s="39">
        <v>1451</v>
      </c>
      <c r="D747" s="39">
        <v>844794</v>
      </c>
      <c r="E747" s="30">
        <v>0</v>
      </c>
      <c r="F747" s="52">
        <f t="shared" si="82"/>
        <v>387321</v>
      </c>
      <c r="G747" s="39">
        <v>7959506</v>
      </c>
      <c r="H747" s="39">
        <v>12732</v>
      </c>
      <c r="I747" s="39">
        <v>4549267</v>
      </c>
      <c r="J747" s="30">
        <v>0</v>
      </c>
      <c r="K747" s="52">
        <f t="shared" si="83"/>
        <v>3397507</v>
      </c>
      <c r="L747" s="54">
        <v>8122803</v>
      </c>
      <c r="M747" s="54">
        <v>12732</v>
      </c>
      <c r="N747" s="54">
        <v>4573399</v>
      </c>
      <c r="O747" s="54">
        <v>139165</v>
      </c>
      <c r="P747" s="52">
        <f t="shared" si="84"/>
        <v>3397507</v>
      </c>
      <c r="Q747" s="30" t="e">
        <f>MATCH(LEFT(A747,4)*1,'Appendix 1'!E$5:E$8,0)</f>
        <v>#N/A</v>
      </c>
      <c r="R747" s="41">
        <f t="shared" si="85"/>
        <v>-0.1</v>
      </c>
      <c r="S747" s="41">
        <f t="shared" si="86"/>
        <v>-0.1</v>
      </c>
      <c r="T747" s="41">
        <f t="shared" si="87"/>
        <v>-0.1</v>
      </c>
      <c r="U747" s="41">
        <f t="shared" si="88"/>
        <v>-0.1</v>
      </c>
      <c r="V747" s="41">
        <f t="shared" si="89"/>
        <v>0.11400153112267318</v>
      </c>
      <c r="W747" s="42"/>
      <c r="X747" s="42"/>
      <c r="Y747" s="42"/>
      <c r="Z747" s="42"/>
      <c r="AA747" s="42"/>
    </row>
    <row r="748" spans="1:27" hidden="1">
      <c r="A748" s="38" t="s">
        <v>5277</v>
      </c>
      <c r="B748" s="39">
        <v>58475</v>
      </c>
      <c r="C748" s="30">
        <v>0</v>
      </c>
      <c r="D748" s="39">
        <v>58475</v>
      </c>
      <c r="E748" s="30">
        <v>0</v>
      </c>
      <c r="F748" s="52">
        <f t="shared" si="82"/>
        <v>0</v>
      </c>
      <c r="G748" s="39">
        <v>779682</v>
      </c>
      <c r="H748" s="30">
        <v>0</v>
      </c>
      <c r="I748" s="39">
        <v>779682</v>
      </c>
      <c r="J748" s="30">
        <v>0</v>
      </c>
      <c r="K748" s="52">
        <f t="shared" si="83"/>
        <v>0</v>
      </c>
      <c r="L748" s="54">
        <v>23964535</v>
      </c>
      <c r="M748" s="54">
        <v>1689678</v>
      </c>
      <c r="N748" s="54">
        <v>780657</v>
      </c>
      <c r="O748" s="54">
        <v>54254</v>
      </c>
      <c r="P748" s="52">
        <f t="shared" si="84"/>
        <v>21439946</v>
      </c>
      <c r="Q748" s="30" t="e">
        <f>MATCH(LEFT(A748,4)*1,'Appendix 1'!E$5:E$8,0)</f>
        <v>#N/A</v>
      </c>
      <c r="R748" s="41">
        <f t="shared" si="85"/>
        <v>-0.1</v>
      </c>
      <c r="S748" s="41">
        <f t="shared" si="86"/>
        <v>-0.1</v>
      </c>
      <c r="T748" s="41">
        <f t="shared" si="87"/>
        <v>-0.1</v>
      </c>
      <c r="U748" s="41">
        <f t="shared" si="88"/>
        <v>-0.1</v>
      </c>
      <c r="V748" s="41" t="e">
        <f t="shared" si="89"/>
        <v>#DIV/0!</v>
      </c>
      <c r="W748" s="42"/>
      <c r="X748" s="42"/>
      <c r="Y748" s="42"/>
      <c r="Z748" s="42"/>
      <c r="AA748" s="42"/>
    </row>
    <row r="749" spans="1:27" hidden="1">
      <c r="A749" s="38" t="s">
        <v>5278</v>
      </c>
      <c r="B749" s="39">
        <v>283139</v>
      </c>
      <c r="C749" s="39">
        <v>25</v>
      </c>
      <c r="D749" s="39">
        <v>279784</v>
      </c>
      <c r="E749" s="30">
        <v>0</v>
      </c>
      <c r="F749" s="52">
        <f t="shared" si="82"/>
        <v>3330</v>
      </c>
      <c r="G749" s="39">
        <v>3802354</v>
      </c>
      <c r="H749" s="39">
        <v>704</v>
      </c>
      <c r="I749" s="39">
        <v>3730166</v>
      </c>
      <c r="J749" s="30">
        <v>0</v>
      </c>
      <c r="K749" s="52">
        <f t="shared" si="83"/>
        <v>71484</v>
      </c>
      <c r="L749" s="54">
        <v>110046877</v>
      </c>
      <c r="M749" s="54">
        <v>9040913</v>
      </c>
      <c r="N749" s="54">
        <v>3856250</v>
      </c>
      <c r="O749" s="54">
        <v>7522167</v>
      </c>
      <c r="P749" s="52">
        <f t="shared" si="84"/>
        <v>89627547</v>
      </c>
      <c r="Q749" s="30" t="e">
        <f>MATCH(LEFT(A749,4)*1,'Appendix 1'!E$5:E$8,0)</f>
        <v>#N/A</v>
      </c>
      <c r="R749" s="41">
        <f t="shared" si="85"/>
        <v>-0.1</v>
      </c>
      <c r="S749" s="41">
        <f t="shared" si="86"/>
        <v>-0.1</v>
      </c>
      <c r="T749" s="41">
        <f t="shared" si="87"/>
        <v>-0.1</v>
      </c>
      <c r="U749" s="41">
        <f t="shared" si="88"/>
        <v>-0.1</v>
      </c>
      <c r="V749" s="41">
        <f t="shared" si="89"/>
        <v>4.6583850931677016E-2</v>
      </c>
      <c r="W749" s="42"/>
      <c r="X749" s="42"/>
      <c r="Y749" s="42"/>
      <c r="Z749" s="42"/>
      <c r="AA749" s="42"/>
    </row>
    <row r="750" spans="1:27" hidden="1">
      <c r="A750" s="38" t="s">
        <v>5279</v>
      </c>
      <c r="B750" s="39">
        <v>25001047</v>
      </c>
      <c r="C750" s="39">
        <v>10752</v>
      </c>
      <c r="D750" s="39">
        <v>17589047</v>
      </c>
      <c r="E750" s="39">
        <v>237100</v>
      </c>
      <c r="F750" s="52">
        <f t="shared" si="82"/>
        <v>7164148</v>
      </c>
      <c r="G750" s="39">
        <v>76231177</v>
      </c>
      <c r="H750" s="39">
        <v>30525</v>
      </c>
      <c r="I750" s="39">
        <v>52216933</v>
      </c>
      <c r="J750" s="39">
        <v>632266</v>
      </c>
      <c r="K750" s="52">
        <f t="shared" si="83"/>
        <v>23351453</v>
      </c>
      <c r="L750" s="54">
        <v>127001420</v>
      </c>
      <c r="M750" s="54">
        <v>24584587</v>
      </c>
      <c r="N750" s="54">
        <v>52218667</v>
      </c>
      <c r="O750" s="54">
        <v>7355857</v>
      </c>
      <c r="P750" s="52">
        <f t="shared" si="84"/>
        <v>42842309</v>
      </c>
      <c r="Q750" s="30" t="e">
        <f>MATCH(LEFT(A750,4)*1,'Appendix 1'!E$5:E$8,0)</f>
        <v>#N/A</v>
      </c>
      <c r="R750" s="41">
        <f t="shared" si="85"/>
        <v>-0.1</v>
      </c>
      <c r="S750" s="41">
        <f t="shared" si="86"/>
        <v>-0.1</v>
      </c>
      <c r="T750" s="41">
        <f t="shared" si="87"/>
        <v>-0.1</v>
      </c>
      <c r="U750" s="41">
        <f t="shared" si="88"/>
        <v>-0.1</v>
      </c>
      <c r="V750" s="41">
        <f t="shared" si="89"/>
        <v>0.30679666914088816</v>
      </c>
      <c r="W750" s="42"/>
      <c r="X750" s="42"/>
      <c r="Y750" s="42"/>
      <c r="Z750" s="42"/>
      <c r="AA750" s="42"/>
    </row>
    <row r="751" spans="1:27" hidden="1">
      <c r="A751" s="38" t="s">
        <v>5280</v>
      </c>
      <c r="B751" s="39">
        <v>599319933</v>
      </c>
      <c r="C751" s="39">
        <v>131639</v>
      </c>
      <c r="D751" s="39">
        <v>295724395</v>
      </c>
      <c r="E751" s="39">
        <v>139662</v>
      </c>
      <c r="F751" s="52">
        <f t="shared" si="82"/>
        <v>303324237</v>
      </c>
      <c r="G751" s="39">
        <v>5518684886</v>
      </c>
      <c r="H751" s="39">
        <v>311297</v>
      </c>
      <c r="I751" s="39">
        <v>3259263382</v>
      </c>
      <c r="J751" s="39">
        <v>1470960</v>
      </c>
      <c r="K751" s="52">
        <f t="shared" si="83"/>
        <v>2257639247</v>
      </c>
      <c r="L751" s="54">
        <v>5862881079</v>
      </c>
      <c r="M751" s="54">
        <v>662872</v>
      </c>
      <c r="N751" s="54">
        <v>3378745938</v>
      </c>
      <c r="O751" s="54">
        <v>36499781</v>
      </c>
      <c r="P751" s="52">
        <f t="shared" si="84"/>
        <v>2446972488</v>
      </c>
      <c r="Q751" s="30" t="e">
        <f>MATCH(LEFT(A751,4)*1,'Appendix 1'!E$5:E$8,0)</f>
        <v>#N/A</v>
      </c>
      <c r="R751" s="41">
        <f t="shared" si="85"/>
        <v>-0.1</v>
      </c>
      <c r="S751" s="41">
        <f t="shared" si="86"/>
        <v>-0.1</v>
      </c>
      <c r="T751" s="41">
        <f t="shared" si="87"/>
        <v>-0.1</v>
      </c>
      <c r="U751" s="41">
        <f t="shared" si="88"/>
        <v>-0.1</v>
      </c>
      <c r="V751" s="41">
        <f t="shared" si="89"/>
        <v>0.13435460842695032</v>
      </c>
      <c r="W751" s="42"/>
      <c r="X751" s="42"/>
      <c r="Y751" s="42"/>
      <c r="Z751" s="42"/>
      <c r="AA751" s="42"/>
    </row>
    <row r="752" spans="1:27" hidden="1">
      <c r="A752" s="38" t="s">
        <v>5281</v>
      </c>
      <c r="B752" s="39">
        <v>1108277063</v>
      </c>
      <c r="C752" s="39">
        <v>116886</v>
      </c>
      <c r="D752" s="39">
        <v>400157929</v>
      </c>
      <c r="E752" s="39">
        <v>1181195</v>
      </c>
      <c r="F752" s="52">
        <f t="shared" si="82"/>
        <v>706821053</v>
      </c>
      <c r="G752" s="39">
        <v>10393147733</v>
      </c>
      <c r="H752" s="39">
        <v>1401506</v>
      </c>
      <c r="I752" s="39">
        <v>2552781638</v>
      </c>
      <c r="J752" s="39">
        <v>21150570</v>
      </c>
      <c r="K752" s="52">
        <f t="shared" si="83"/>
        <v>7817814019</v>
      </c>
      <c r="L752" s="54">
        <v>11261372902</v>
      </c>
      <c r="M752" s="54">
        <v>13810968</v>
      </c>
      <c r="N752" s="54">
        <v>2558705983</v>
      </c>
      <c r="O752" s="54">
        <v>677365264</v>
      </c>
      <c r="P752" s="52">
        <f t="shared" si="84"/>
        <v>8011490687</v>
      </c>
      <c r="Q752" s="30" t="e">
        <f>MATCH(LEFT(A752,4)*1,'Appendix 1'!E$5:E$8,0)</f>
        <v>#N/A</v>
      </c>
      <c r="R752" s="41">
        <f t="shared" si="85"/>
        <v>-0.1</v>
      </c>
      <c r="S752" s="41">
        <f t="shared" si="86"/>
        <v>-0.1</v>
      </c>
      <c r="T752" s="41">
        <f t="shared" si="87"/>
        <v>-0.1</v>
      </c>
      <c r="U752" s="41">
        <f t="shared" si="88"/>
        <v>-0.1</v>
      </c>
      <c r="V752" s="41">
        <f t="shared" si="89"/>
        <v>9.0411597318915446E-2</v>
      </c>
      <c r="W752" s="42"/>
      <c r="X752" s="42"/>
      <c r="Y752" s="42"/>
      <c r="Z752" s="42"/>
      <c r="AA752" s="42"/>
    </row>
    <row r="753" spans="1:27" hidden="1">
      <c r="A753" s="38" t="s">
        <v>5282</v>
      </c>
      <c r="B753" s="39">
        <v>1237227419</v>
      </c>
      <c r="C753" s="39">
        <v>66071</v>
      </c>
      <c r="D753" s="39">
        <v>437440117</v>
      </c>
      <c r="E753" s="39">
        <v>702526</v>
      </c>
      <c r="F753" s="52">
        <f t="shared" si="82"/>
        <v>799018705</v>
      </c>
      <c r="G753" s="39">
        <v>7353675903</v>
      </c>
      <c r="H753" s="39">
        <v>340179</v>
      </c>
      <c r="I753" s="39">
        <v>2705718513</v>
      </c>
      <c r="J753" s="39">
        <v>2342906</v>
      </c>
      <c r="K753" s="52">
        <f t="shared" si="83"/>
        <v>4645274305</v>
      </c>
      <c r="L753" s="54">
        <v>7422319993</v>
      </c>
      <c r="M753" s="54">
        <v>2457343</v>
      </c>
      <c r="N753" s="54">
        <v>2707424852</v>
      </c>
      <c r="O753" s="54">
        <v>16566741</v>
      </c>
      <c r="P753" s="52">
        <f t="shared" si="84"/>
        <v>4695871057</v>
      </c>
      <c r="Q753" s="30" t="e">
        <f>MATCH(LEFT(A753,4)*1,'Appendix 1'!E$5:E$8,0)</f>
        <v>#N/A</v>
      </c>
      <c r="R753" s="41">
        <f t="shared" si="85"/>
        <v>-0.1</v>
      </c>
      <c r="S753" s="41">
        <f t="shared" si="86"/>
        <v>-0.1</v>
      </c>
      <c r="T753" s="41">
        <f t="shared" si="87"/>
        <v>-0.1</v>
      </c>
      <c r="U753" s="41">
        <f t="shared" si="88"/>
        <v>-0.1</v>
      </c>
      <c r="V753" s="41">
        <f t="shared" si="89"/>
        <v>0.17200678636780739</v>
      </c>
      <c r="W753" s="42"/>
      <c r="X753" s="42"/>
      <c r="Y753" s="42"/>
      <c r="Z753" s="42"/>
      <c r="AA753" s="42"/>
    </row>
    <row r="754" spans="1:27" hidden="1">
      <c r="A754" s="38" t="s">
        <v>5283</v>
      </c>
      <c r="B754" s="39">
        <v>122740689</v>
      </c>
      <c r="C754" s="39">
        <v>16902</v>
      </c>
      <c r="D754" s="39">
        <v>103069847</v>
      </c>
      <c r="E754" s="39">
        <v>17667</v>
      </c>
      <c r="F754" s="52">
        <f t="shared" si="82"/>
        <v>19636273</v>
      </c>
      <c r="G754" s="39">
        <v>993578431</v>
      </c>
      <c r="H754" s="39">
        <v>139848</v>
      </c>
      <c r="I754" s="39">
        <v>831283655</v>
      </c>
      <c r="J754" s="39">
        <v>377958</v>
      </c>
      <c r="K754" s="52">
        <f t="shared" si="83"/>
        <v>161776970</v>
      </c>
      <c r="L754" s="54">
        <v>1008847439</v>
      </c>
      <c r="M754" s="54">
        <v>263395</v>
      </c>
      <c r="N754" s="54">
        <v>831285270</v>
      </c>
      <c r="O754" s="54">
        <v>6623162</v>
      </c>
      <c r="P754" s="52">
        <f t="shared" si="84"/>
        <v>170675612</v>
      </c>
      <c r="Q754" s="30" t="e">
        <f>MATCH(LEFT(A754,4)*1,'Appendix 1'!E$5:E$8,0)</f>
        <v>#N/A</v>
      </c>
      <c r="R754" s="41">
        <f t="shared" si="85"/>
        <v>-0.1</v>
      </c>
      <c r="S754" s="41">
        <f t="shared" si="86"/>
        <v>-0.1</v>
      </c>
      <c r="T754" s="41">
        <f t="shared" si="87"/>
        <v>-0.1</v>
      </c>
      <c r="U754" s="41">
        <f t="shared" si="88"/>
        <v>-0.1</v>
      </c>
      <c r="V754" s="41">
        <f t="shared" si="89"/>
        <v>0.12137866718606487</v>
      </c>
      <c r="W754" s="42"/>
      <c r="X754" s="42"/>
      <c r="Y754" s="42"/>
      <c r="Z754" s="42"/>
      <c r="AA754" s="42"/>
    </row>
    <row r="755" spans="1:27" hidden="1">
      <c r="A755" s="38" t="s">
        <v>5284</v>
      </c>
      <c r="B755" s="39">
        <v>11560602</v>
      </c>
      <c r="C755" s="39">
        <v>25481</v>
      </c>
      <c r="D755" s="39">
        <v>8676778</v>
      </c>
      <c r="E755" s="39">
        <v>18626</v>
      </c>
      <c r="F755" s="52">
        <f t="shared" si="82"/>
        <v>2839717</v>
      </c>
      <c r="G755" s="39">
        <v>181574503</v>
      </c>
      <c r="H755" s="39">
        <v>208030</v>
      </c>
      <c r="I755" s="39">
        <v>124007073</v>
      </c>
      <c r="J755" s="39">
        <v>301281</v>
      </c>
      <c r="K755" s="52">
        <f t="shared" si="83"/>
        <v>57058119</v>
      </c>
      <c r="L755" s="54">
        <v>299149281</v>
      </c>
      <c r="M755" s="54">
        <v>9943119</v>
      </c>
      <c r="N755" s="54">
        <v>124726883</v>
      </c>
      <c r="O755" s="54">
        <v>24871271</v>
      </c>
      <c r="P755" s="52">
        <f t="shared" si="84"/>
        <v>139608008</v>
      </c>
      <c r="Q755" s="30" t="e">
        <f>MATCH(LEFT(A755,4)*1,'Appendix 1'!E$5:E$8,0)</f>
        <v>#N/A</v>
      </c>
      <c r="R755" s="41">
        <f t="shared" si="85"/>
        <v>-0.1</v>
      </c>
      <c r="S755" s="41">
        <f t="shared" si="86"/>
        <v>-0.1</v>
      </c>
      <c r="T755" s="41">
        <f t="shared" si="87"/>
        <v>-0.1</v>
      </c>
      <c r="U755" s="41">
        <f t="shared" si="88"/>
        <v>-0.1</v>
      </c>
      <c r="V755" s="41">
        <f t="shared" si="89"/>
        <v>4.9768850599508897E-2</v>
      </c>
      <c r="W755" s="42"/>
      <c r="X755" s="42"/>
      <c r="Y755" s="42"/>
      <c r="Z755" s="42"/>
      <c r="AA755" s="42"/>
    </row>
    <row r="756" spans="1:27" hidden="1">
      <c r="A756" s="38" t="s">
        <v>5285</v>
      </c>
      <c r="B756" s="39">
        <v>505120</v>
      </c>
      <c r="C756" s="30">
        <v>0</v>
      </c>
      <c r="D756" s="39">
        <v>54253</v>
      </c>
      <c r="E756" s="39">
        <v>2592</v>
      </c>
      <c r="F756" s="52">
        <f t="shared" si="82"/>
        <v>448275</v>
      </c>
      <c r="G756" s="39">
        <v>8429794</v>
      </c>
      <c r="H756" s="30">
        <v>0</v>
      </c>
      <c r="I756" s="39">
        <v>185808</v>
      </c>
      <c r="J756" s="39">
        <v>150290</v>
      </c>
      <c r="K756" s="52">
        <f t="shared" si="83"/>
        <v>8093696</v>
      </c>
      <c r="L756" s="54">
        <v>44307858</v>
      </c>
      <c r="M756" s="54">
        <v>3370</v>
      </c>
      <c r="N756" s="54">
        <v>185808</v>
      </c>
      <c r="O756" s="54">
        <v>164539</v>
      </c>
      <c r="P756" s="52">
        <f t="shared" si="84"/>
        <v>43954141</v>
      </c>
      <c r="Q756" s="30" t="e">
        <f>MATCH(LEFT(A756,4)*1,'Appendix 1'!E$5:E$8,0)</f>
        <v>#N/A</v>
      </c>
      <c r="R756" s="41">
        <f t="shared" si="85"/>
        <v>-0.1</v>
      </c>
      <c r="S756" s="41">
        <f t="shared" si="86"/>
        <v>-0.1</v>
      </c>
      <c r="T756" s="41">
        <f t="shared" si="87"/>
        <v>-0.1</v>
      </c>
      <c r="U756" s="41">
        <f t="shared" si="88"/>
        <v>-0.1</v>
      </c>
      <c r="V756" s="41">
        <f t="shared" si="89"/>
        <v>5.5385697708438764E-2</v>
      </c>
      <c r="W756" s="42"/>
      <c r="X756" s="42"/>
      <c r="Y756" s="42"/>
      <c r="Z756" s="42"/>
      <c r="AA756" s="42"/>
    </row>
    <row r="757" spans="1:27" hidden="1">
      <c r="A757" s="38" t="s">
        <v>5286</v>
      </c>
      <c r="B757" s="39">
        <v>327778</v>
      </c>
      <c r="C757" s="40"/>
      <c r="D757" s="39">
        <v>318901</v>
      </c>
      <c r="E757" s="30">
        <v>0</v>
      </c>
      <c r="F757" s="52">
        <f t="shared" si="82"/>
        <v>8877</v>
      </c>
      <c r="G757" s="39">
        <v>7042018</v>
      </c>
      <c r="H757" s="40"/>
      <c r="I757" s="39">
        <v>6870299</v>
      </c>
      <c r="J757" s="30">
        <v>0</v>
      </c>
      <c r="K757" s="52">
        <f t="shared" si="83"/>
        <v>171719</v>
      </c>
      <c r="L757" s="54">
        <v>8555712</v>
      </c>
      <c r="M757" s="55"/>
      <c r="N757" s="54">
        <v>6870299</v>
      </c>
      <c r="O757" s="54">
        <v>5063</v>
      </c>
      <c r="P757" s="52">
        <f t="shared" si="84"/>
        <v>1680350</v>
      </c>
      <c r="Q757" s="30" t="e">
        <f>MATCH(LEFT(A757,4)*1,'Appendix 1'!E$5:E$8,0)</f>
        <v>#N/A</v>
      </c>
      <c r="R757" s="41">
        <f t="shared" si="85"/>
        <v>-0.1</v>
      </c>
      <c r="S757" s="41">
        <f t="shared" si="86"/>
        <v>-0.1</v>
      </c>
      <c r="T757" s="41">
        <f t="shared" si="87"/>
        <v>-0.1</v>
      </c>
      <c r="U757" s="41">
        <f t="shared" si="88"/>
        <v>-0.1</v>
      </c>
      <c r="V757" s="41">
        <f t="shared" si="89"/>
        <v>5.1694920189379163E-2</v>
      </c>
      <c r="W757" s="42"/>
      <c r="X757" s="42"/>
      <c r="Y757" s="42"/>
      <c r="Z757" s="42"/>
      <c r="AA757" s="42"/>
    </row>
    <row r="758" spans="1:27" hidden="1">
      <c r="A758" s="38" t="s">
        <v>5287</v>
      </c>
      <c r="B758" s="40"/>
      <c r="C758" s="40"/>
      <c r="D758" s="40"/>
      <c r="E758" s="40"/>
      <c r="F758" s="52">
        <f t="shared" si="82"/>
        <v>0</v>
      </c>
      <c r="G758" s="40"/>
      <c r="H758" s="40"/>
      <c r="I758" s="40"/>
      <c r="J758" s="40"/>
      <c r="K758" s="52">
        <f t="shared" si="83"/>
        <v>0</v>
      </c>
      <c r="L758" s="55"/>
      <c r="M758" s="55"/>
      <c r="N758" s="55"/>
      <c r="O758" s="55"/>
      <c r="P758" s="52">
        <f t="shared" si="84"/>
        <v>0</v>
      </c>
      <c r="Q758" s="30" t="e">
        <f>MATCH(LEFT(A758,4)*1,'Appendix 1'!E$5:E$8,0)</f>
        <v>#N/A</v>
      </c>
      <c r="R758" s="41">
        <f t="shared" si="85"/>
        <v>-0.1</v>
      </c>
      <c r="S758" s="41">
        <f t="shared" si="86"/>
        <v>-0.1</v>
      </c>
      <c r="T758" s="41">
        <f t="shared" si="87"/>
        <v>-0.1</v>
      </c>
      <c r="U758" s="41">
        <f t="shared" si="88"/>
        <v>-0.1</v>
      </c>
      <c r="V758" s="41" t="e">
        <f t="shared" si="89"/>
        <v>#DIV/0!</v>
      </c>
      <c r="W758" s="42"/>
      <c r="X758" s="42"/>
      <c r="Y758" s="42"/>
      <c r="Z758" s="42"/>
      <c r="AA758" s="42"/>
    </row>
    <row r="759" spans="1:27" hidden="1">
      <c r="A759" s="38" t="s">
        <v>5288</v>
      </c>
      <c r="B759" s="39">
        <v>22595354</v>
      </c>
      <c r="C759" s="39">
        <v>2462</v>
      </c>
      <c r="D759" s="39">
        <v>21909865</v>
      </c>
      <c r="E759" s="39">
        <v>22385</v>
      </c>
      <c r="F759" s="52">
        <f t="shared" si="82"/>
        <v>660642</v>
      </c>
      <c r="G759" s="39">
        <v>81202511</v>
      </c>
      <c r="H759" s="39">
        <v>37213</v>
      </c>
      <c r="I759" s="39">
        <v>70131282</v>
      </c>
      <c r="J759" s="39">
        <v>345716</v>
      </c>
      <c r="K759" s="52">
        <f t="shared" si="83"/>
        <v>10688300</v>
      </c>
      <c r="L759" s="54">
        <v>131653471</v>
      </c>
      <c r="M759" s="54">
        <v>390198</v>
      </c>
      <c r="N759" s="54">
        <v>70361430</v>
      </c>
      <c r="O759" s="54">
        <v>45898060</v>
      </c>
      <c r="P759" s="52">
        <f t="shared" si="84"/>
        <v>15003783</v>
      </c>
      <c r="Q759" s="30" t="e">
        <f>MATCH(LEFT(A759,4)*1,'Appendix 1'!E$5:E$8,0)</f>
        <v>#N/A</v>
      </c>
      <c r="R759" s="41">
        <f t="shared" si="85"/>
        <v>-0.1</v>
      </c>
      <c r="S759" s="41">
        <f t="shared" si="86"/>
        <v>-0.1</v>
      </c>
      <c r="T759" s="41">
        <f t="shared" si="87"/>
        <v>-0.1</v>
      </c>
      <c r="U759" s="41">
        <f t="shared" si="88"/>
        <v>-0.1</v>
      </c>
      <c r="V759" s="41">
        <f t="shared" si="89"/>
        <v>6.1809829439667674E-2</v>
      </c>
      <c r="W759" s="42"/>
      <c r="X759" s="42"/>
      <c r="Y759" s="42"/>
      <c r="Z759" s="42"/>
      <c r="AA759" s="42"/>
    </row>
    <row r="760" spans="1:27" hidden="1">
      <c r="A760" s="38" t="s">
        <v>5289</v>
      </c>
      <c r="B760" s="39">
        <v>319396090</v>
      </c>
      <c r="C760" s="39">
        <v>94259</v>
      </c>
      <c r="D760" s="39">
        <v>232392197</v>
      </c>
      <c r="E760" s="39">
        <v>2940349</v>
      </c>
      <c r="F760" s="52">
        <f t="shared" si="82"/>
        <v>83969285</v>
      </c>
      <c r="G760" s="39">
        <v>1889118370</v>
      </c>
      <c r="H760" s="39">
        <v>1268693</v>
      </c>
      <c r="I760" s="39">
        <v>735252064</v>
      </c>
      <c r="J760" s="39">
        <v>42142618</v>
      </c>
      <c r="K760" s="52">
        <f t="shared" si="83"/>
        <v>1110454995</v>
      </c>
      <c r="L760" s="54">
        <v>2211935635</v>
      </c>
      <c r="M760" s="54">
        <v>14364193</v>
      </c>
      <c r="N760" s="54">
        <v>738007832</v>
      </c>
      <c r="O760" s="54">
        <v>311708365</v>
      </c>
      <c r="P760" s="52">
        <f t="shared" si="84"/>
        <v>1147855245</v>
      </c>
      <c r="Q760" s="30" t="e">
        <f>MATCH(LEFT(A760,4)*1,'Appendix 1'!E$5:E$8,0)</f>
        <v>#N/A</v>
      </c>
      <c r="R760" s="41">
        <f t="shared" si="85"/>
        <v>-0.1</v>
      </c>
      <c r="S760" s="41">
        <f t="shared" si="86"/>
        <v>-0.1</v>
      </c>
      <c r="T760" s="41">
        <f t="shared" si="87"/>
        <v>-0.1</v>
      </c>
      <c r="U760" s="41">
        <f t="shared" si="88"/>
        <v>-0.1</v>
      </c>
      <c r="V760" s="41">
        <f t="shared" si="89"/>
        <v>7.5617008683904391E-2</v>
      </c>
      <c r="W760" s="42"/>
      <c r="X760" s="42"/>
      <c r="Y760" s="42"/>
      <c r="Z760" s="42"/>
      <c r="AA760" s="42"/>
    </row>
    <row r="761" spans="1:27" hidden="1">
      <c r="A761" s="38" t="s">
        <v>5290</v>
      </c>
      <c r="B761" s="39">
        <v>24827216</v>
      </c>
      <c r="C761" s="39">
        <v>8098</v>
      </c>
      <c r="D761" s="39">
        <v>24024137</v>
      </c>
      <c r="E761" s="39">
        <v>4025</v>
      </c>
      <c r="F761" s="52">
        <f t="shared" si="82"/>
        <v>790956</v>
      </c>
      <c r="G761" s="39">
        <v>271160356</v>
      </c>
      <c r="H761" s="39">
        <v>108572</v>
      </c>
      <c r="I761" s="39">
        <v>260877762</v>
      </c>
      <c r="J761" s="39">
        <v>49553</v>
      </c>
      <c r="K761" s="52">
        <f t="shared" si="83"/>
        <v>10124469</v>
      </c>
      <c r="L761" s="54">
        <v>560447615</v>
      </c>
      <c r="M761" s="54">
        <v>12625713</v>
      </c>
      <c r="N761" s="54">
        <v>327569263</v>
      </c>
      <c r="O761" s="54">
        <v>16088681</v>
      </c>
      <c r="P761" s="52">
        <f t="shared" si="84"/>
        <v>204163958</v>
      </c>
      <c r="Q761" s="30" t="e">
        <f>MATCH(LEFT(A761,4)*1,'Appendix 1'!E$5:E$8,0)</f>
        <v>#N/A</v>
      </c>
      <c r="R761" s="41">
        <f t="shared" si="85"/>
        <v>-0.1</v>
      </c>
      <c r="S761" s="41">
        <f t="shared" si="86"/>
        <v>-0.1</v>
      </c>
      <c r="T761" s="41">
        <f t="shared" si="87"/>
        <v>-0.1</v>
      </c>
      <c r="U761" s="41">
        <f t="shared" si="88"/>
        <v>-0.1</v>
      </c>
      <c r="V761" s="41">
        <f t="shared" si="89"/>
        <v>7.8123208239365444E-2</v>
      </c>
      <c r="W761" s="42"/>
      <c r="X761" s="42"/>
      <c r="Y761" s="42"/>
      <c r="Z761" s="42"/>
      <c r="AA761" s="42"/>
    </row>
    <row r="762" spans="1:27" hidden="1">
      <c r="A762" s="38" t="s">
        <v>5291</v>
      </c>
      <c r="B762" s="39">
        <v>6226759</v>
      </c>
      <c r="C762" s="30">
        <v>0</v>
      </c>
      <c r="D762" s="39">
        <v>6226759</v>
      </c>
      <c r="E762" s="30">
        <v>0</v>
      </c>
      <c r="F762" s="52">
        <f t="shared" si="82"/>
        <v>0</v>
      </c>
      <c r="G762" s="39">
        <v>24923861</v>
      </c>
      <c r="H762" s="30">
        <v>0</v>
      </c>
      <c r="I762" s="39">
        <v>24923861</v>
      </c>
      <c r="J762" s="30">
        <v>0</v>
      </c>
      <c r="K762" s="52">
        <f t="shared" si="83"/>
        <v>0</v>
      </c>
      <c r="L762" s="54">
        <v>74244919</v>
      </c>
      <c r="M762" s="54">
        <v>1999930</v>
      </c>
      <c r="N762" s="54">
        <v>25036640</v>
      </c>
      <c r="O762" s="54">
        <v>24531089</v>
      </c>
      <c r="P762" s="52">
        <f t="shared" si="84"/>
        <v>22677260</v>
      </c>
      <c r="Q762" s="30" t="e">
        <f>MATCH(LEFT(A762,4)*1,'Appendix 1'!E$5:E$8,0)</f>
        <v>#N/A</v>
      </c>
      <c r="R762" s="41">
        <f t="shared" si="85"/>
        <v>-0.1</v>
      </c>
      <c r="S762" s="41">
        <f t="shared" si="86"/>
        <v>-0.1</v>
      </c>
      <c r="T762" s="41">
        <f t="shared" si="87"/>
        <v>-0.1</v>
      </c>
      <c r="U762" s="41">
        <f t="shared" si="88"/>
        <v>-0.1</v>
      </c>
      <c r="V762" s="41" t="e">
        <f t="shared" si="89"/>
        <v>#DIV/0!</v>
      </c>
      <c r="W762" s="42"/>
      <c r="X762" s="42"/>
      <c r="Y762" s="42"/>
      <c r="Z762" s="42"/>
      <c r="AA762" s="42"/>
    </row>
    <row r="763" spans="1:27" hidden="1">
      <c r="A763" s="38" t="s">
        <v>5292</v>
      </c>
      <c r="B763" s="39">
        <v>21508262</v>
      </c>
      <c r="C763" s="39">
        <v>5015</v>
      </c>
      <c r="D763" s="39">
        <v>20835319</v>
      </c>
      <c r="E763" s="39">
        <v>1839</v>
      </c>
      <c r="F763" s="52">
        <f t="shared" si="82"/>
        <v>666089</v>
      </c>
      <c r="G763" s="39">
        <v>320988109</v>
      </c>
      <c r="H763" s="39">
        <v>76262</v>
      </c>
      <c r="I763" s="39">
        <v>311188228</v>
      </c>
      <c r="J763" s="39">
        <v>28303</v>
      </c>
      <c r="K763" s="52">
        <f t="shared" si="83"/>
        <v>9695316</v>
      </c>
      <c r="L763" s="54">
        <v>465004136</v>
      </c>
      <c r="M763" s="54">
        <v>1426122</v>
      </c>
      <c r="N763" s="54">
        <v>443855622</v>
      </c>
      <c r="O763" s="54">
        <v>2849205</v>
      </c>
      <c r="P763" s="52">
        <f t="shared" si="84"/>
        <v>16873187</v>
      </c>
      <c r="Q763" s="30" t="e">
        <f>MATCH(LEFT(A763,4)*1,'Appendix 1'!E$5:E$8,0)</f>
        <v>#N/A</v>
      </c>
      <c r="R763" s="41">
        <f t="shared" si="85"/>
        <v>-0.1</v>
      </c>
      <c r="S763" s="41">
        <f t="shared" si="86"/>
        <v>-0.1</v>
      </c>
      <c r="T763" s="41">
        <f t="shared" si="87"/>
        <v>-0.1</v>
      </c>
      <c r="U763" s="41">
        <f t="shared" si="88"/>
        <v>-0.1</v>
      </c>
      <c r="V763" s="41">
        <f t="shared" si="89"/>
        <v>6.8702144416953506E-2</v>
      </c>
      <c r="W763" s="42"/>
      <c r="X763" s="42"/>
      <c r="Y763" s="42"/>
      <c r="Z763" s="42"/>
      <c r="AA763" s="42"/>
    </row>
    <row r="764" spans="1:27" hidden="1">
      <c r="A764" s="38" t="s">
        <v>5293</v>
      </c>
      <c r="B764" s="39">
        <v>2171793</v>
      </c>
      <c r="C764" s="39">
        <v>580</v>
      </c>
      <c r="D764" s="39">
        <v>1567014</v>
      </c>
      <c r="E764" s="30">
        <v>0</v>
      </c>
      <c r="F764" s="52">
        <f t="shared" si="82"/>
        <v>604199</v>
      </c>
      <c r="G764" s="39">
        <v>28752057</v>
      </c>
      <c r="H764" s="39">
        <v>14535</v>
      </c>
      <c r="I764" s="39">
        <v>13632315</v>
      </c>
      <c r="J764" s="30">
        <v>0</v>
      </c>
      <c r="K764" s="52">
        <f t="shared" si="83"/>
        <v>15105207</v>
      </c>
      <c r="L764" s="54">
        <v>44472853</v>
      </c>
      <c r="M764" s="54">
        <v>1036160</v>
      </c>
      <c r="N764" s="54">
        <v>25333221</v>
      </c>
      <c r="O764" s="54">
        <v>23889</v>
      </c>
      <c r="P764" s="52">
        <f t="shared" si="84"/>
        <v>18079583</v>
      </c>
      <c r="Q764" s="30" t="e">
        <f>MATCH(LEFT(A764,4)*1,'Appendix 1'!E$5:E$8,0)</f>
        <v>#N/A</v>
      </c>
      <c r="R764" s="41">
        <f t="shared" si="85"/>
        <v>-0.1</v>
      </c>
      <c r="S764" s="41">
        <f t="shared" si="86"/>
        <v>-0.1</v>
      </c>
      <c r="T764" s="41">
        <f t="shared" si="87"/>
        <v>-0.1</v>
      </c>
      <c r="U764" s="41">
        <f t="shared" si="88"/>
        <v>-0.1</v>
      </c>
      <c r="V764" s="41">
        <f t="shared" si="89"/>
        <v>3.9999385642315262E-2</v>
      </c>
      <c r="W764" s="42"/>
      <c r="X764" s="42"/>
      <c r="Y764" s="42"/>
      <c r="Z764" s="42"/>
      <c r="AA764" s="42"/>
    </row>
    <row r="765" spans="1:27" hidden="1">
      <c r="A765" s="38" t="s">
        <v>5294</v>
      </c>
      <c r="B765" s="39">
        <v>4215299</v>
      </c>
      <c r="C765" s="39">
        <v>369</v>
      </c>
      <c r="D765" s="39">
        <v>3669085</v>
      </c>
      <c r="E765" s="39">
        <v>291</v>
      </c>
      <c r="F765" s="52">
        <f t="shared" si="82"/>
        <v>545554</v>
      </c>
      <c r="G765" s="39">
        <v>70932111</v>
      </c>
      <c r="H765" s="39">
        <v>6404</v>
      </c>
      <c r="I765" s="39">
        <v>61287094</v>
      </c>
      <c r="J765" s="39">
        <v>2423</v>
      </c>
      <c r="K765" s="52">
        <f t="shared" si="83"/>
        <v>9636190</v>
      </c>
      <c r="L765" s="54">
        <v>75903097</v>
      </c>
      <c r="M765" s="54">
        <v>247128</v>
      </c>
      <c r="N765" s="54">
        <v>64038414</v>
      </c>
      <c r="O765" s="54">
        <v>779056</v>
      </c>
      <c r="P765" s="52">
        <f t="shared" si="84"/>
        <v>10838499</v>
      </c>
      <c r="Q765" s="30" t="e">
        <f>MATCH(LEFT(A765,4)*1,'Appendix 1'!E$5:E$8,0)</f>
        <v>#N/A</v>
      </c>
      <c r="R765" s="41">
        <f t="shared" si="85"/>
        <v>-0.1</v>
      </c>
      <c r="S765" s="41">
        <f t="shared" si="86"/>
        <v>-0.1</v>
      </c>
      <c r="T765" s="41">
        <f t="shared" si="87"/>
        <v>-0.1</v>
      </c>
      <c r="U765" s="41">
        <f t="shared" si="88"/>
        <v>-0.1</v>
      </c>
      <c r="V765" s="41">
        <f t="shared" si="89"/>
        <v>5.6615114479892988E-2</v>
      </c>
      <c r="W765" s="42"/>
      <c r="X765" s="42"/>
      <c r="Y765" s="42"/>
      <c r="Z765" s="42"/>
      <c r="AA765" s="42"/>
    </row>
    <row r="766" spans="1:27" hidden="1">
      <c r="A766" s="38" t="s">
        <v>5295</v>
      </c>
      <c r="B766" s="39">
        <v>3870000</v>
      </c>
      <c r="C766" s="39">
        <v>483</v>
      </c>
      <c r="D766" s="39">
        <v>3792351</v>
      </c>
      <c r="E766" s="30">
        <v>0</v>
      </c>
      <c r="F766" s="52">
        <f t="shared" si="82"/>
        <v>77166</v>
      </c>
      <c r="G766" s="39">
        <v>14445259</v>
      </c>
      <c r="H766" s="39">
        <v>10265</v>
      </c>
      <c r="I766" s="39">
        <v>12793003</v>
      </c>
      <c r="J766" s="30">
        <v>0</v>
      </c>
      <c r="K766" s="52">
        <f t="shared" si="83"/>
        <v>1641991</v>
      </c>
      <c r="L766" s="54">
        <v>15566551</v>
      </c>
      <c r="M766" s="54">
        <v>27382</v>
      </c>
      <c r="N766" s="54">
        <v>12858131</v>
      </c>
      <c r="O766" s="54">
        <v>39330</v>
      </c>
      <c r="P766" s="52">
        <f t="shared" si="84"/>
        <v>2641708</v>
      </c>
      <c r="Q766" s="30" t="e">
        <f>MATCH(LEFT(A766,4)*1,'Appendix 1'!E$5:E$8,0)</f>
        <v>#N/A</v>
      </c>
      <c r="R766" s="41">
        <f t="shared" si="85"/>
        <v>-0.1</v>
      </c>
      <c r="S766" s="41">
        <f t="shared" si="86"/>
        <v>-0.1</v>
      </c>
      <c r="T766" s="41">
        <f t="shared" si="87"/>
        <v>-0.1</v>
      </c>
      <c r="U766" s="41">
        <f t="shared" si="88"/>
        <v>-0.1</v>
      </c>
      <c r="V766" s="41">
        <f t="shared" si="89"/>
        <v>4.6995385480188383E-2</v>
      </c>
      <c r="W766" s="42"/>
      <c r="X766" s="42"/>
      <c r="Y766" s="42"/>
      <c r="Z766" s="42"/>
      <c r="AA766" s="42"/>
    </row>
    <row r="767" spans="1:27" hidden="1">
      <c r="A767" s="38" t="s">
        <v>5296</v>
      </c>
      <c r="B767" s="39">
        <v>74105655</v>
      </c>
      <c r="C767" s="39">
        <v>4640</v>
      </c>
      <c r="D767" s="39">
        <v>71880143</v>
      </c>
      <c r="E767" s="39">
        <v>954</v>
      </c>
      <c r="F767" s="52">
        <f t="shared" si="82"/>
        <v>2219918</v>
      </c>
      <c r="G767" s="39">
        <v>932303754</v>
      </c>
      <c r="H767" s="39">
        <v>69981</v>
      </c>
      <c r="I767" s="39">
        <v>907089044</v>
      </c>
      <c r="J767" s="39">
        <v>16793</v>
      </c>
      <c r="K767" s="52">
        <f t="shared" si="83"/>
        <v>25127936</v>
      </c>
      <c r="L767" s="54">
        <v>941058647</v>
      </c>
      <c r="M767" s="54">
        <v>126394</v>
      </c>
      <c r="N767" s="54">
        <v>907089044</v>
      </c>
      <c r="O767" s="54">
        <v>4708162</v>
      </c>
      <c r="P767" s="52">
        <f t="shared" si="84"/>
        <v>29135047</v>
      </c>
      <c r="Q767" s="30" t="e">
        <f>MATCH(LEFT(A767,4)*1,'Appendix 1'!E$5:E$8,0)</f>
        <v>#N/A</v>
      </c>
      <c r="R767" s="41">
        <f t="shared" si="85"/>
        <v>-0.1</v>
      </c>
      <c r="S767" s="41">
        <f t="shared" si="86"/>
        <v>-0.1</v>
      </c>
      <c r="T767" s="41">
        <f t="shared" si="87"/>
        <v>-0.1</v>
      </c>
      <c r="U767" s="41">
        <f t="shared" si="88"/>
        <v>-0.1</v>
      </c>
      <c r="V767" s="41">
        <f t="shared" si="89"/>
        <v>8.8344621699132E-2</v>
      </c>
      <c r="W767" s="42"/>
      <c r="X767" s="42"/>
      <c r="Y767" s="42"/>
      <c r="Z767" s="42"/>
      <c r="AA767" s="42"/>
    </row>
    <row r="768" spans="1:27" hidden="1">
      <c r="A768" s="38" t="s">
        <v>5297</v>
      </c>
      <c r="B768" s="39">
        <v>144761</v>
      </c>
      <c r="C768" s="30">
        <v>0</v>
      </c>
      <c r="D768" s="39">
        <v>144761</v>
      </c>
      <c r="E768" s="30">
        <v>0</v>
      </c>
      <c r="F768" s="52">
        <f t="shared" si="82"/>
        <v>0</v>
      </c>
      <c r="G768" s="39">
        <v>2048818</v>
      </c>
      <c r="H768" s="30">
        <v>0</v>
      </c>
      <c r="I768" s="39">
        <v>2048818</v>
      </c>
      <c r="J768" s="30">
        <v>0</v>
      </c>
      <c r="K768" s="52">
        <f t="shared" si="83"/>
        <v>0</v>
      </c>
      <c r="L768" s="54">
        <v>21509574</v>
      </c>
      <c r="M768" s="54">
        <v>7358</v>
      </c>
      <c r="N768" s="54">
        <v>2048818</v>
      </c>
      <c r="O768" s="54">
        <v>1019</v>
      </c>
      <c r="P768" s="52">
        <f t="shared" si="84"/>
        <v>19452379</v>
      </c>
      <c r="Q768" s="30" t="e">
        <f>MATCH(LEFT(A768,4)*1,'Appendix 1'!E$5:E$8,0)</f>
        <v>#N/A</v>
      </c>
      <c r="R768" s="41">
        <f t="shared" si="85"/>
        <v>-0.1</v>
      </c>
      <c r="S768" s="41">
        <f t="shared" si="86"/>
        <v>-0.1</v>
      </c>
      <c r="T768" s="41">
        <f t="shared" si="87"/>
        <v>-0.1</v>
      </c>
      <c r="U768" s="41">
        <f t="shared" si="88"/>
        <v>-0.1</v>
      </c>
      <c r="V768" s="41" t="e">
        <f t="shared" si="89"/>
        <v>#DIV/0!</v>
      </c>
      <c r="W768" s="42"/>
      <c r="X768" s="42"/>
      <c r="Y768" s="42"/>
      <c r="Z768" s="42"/>
      <c r="AA768" s="42"/>
    </row>
    <row r="769" spans="1:27" hidden="1">
      <c r="A769" s="38" t="s">
        <v>5298</v>
      </c>
      <c r="B769" s="39">
        <v>19899021</v>
      </c>
      <c r="C769" s="30">
        <v>0</v>
      </c>
      <c r="D769" s="39">
        <v>19899021</v>
      </c>
      <c r="E769" s="30">
        <v>0</v>
      </c>
      <c r="F769" s="52">
        <f t="shared" si="82"/>
        <v>0</v>
      </c>
      <c r="G769" s="39">
        <v>282190310</v>
      </c>
      <c r="H769" s="30">
        <v>0</v>
      </c>
      <c r="I769" s="39">
        <v>282190310</v>
      </c>
      <c r="J769" s="30">
        <v>0</v>
      </c>
      <c r="K769" s="52">
        <f t="shared" si="83"/>
        <v>0</v>
      </c>
      <c r="L769" s="54">
        <v>1409931988</v>
      </c>
      <c r="M769" s="54">
        <v>6624951</v>
      </c>
      <c r="N769" s="54">
        <v>855045228</v>
      </c>
      <c r="O769" s="54">
        <v>91538</v>
      </c>
      <c r="P769" s="52">
        <f t="shared" si="84"/>
        <v>548170271</v>
      </c>
      <c r="Q769" s="30" t="e">
        <f>MATCH(LEFT(A769,4)*1,'Appendix 1'!E$5:E$8,0)</f>
        <v>#N/A</v>
      </c>
      <c r="R769" s="41">
        <f t="shared" si="85"/>
        <v>-0.1</v>
      </c>
      <c r="S769" s="41">
        <f t="shared" si="86"/>
        <v>-0.1</v>
      </c>
      <c r="T769" s="41">
        <f t="shared" si="87"/>
        <v>-0.1</v>
      </c>
      <c r="U769" s="41">
        <f t="shared" si="88"/>
        <v>-0.1</v>
      </c>
      <c r="V769" s="41" t="e">
        <f t="shared" si="89"/>
        <v>#DIV/0!</v>
      </c>
      <c r="W769" s="42"/>
      <c r="X769" s="42"/>
      <c r="Y769" s="42"/>
      <c r="Z769" s="42"/>
      <c r="AA769" s="42"/>
    </row>
    <row r="770" spans="1:27" hidden="1">
      <c r="A770" s="38" t="s">
        <v>5299</v>
      </c>
      <c r="B770" s="39">
        <v>3274198</v>
      </c>
      <c r="C770" s="39">
        <v>294</v>
      </c>
      <c r="D770" s="39">
        <v>813916</v>
      </c>
      <c r="E770" s="39">
        <v>84</v>
      </c>
      <c r="F770" s="52">
        <f t="shared" si="82"/>
        <v>2459904</v>
      </c>
      <c r="G770" s="39">
        <v>90801804</v>
      </c>
      <c r="H770" s="39">
        <v>10509</v>
      </c>
      <c r="I770" s="39">
        <v>2934633</v>
      </c>
      <c r="J770" s="39">
        <v>2994</v>
      </c>
      <c r="K770" s="52">
        <f t="shared" si="83"/>
        <v>87853668</v>
      </c>
      <c r="L770" s="54">
        <v>98492899</v>
      </c>
      <c r="M770" s="54">
        <v>5328091</v>
      </c>
      <c r="N770" s="54">
        <v>2934633</v>
      </c>
      <c r="O770" s="54">
        <v>1818732</v>
      </c>
      <c r="P770" s="52">
        <f t="shared" si="84"/>
        <v>88411443</v>
      </c>
      <c r="Q770" s="30" t="e">
        <f>MATCH(LEFT(A770,4)*1,'Appendix 1'!E$5:E$8,0)</f>
        <v>#N/A</v>
      </c>
      <c r="R770" s="41">
        <f t="shared" si="85"/>
        <v>-0.1</v>
      </c>
      <c r="S770" s="41">
        <f t="shared" si="86"/>
        <v>-0.1</v>
      </c>
      <c r="T770" s="41">
        <f t="shared" si="87"/>
        <v>-0.1</v>
      </c>
      <c r="U770" s="41">
        <f t="shared" si="88"/>
        <v>-0.1</v>
      </c>
      <c r="V770" s="41">
        <f t="shared" si="89"/>
        <v>2.8000014751802964E-2</v>
      </c>
      <c r="W770" s="42"/>
      <c r="X770" s="42"/>
      <c r="Y770" s="42"/>
      <c r="Z770" s="42"/>
      <c r="AA770" s="42"/>
    </row>
    <row r="771" spans="1:27" hidden="1">
      <c r="A771" s="38" t="s">
        <v>5300</v>
      </c>
      <c r="B771" s="39">
        <v>200364274</v>
      </c>
      <c r="C771" s="39">
        <v>152128</v>
      </c>
      <c r="D771" s="39">
        <v>122189532</v>
      </c>
      <c r="E771" s="39">
        <v>83419</v>
      </c>
      <c r="F771" s="52">
        <f t="shared" si="82"/>
        <v>77939195</v>
      </c>
      <c r="G771" s="39">
        <v>2330278346</v>
      </c>
      <c r="H771" s="39">
        <v>3343293</v>
      </c>
      <c r="I771" s="39">
        <v>429409364</v>
      </c>
      <c r="J771" s="39">
        <v>1732314</v>
      </c>
      <c r="K771" s="52">
        <f t="shared" si="83"/>
        <v>1895793375</v>
      </c>
      <c r="L771" s="54">
        <v>2610031424</v>
      </c>
      <c r="M771" s="54">
        <v>118366703</v>
      </c>
      <c r="N771" s="54">
        <v>429822135</v>
      </c>
      <c r="O771" s="54">
        <v>75022561</v>
      </c>
      <c r="P771" s="52">
        <f t="shared" si="84"/>
        <v>1986820025</v>
      </c>
      <c r="Q771" s="30" t="e">
        <f>MATCH(LEFT(A771,4)*1,'Appendix 1'!E$5:E$8,0)</f>
        <v>#N/A</v>
      </c>
      <c r="R771" s="41">
        <f t="shared" si="85"/>
        <v>-0.1</v>
      </c>
      <c r="S771" s="41">
        <f t="shared" si="86"/>
        <v>-0.1</v>
      </c>
      <c r="T771" s="41">
        <f t="shared" si="87"/>
        <v>-0.1</v>
      </c>
      <c r="U771" s="41">
        <f t="shared" si="88"/>
        <v>-0.1</v>
      </c>
      <c r="V771" s="41">
        <f t="shared" si="89"/>
        <v>4.1111650682923183E-2</v>
      </c>
      <c r="W771" s="42"/>
      <c r="X771" s="42"/>
      <c r="Y771" s="42"/>
      <c r="Z771" s="42"/>
      <c r="AA771" s="42"/>
    </row>
    <row r="772" spans="1:27" hidden="1">
      <c r="A772" s="38" t="s">
        <v>5301</v>
      </c>
      <c r="B772" s="39">
        <v>3180837</v>
      </c>
      <c r="C772" s="39">
        <v>122</v>
      </c>
      <c r="D772" s="39">
        <v>2762372</v>
      </c>
      <c r="E772" s="30">
        <v>0</v>
      </c>
      <c r="F772" s="52">
        <f t="shared" si="82"/>
        <v>418343</v>
      </c>
      <c r="G772" s="39">
        <v>23957712</v>
      </c>
      <c r="H772" s="39">
        <v>3700</v>
      </c>
      <c r="I772" s="39">
        <v>11276919</v>
      </c>
      <c r="J772" s="30">
        <v>0</v>
      </c>
      <c r="K772" s="52">
        <f t="shared" si="83"/>
        <v>12677093</v>
      </c>
      <c r="L772" s="54">
        <v>50108002</v>
      </c>
      <c r="M772" s="54">
        <v>7853221</v>
      </c>
      <c r="N772" s="54">
        <v>11333788</v>
      </c>
      <c r="O772" s="54">
        <v>23665</v>
      </c>
      <c r="P772" s="52">
        <f t="shared" si="84"/>
        <v>30897328</v>
      </c>
      <c r="Q772" s="30" t="e">
        <f>MATCH(LEFT(A772,4)*1,'Appendix 1'!E$5:E$8,0)</f>
        <v>#N/A</v>
      </c>
      <c r="R772" s="41">
        <f t="shared" si="85"/>
        <v>-0.1</v>
      </c>
      <c r="S772" s="41">
        <f t="shared" si="86"/>
        <v>-0.1</v>
      </c>
      <c r="T772" s="41">
        <f t="shared" si="87"/>
        <v>-0.1</v>
      </c>
      <c r="U772" s="41">
        <f t="shared" si="88"/>
        <v>-0.1</v>
      </c>
      <c r="V772" s="41">
        <f t="shared" si="89"/>
        <v>3.2999915674673995E-2</v>
      </c>
      <c r="W772" s="42"/>
      <c r="X772" s="42"/>
      <c r="Y772" s="42"/>
      <c r="Z772" s="42"/>
      <c r="AA772" s="42"/>
    </row>
    <row r="773" spans="1:27" hidden="1">
      <c r="A773" s="38" t="s">
        <v>5302</v>
      </c>
      <c r="B773" s="39">
        <v>19301912</v>
      </c>
      <c r="C773" s="39">
        <v>158</v>
      </c>
      <c r="D773" s="39">
        <v>17999795</v>
      </c>
      <c r="E773" s="39">
        <v>640</v>
      </c>
      <c r="F773" s="52">
        <f t="shared" si="82"/>
        <v>1301319</v>
      </c>
      <c r="G773" s="39">
        <v>122627396</v>
      </c>
      <c r="H773" s="39">
        <v>7757</v>
      </c>
      <c r="I773" s="39">
        <v>70084067</v>
      </c>
      <c r="J773" s="39">
        <v>31301</v>
      </c>
      <c r="K773" s="52">
        <f t="shared" si="83"/>
        <v>52504271</v>
      </c>
      <c r="L773" s="54">
        <v>548934478</v>
      </c>
      <c r="M773" s="54">
        <v>2324949</v>
      </c>
      <c r="N773" s="54">
        <v>70386061</v>
      </c>
      <c r="O773" s="54">
        <v>47389166</v>
      </c>
      <c r="P773" s="52">
        <f t="shared" si="84"/>
        <v>428834302</v>
      </c>
      <c r="Q773" s="30" t="e">
        <f>MATCH(LEFT(A773,4)*1,'Appendix 1'!E$5:E$8,0)</f>
        <v>#N/A</v>
      </c>
      <c r="R773" s="41">
        <f t="shared" si="85"/>
        <v>-0.1</v>
      </c>
      <c r="S773" s="41">
        <f t="shared" si="86"/>
        <v>-0.1</v>
      </c>
      <c r="T773" s="41">
        <f t="shared" si="87"/>
        <v>-0.1</v>
      </c>
      <c r="U773" s="41">
        <f t="shared" si="88"/>
        <v>-0.1</v>
      </c>
      <c r="V773" s="41">
        <f t="shared" si="89"/>
        <v>2.4785012251669965E-2</v>
      </c>
      <c r="W773" s="42"/>
      <c r="X773" s="42"/>
      <c r="Y773" s="42"/>
      <c r="Z773" s="42"/>
      <c r="AA773" s="42"/>
    </row>
    <row r="774" spans="1:27" hidden="1">
      <c r="A774" s="38" t="s">
        <v>5303</v>
      </c>
      <c r="B774" s="39">
        <v>10252018</v>
      </c>
      <c r="C774" s="30">
        <v>0</v>
      </c>
      <c r="D774" s="39">
        <v>10252018</v>
      </c>
      <c r="E774" s="30">
        <v>0</v>
      </c>
      <c r="F774" s="52">
        <f t="shared" si="82"/>
        <v>0</v>
      </c>
      <c r="G774" s="39">
        <v>41417547</v>
      </c>
      <c r="H774" s="30">
        <v>0</v>
      </c>
      <c r="I774" s="39">
        <v>41417547</v>
      </c>
      <c r="J774" s="30">
        <v>0</v>
      </c>
      <c r="K774" s="52">
        <f t="shared" si="83"/>
        <v>0</v>
      </c>
      <c r="L774" s="54">
        <v>604950674</v>
      </c>
      <c r="M774" s="54">
        <v>104110053</v>
      </c>
      <c r="N774" s="54">
        <v>41465258</v>
      </c>
      <c r="O774" s="54">
        <v>154446127</v>
      </c>
      <c r="P774" s="52">
        <f t="shared" si="84"/>
        <v>304929236</v>
      </c>
      <c r="Q774" s="30" t="e">
        <f>MATCH(LEFT(A774,4)*1,'Appendix 1'!E$5:E$8,0)</f>
        <v>#N/A</v>
      </c>
      <c r="R774" s="41">
        <f t="shared" si="85"/>
        <v>-0.1</v>
      </c>
      <c r="S774" s="41">
        <f t="shared" si="86"/>
        <v>-0.1</v>
      </c>
      <c r="T774" s="41">
        <f t="shared" si="87"/>
        <v>-0.1</v>
      </c>
      <c r="U774" s="41">
        <f t="shared" si="88"/>
        <v>-0.1</v>
      </c>
      <c r="V774" s="41" t="e">
        <f t="shared" si="89"/>
        <v>#DIV/0!</v>
      </c>
      <c r="W774" s="42"/>
      <c r="X774" s="42"/>
      <c r="Y774" s="42"/>
      <c r="Z774" s="42"/>
      <c r="AA774" s="42"/>
    </row>
    <row r="775" spans="1:27" hidden="1">
      <c r="A775" s="38" t="s">
        <v>5304</v>
      </c>
      <c r="B775" s="39">
        <v>5893196</v>
      </c>
      <c r="C775" s="39">
        <v>18622</v>
      </c>
      <c r="D775" s="39">
        <v>3423604</v>
      </c>
      <c r="E775" s="39">
        <v>232055</v>
      </c>
      <c r="F775" s="52">
        <f t="shared" si="82"/>
        <v>2218915</v>
      </c>
      <c r="G775" s="39">
        <v>77234942</v>
      </c>
      <c r="H775" s="39">
        <v>477474</v>
      </c>
      <c r="I775" s="39">
        <v>13912219</v>
      </c>
      <c r="J775" s="39">
        <v>5950219</v>
      </c>
      <c r="K775" s="52">
        <f t="shared" si="83"/>
        <v>56895030</v>
      </c>
      <c r="L775" s="54">
        <v>401216601</v>
      </c>
      <c r="M775" s="54">
        <v>134694788</v>
      </c>
      <c r="N775" s="54">
        <v>13912219</v>
      </c>
      <c r="O775" s="54">
        <v>56233787</v>
      </c>
      <c r="P775" s="52">
        <f t="shared" si="84"/>
        <v>196375807</v>
      </c>
      <c r="Q775" s="30" t="e">
        <f>MATCH(LEFT(A775,4)*1,'Appendix 1'!E$5:E$8,0)</f>
        <v>#N/A</v>
      </c>
      <c r="R775" s="41">
        <f t="shared" si="85"/>
        <v>-0.1</v>
      </c>
      <c r="S775" s="41">
        <f t="shared" si="86"/>
        <v>-0.1</v>
      </c>
      <c r="T775" s="41">
        <f t="shared" si="87"/>
        <v>-0.1</v>
      </c>
      <c r="U775" s="41">
        <f t="shared" si="88"/>
        <v>-0.1</v>
      </c>
      <c r="V775" s="41">
        <f t="shared" si="89"/>
        <v>3.900015519809024E-2</v>
      </c>
      <c r="W775" s="42"/>
      <c r="X775" s="42"/>
      <c r="Y775" s="42"/>
      <c r="Z775" s="42"/>
      <c r="AA775" s="42"/>
    </row>
    <row r="776" spans="1:27" hidden="1">
      <c r="A776" s="38" t="s">
        <v>5305</v>
      </c>
      <c r="B776" s="39">
        <v>285725</v>
      </c>
      <c r="C776" s="39">
        <v>8075</v>
      </c>
      <c r="D776" s="39">
        <v>205997</v>
      </c>
      <c r="E776" s="39">
        <v>250</v>
      </c>
      <c r="F776" s="52">
        <f t="shared" si="82"/>
        <v>71403</v>
      </c>
      <c r="G776" s="39">
        <v>3771933</v>
      </c>
      <c r="H776" s="39">
        <v>299064</v>
      </c>
      <c r="I776" s="39">
        <v>819004</v>
      </c>
      <c r="J776" s="39">
        <v>9241</v>
      </c>
      <c r="K776" s="52">
        <f t="shared" si="83"/>
        <v>2644624</v>
      </c>
      <c r="L776" s="54">
        <v>515616922</v>
      </c>
      <c r="M776" s="54">
        <v>412996961</v>
      </c>
      <c r="N776" s="54">
        <v>819004</v>
      </c>
      <c r="O776" s="54">
        <v>38029728</v>
      </c>
      <c r="P776" s="52">
        <f t="shared" si="84"/>
        <v>63771229</v>
      </c>
      <c r="Q776" s="30" t="e">
        <f>MATCH(LEFT(A776,4)*1,'Appendix 1'!E$5:E$8,0)</f>
        <v>#N/A</v>
      </c>
      <c r="R776" s="41">
        <f t="shared" si="85"/>
        <v>-0.1</v>
      </c>
      <c r="S776" s="41">
        <f t="shared" si="86"/>
        <v>-0.1</v>
      </c>
      <c r="T776" s="41">
        <f t="shared" si="87"/>
        <v>-0.1</v>
      </c>
      <c r="U776" s="41">
        <f t="shared" si="88"/>
        <v>-0.1</v>
      </c>
      <c r="V776" s="41">
        <f t="shared" si="89"/>
        <v>2.6999301223916899E-2</v>
      </c>
      <c r="W776" s="42"/>
      <c r="X776" s="42"/>
      <c r="Y776" s="42"/>
      <c r="Z776" s="42"/>
      <c r="AA776" s="42"/>
    </row>
    <row r="777" spans="1:27" hidden="1">
      <c r="A777" s="38" t="s">
        <v>5306</v>
      </c>
      <c r="B777" s="39">
        <v>1084509</v>
      </c>
      <c r="C777" s="30">
        <v>0</v>
      </c>
      <c r="D777" s="39">
        <v>1084509</v>
      </c>
      <c r="E777" s="30">
        <v>0</v>
      </c>
      <c r="F777" s="52">
        <f t="shared" ref="F777:F840" si="90">B777-SUM(C777:E777)</f>
        <v>0</v>
      </c>
      <c r="G777" s="39">
        <v>4612222</v>
      </c>
      <c r="H777" s="30">
        <v>0</v>
      </c>
      <c r="I777" s="39">
        <v>4612222</v>
      </c>
      <c r="J777" s="30">
        <v>0</v>
      </c>
      <c r="K777" s="52">
        <f t="shared" ref="K777:K840" si="91">G777-SUM(H777:J777)</f>
        <v>0</v>
      </c>
      <c r="L777" s="54">
        <v>25127363</v>
      </c>
      <c r="M777" s="54">
        <v>13314114</v>
      </c>
      <c r="N777" s="54">
        <v>4612222</v>
      </c>
      <c r="O777" s="54">
        <v>1601705</v>
      </c>
      <c r="P777" s="52">
        <f t="shared" ref="P777:P840" si="92">L777-SUM(M777:O777)</f>
        <v>5599322</v>
      </c>
      <c r="Q777" s="30" t="e">
        <f>MATCH(LEFT(A777,4)*1,'Appendix 1'!E$5:E$8,0)</f>
        <v>#N/A</v>
      </c>
      <c r="R777" s="41">
        <f t="shared" ref="R777:R840" si="93">IF(ISNA($Q777),-10%,B777/G777)</f>
        <v>-0.1</v>
      </c>
      <c r="S777" s="41">
        <f t="shared" ref="S777:S840" si="94">IF(ISNA($Q777),-10%,C777/H777)</f>
        <v>-0.1</v>
      </c>
      <c r="T777" s="41">
        <f t="shared" ref="T777:T840" si="95">IF(ISNA($Q777),-10%,D777/I777)</f>
        <v>-0.1</v>
      </c>
      <c r="U777" s="41">
        <f t="shared" ref="U777:U840" si="96">IF(ISNA($Q777),-10%,E777/J777)</f>
        <v>-0.1</v>
      </c>
      <c r="V777" s="41" t="e">
        <f t="shared" si="89"/>
        <v>#DIV/0!</v>
      </c>
      <c r="W777" s="42"/>
      <c r="X777" s="42"/>
      <c r="Y777" s="42"/>
      <c r="Z777" s="42"/>
      <c r="AA777" s="42"/>
    </row>
    <row r="778" spans="1:27" hidden="1">
      <c r="A778" s="38" t="s">
        <v>5307</v>
      </c>
      <c r="B778" s="39">
        <v>690081</v>
      </c>
      <c r="C778" s="39">
        <v>2764</v>
      </c>
      <c r="D778" s="39">
        <v>656943</v>
      </c>
      <c r="E778" s="30">
        <v>0</v>
      </c>
      <c r="F778" s="52">
        <f t="shared" si="90"/>
        <v>30374</v>
      </c>
      <c r="G778" s="39">
        <v>3780609</v>
      </c>
      <c r="H778" s="39">
        <v>92372</v>
      </c>
      <c r="I778" s="39">
        <v>2675784</v>
      </c>
      <c r="J778" s="30">
        <v>0</v>
      </c>
      <c r="K778" s="52">
        <f t="shared" si="91"/>
        <v>1012453</v>
      </c>
      <c r="L778" s="54">
        <v>334304088</v>
      </c>
      <c r="M778" s="54">
        <v>48848351</v>
      </c>
      <c r="N778" s="54">
        <v>3394737</v>
      </c>
      <c r="O778" s="54">
        <v>275420906</v>
      </c>
      <c r="P778" s="52">
        <f t="shared" si="92"/>
        <v>6640094</v>
      </c>
      <c r="Q778" s="30" t="e">
        <f>MATCH(LEFT(A778,4)*1,'Appendix 1'!E$5:E$8,0)</f>
        <v>#N/A</v>
      </c>
      <c r="R778" s="41">
        <f t="shared" si="93"/>
        <v>-0.1</v>
      </c>
      <c r="S778" s="41">
        <f t="shared" si="94"/>
        <v>-0.1</v>
      </c>
      <c r="T778" s="41">
        <f t="shared" si="95"/>
        <v>-0.1</v>
      </c>
      <c r="U778" s="41">
        <f t="shared" si="96"/>
        <v>-0.1</v>
      </c>
      <c r="V778" s="41">
        <f t="shared" si="89"/>
        <v>3.0000404957069612E-2</v>
      </c>
      <c r="W778" s="42"/>
      <c r="X778" s="42"/>
      <c r="Y778" s="42"/>
      <c r="Z778" s="42"/>
      <c r="AA778" s="42"/>
    </row>
    <row r="779" spans="1:27" hidden="1">
      <c r="A779" s="38" t="s">
        <v>5308</v>
      </c>
      <c r="B779" s="39">
        <v>51242845</v>
      </c>
      <c r="C779" s="39">
        <v>151158</v>
      </c>
      <c r="D779" s="39">
        <v>49184521</v>
      </c>
      <c r="E779" s="39">
        <v>25612</v>
      </c>
      <c r="F779" s="52">
        <f t="shared" si="90"/>
        <v>1881554</v>
      </c>
      <c r="G779" s="39">
        <v>263330077</v>
      </c>
      <c r="H779" s="39">
        <v>4148376</v>
      </c>
      <c r="I779" s="39">
        <v>221992110</v>
      </c>
      <c r="J779" s="39">
        <v>655345</v>
      </c>
      <c r="K779" s="52">
        <f t="shared" si="91"/>
        <v>36534246</v>
      </c>
      <c r="L779" s="54">
        <v>2472437932</v>
      </c>
      <c r="M779" s="54">
        <v>233080095</v>
      </c>
      <c r="N779" s="54">
        <v>222713407</v>
      </c>
      <c r="O779" s="54">
        <v>270165234</v>
      </c>
      <c r="P779" s="52">
        <f t="shared" si="92"/>
        <v>1746479196</v>
      </c>
      <c r="Q779" s="30" t="e">
        <f>MATCH(LEFT(A779,4)*1,'Appendix 1'!E$5:E$8,0)</f>
        <v>#N/A</v>
      </c>
      <c r="R779" s="41">
        <f t="shared" si="93"/>
        <v>-0.1</v>
      </c>
      <c r="S779" s="41">
        <f t="shared" si="94"/>
        <v>-0.1</v>
      </c>
      <c r="T779" s="41">
        <f t="shared" si="95"/>
        <v>-0.1</v>
      </c>
      <c r="U779" s="41">
        <f t="shared" si="96"/>
        <v>-0.1</v>
      </c>
      <c r="V779" s="41">
        <f t="shared" si="89"/>
        <v>5.1501103923151992E-2</v>
      </c>
      <c r="W779" s="42"/>
      <c r="X779" s="42"/>
      <c r="Y779" s="42"/>
      <c r="Z779" s="42"/>
      <c r="AA779" s="42"/>
    </row>
    <row r="780" spans="1:27" hidden="1">
      <c r="A780" s="38" t="s">
        <v>5309</v>
      </c>
      <c r="B780" s="39">
        <v>4077922</v>
      </c>
      <c r="C780" s="30">
        <v>0</v>
      </c>
      <c r="D780" s="39">
        <v>4077922</v>
      </c>
      <c r="E780" s="30">
        <v>0</v>
      </c>
      <c r="F780" s="52">
        <f t="shared" si="90"/>
        <v>0</v>
      </c>
      <c r="G780" s="39">
        <v>16321201</v>
      </c>
      <c r="H780" s="30">
        <v>0</v>
      </c>
      <c r="I780" s="39">
        <v>16321201</v>
      </c>
      <c r="J780" s="30">
        <v>0</v>
      </c>
      <c r="K780" s="52">
        <f t="shared" si="91"/>
        <v>0</v>
      </c>
      <c r="L780" s="54">
        <v>133571541</v>
      </c>
      <c r="M780" s="54">
        <v>27276054</v>
      </c>
      <c r="N780" s="54">
        <v>16424487</v>
      </c>
      <c r="O780" s="54">
        <v>17909102</v>
      </c>
      <c r="P780" s="52">
        <f t="shared" si="92"/>
        <v>71961898</v>
      </c>
      <c r="Q780" s="30" t="e">
        <f>MATCH(LEFT(A780,4)*1,'Appendix 1'!E$5:E$8,0)</f>
        <v>#N/A</v>
      </c>
      <c r="R780" s="41">
        <f t="shared" si="93"/>
        <v>-0.1</v>
      </c>
      <c r="S780" s="41">
        <f t="shared" si="94"/>
        <v>-0.1</v>
      </c>
      <c r="T780" s="41">
        <f t="shared" si="95"/>
        <v>-0.1</v>
      </c>
      <c r="U780" s="41">
        <f t="shared" si="96"/>
        <v>-0.1</v>
      </c>
      <c r="V780" s="41" t="e">
        <f t="shared" si="89"/>
        <v>#DIV/0!</v>
      </c>
      <c r="W780" s="42"/>
      <c r="X780" s="42"/>
      <c r="Y780" s="42"/>
      <c r="Z780" s="42"/>
      <c r="AA780" s="42"/>
    </row>
    <row r="781" spans="1:27" hidden="1">
      <c r="A781" s="38" t="s">
        <v>5310</v>
      </c>
      <c r="B781" s="39">
        <v>21192</v>
      </c>
      <c r="C781" s="30">
        <v>0</v>
      </c>
      <c r="D781" s="39">
        <v>21192</v>
      </c>
      <c r="E781" s="30">
        <v>0</v>
      </c>
      <c r="F781" s="52">
        <f t="shared" si="90"/>
        <v>0</v>
      </c>
      <c r="G781" s="39">
        <v>84770</v>
      </c>
      <c r="H781" s="30">
        <v>0</v>
      </c>
      <c r="I781" s="39">
        <v>84770</v>
      </c>
      <c r="J781" s="30">
        <v>0</v>
      </c>
      <c r="K781" s="52">
        <f t="shared" si="91"/>
        <v>0</v>
      </c>
      <c r="L781" s="54">
        <v>483841</v>
      </c>
      <c r="M781" s="54">
        <v>62910</v>
      </c>
      <c r="N781" s="54">
        <v>84770</v>
      </c>
      <c r="O781" s="54">
        <v>124353</v>
      </c>
      <c r="P781" s="52">
        <f t="shared" si="92"/>
        <v>211808</v>
      </c>
      <c r="Q781" s="30" t="e">
        <f>MATCH(LEFT(A781,4)*1,'Appendix 1'!E$5:E$8,0)</f>
        <v>#N/A</v>
      </c>
      <c r="R781" s="41">
        <f t="shared" si="93"/>
        <v>-0.1</v>
      </c>
      <c r="S781" s="41">
        <f t="shared" si="94"/>
        <v>-0.1</v>
      </c>
      <c r="T781" s="41">
        <f t="shared" si="95"/>
        <v>-0.1</v>
      </c>
      <c r="U781" s="41">
        <f t="shared" si="96"/>
        <v>-0.1</v>
      </c>
      <c r="V781" s="41" t="e">
        <f t="shared" si="89"/>
        <v>#DIV/0!</v>
      </c>
      <c r="W781" s="42"/>
      <c r="X781" s="42"/>
      <c r="Y781" s="42"/>
      <c r="Z781" s="42"/>
      <c r="AA781" s="42"/>
    </row>
    <row r="782" spans="1:27" hidden="1">
      <c r="A782" s="38" t="s">
        <v>5311</v>
      </c>
      <c r="B782" s="39">
        <v>3163392</v>
      </c>
      <c r="C782" s="30">
        <v>0</v>
      </c>
      <c r="D782" s="39">
        <v>3163392</v>
      </c>
      <c r="E782" s="30">
        <v>0</v>
      </c>
      <c r="F782" s="52">
        <f t="shared" si="90"/>
        <v>0</v>
      </c>
      <c r="G782" s="39">
        <v>12809106</v>
      </c>
      <c r="H782" s="30">
        <v>0</v>
      </c>
      <c r="I782" s="39">
        <v>12809106</v>
      </c>
      <c r="J782" s="30">
        <v>0</v>
      </c>
      <c r="K782" s="52">
        <f t="shared" si="91"/>
        <v>0</v>
      </c>
      <c r="L782" s="54">
        <v>169967096</v>
      </c>
      <c r="M782" s="54">
        <v>1460445</v>
      </c>
      <c r="N782" s="54">
        <v>12809106</v>
      </c>
      <c r="O782" s="54">
        <v>20798635</v>
      </c>
      <c r="P782" s="52">
        <f t="shared" si="92"/>
        <v>134898910</v>
      </c>
      <c r="Q782" s="30" t="e">
        <f>MATCH(LEFT(A782,4)*1,'Appendix 1'!E$5:E$8,0)</f>
        <v>#N/A</v>
      </c>
      <c r="R782" s="41">
        <f t="shared" si="93"/>
        <v>-0.1</v>
      </c>
      <c r="S782" s="41">
        <f t="shared" si="94"/>
        <v>-0.1</v>
      </c>
      <c r="T782" s="41">
        <f t="shared" si="95"/>
        <v>-0.1</v>
      </c>
      <c r="U782" s="41">
        <f t="shared" si="96"/>
        <v>-0.1</v>
      </c>
      <c r="V782" s="41" t="e">
        <f t="shared" si="89"/>
        <v>#DIV/0!</v>
      </c>
      <c r="W782" s="42"/>
      <c r="X782" s="42"/>
      <c r="Y782" s="42"/>
      <c r="Z782" s="42"/>
      <c r="AA782" s="42"/>
    </row>
    <row r="783" spans="1:27" hidden="1">
      <c r="A783" s="38" t="s">
        <v>5312</v>
      </c>
      <c r="B783" s="39">
        <v>6774373</v>
      </c>
      <c r="C783" s="39">
        <v>715</v>
      </c>
      <c r="D783" s="39">
        <v>6254267</v>
      </c>
      <c r="E783" s="30">
        <v>0</v>
      </c>
      <c r="F783" s="52">
        <f t="shared" si="90"/>
        <v>519391</v>
      </c>
      <c r="G783" s="39">
        <v>41265644</v>
      </c>
      <c r="H783" s="39">
        <v>26898</v>
      </c>
      <c r="I783" s="39">
        <v>22640320</v>
      </c>
      <c r="J783" s="30">
        <v>0</v>
      </c>
      <c r="K783" s="52">
        <f t="shared" si="91"/>
        <v>18598426</v>
      </c>
      <c r="L783" s="54">
        <v>42429843</v>
      </c>
      <c r="M783" s="54">
        <v>26898</v>
      </c>
      <c r="N783" s="54">
        <v>22680185</v>
      </c>
      <c r="O783" s="54">
        <v>7813</v>
      </c>
      <c r="P783" s="52">
        <f t="shared" si="92"/>
        <v>19714947</v>
      </c>
      <c r="Q783" s="30" t="e">
        <f>MATCH(LEFT(A783,4)*1,'Appendix 1'!E$5:E$8,0)</f>
        <v>#N/A</v>
      </c>
      <c r="R783" s="41">
        <f t="shared" si="93"/>
        <v>-0.1</v>
      </c>
      <c r="S783" s="41">
        <f t="shared" si="94"/>
        <v>-0.1</v>
      </c>
      <c r="T783" s="41">
        <f t="shared" si="95"/>
        <v>-0.1</v>
      </c>
      <c r="U783" s="41">
        <f t="shared" si="96"/>
        <v>-0.1</v>
      </c>
      <c r="V783" s="41">
        <f t="shared" si="89"/>
        <v>2.7926610563711145E-2</v>
      </c>
      <c r="W783" s="42"/>
      <c r="X783" s="42"/>
      <c r="Y783" s="42"/>
      <c r="Z783" s="42"/>
      <c r="AA783" s="42"/>
    </row>
    <row r="784" spans="1:27" hidden="1">
      <c r="A784" s="38" t="s">
        <v>5313</v>
      </c>
      <c r="B784" s="39">
        <v>13640345</v>
      </c>
      <c r="C784" s="30">
        <v>0</v>
      </c>
      <c r="D784" s="39">
        <v>13640345</v>
      </c>
      <c r="E784" s="30">
        <v>0</v>
      </c>
      <c r="F784" s="52">
        <f t="shared" si="90"/>
        <v>0</v>
      </c>
      <c r="G784" s="39">
        <v>55185436</v>
      </c>
      <c r="H784" s="30">
        <v>0</v>
      </c>
      <c r="I784" s="39">
        <v>55185436</v>
      </c>
      <c r="J784" s="30">
        <v>0</v>
      </c>
      <c r="K784" s="52">
        <f t="shared" si="91"/>
        <v>0</v>
      </c>
      <c r="L784" s="54">
        <v>1065993436</v>
      </c>
      <c r="M784" s="54">
        <v>95976736</v>
      </c>
      <c r="N784" s="54">
        <v>55311133</v>
      </c>
      <c r="O784" s="54">
        <v>136718299</v>
      </c>
      <c r="P784" s="52">
        <f t="shared" si="92"/>
        <v>777987268</v>
      </c>
      <c r="Q784" s="30" t="e">
        <f>MATCH(LEFT(A784,4)*1,'Appendix 1'!E$5:E$8,0)</f>
        <v>#N/A</v>
      </c>
      <c r="R784" s="41">
        <f t="shared" si="93"/>
        <v>-0.1</v>
      </c>
      <c r="S784" s="41">
        <f t="shared" si="94"/>
        <v>-0.1</v>
      </c>
      <c r="T784" s="41">
        <f t="shared" si="95"/>
        <v>-0.1</v>
      </c>
      <c r="U784" s="41">
        <f t="shared" si="96"/>
        <v>-0.1</v>
      </c>
      <c r="V784" s="41" t="e">
        <f t="shared" si="89"/>
        <v>#DIV/0!</v>
      </c>
      <c r="W784" s="42"/>
      <c r="X784" s="42"/>
      <c r="Y784" s="42"/>
      <c r="Z784" s="42"/>
      <c r="AA784" s="42"/>
    </row>
    <row r="785" spans="1:27" hidden="1">
      <c r="A785" s="38" t="s">
        <v>5314</v>
      </c>
      <c r="B785" s="39">
        <v>157710</v>
      </c>
      <c r="C785" s="30">
        <v>0</v>
      </c>
      <c r="D785" s="39">
        <v>157710</v>
      </c>
      <c r="E785" s="30">
        <v>0</v>
      </c>
      <c r="F785" s="52">
        <f t="shared" si="90"/>
        <v>0</v>
      </c>
      <c r="G785" s="39">
        <v>781915</v>
      </c>
      <c r="H785" s="30">
        <v>0</v>
      </c>
      <c r="I785" s="39">
        <v>781915</v>
      </c>
      <c r="J785" s="30">
        <v>0</v>
      </c>
      <c r="K785" s="52">
        <f t="shared" si="91"/>
        <v>0</v>
      </c>
      <c r="L785" s="54">
        <v>3675669</v>
      </c>
      <c r="M785" s="54">
        <v>37233</v>
      </c>
      <c r="N785" s="54">
        <v>781915</v>
      </c>
      <c r="O785" s="54">
        <v>2940</v>
      </c>
      <c r="P785" s="52">
        <f t="shared" si="92"/>
        <v>2853581</v>
      </c>
      <c r="Q785" s="30" t="e">
        <f>MATCH(LEFT(A785,4)*1,'Appendix 1'!E$5:E$8,0)</f>
        <v>#N/A</v>
      </c>
      <c r="R785" s="41">
        <f t="shared" si="93"/>
        <v>-0.1</v>
      </c>
      <c r="S785" s="41">
        <f t="shared" si="94"/>
        <v>-0.1</v>
      </c>
      <c r="T785" s="41">
        <f t="shared" si="95"/>
        <v>-0.1</v>
      </c>
      <c r="U785" s="41">
        <f t="shared" si="96"/>
        <v>-0.1</v>
      </c>
      <c r="V785" s="41" t="e">
        <f t="shared" si="89"/>
        <v>#DIV/0!</v>
      </c>
      <c r="W785" s="42"/>
      <c r="X785" s="42"/>
      <c r="Y785" s="42"/>
      <c r="Z785" s="42"/>
      <c r="AA785" s="42"/>
    </row>
    <row r="786" spans="1:27" hidden="1">
      <c r="A786" s="38" t="s">
        <v>5315</v>
      </c>
      <c r="B786" s="39">
        <v>10671103</v>
      </c>
      <c r="C786" s="30">
        <v>0</v>
      </c>
      <c r="D786" s="39">
        <v>10671103</v>
      </c>
      <c r="E786" s="30">
        <v>0</v>
      </c>
      <c r="F786" s="52">
        <f t="shared" si="90"/>
        <v>0</v>
      </c>
      <c r="G786" s="39">
        <v>51741691</v>
      </c>
      <c r="H786" s="30">
        <v>0</v>
      </c>
      <c r="I786" s="39">
        <v>51741691</v>
      </c>
      <c r="J786" s="30">
        <v>0</v>
      </c>
      <c r="K786" s="52">
        <f t="shared" si="91"/>
        <v>0</v>
      </c>
      <c r="L786" s="54">
        <v>280917404</v>
      </c>
      <c r="M786" s="54">
        <v>11334422</v>
      </c>
      <c r="N786" s="54">
        <v>51741691</v>
      </c>
      <c r="O786" s="54">
        <v>23712872</v>
      </c>
      <c r="P786" s="52">
        <f t="shared" si="92"/>
        <v>194128419</v>
      </c>
      <c r="Q786" s="30" t="e">
        <f>MATCH(LEFT(A786,4)*1,'Appendix 1'!E$5:E$8,0)</f>
        <v>#N/A</v>
      </c>
      <c r="R786" s="41">
        <f t="shared" si="93"/>
        <v>-0.1</v>
      </c>
      <c r="S786" s="41">
        <f t="shared" si="94"/>
        <v>-0.1</v>
      </c>
      <c r="T786" s="41">
        <f t="shared" si="95"/>
        <v>-0.1</v>
      </c>
      <c r="U786" s="41">
        <f t="shared" si="96"/>
        <v>-0.1</v>
      </c>
      <c r="V786" s="41" t="e">
        <f t="shared" si="89"/>
        <v>#DIV/0!</v>
      </c>
      <c r="W786" s="42"/>
      <c r="X786" s="42"/>
      <c r="Y786" s="42"/>
      <c r="Z786" s="42"/>
      <c r="AA786" s="42"/>
    </row>
    <row r="787" spans="1:27" hidden="1">
      <c r="A787" s="38" t="s">
        <v>5316</v>
      </c>
      <c r="B787" s="39">
        <v>6765523</v>
      </c>
      <c r="C787" s="30">
        <v>0</v>
      </c>
      <c r="D787" s="39">
        <v>6765523</v>
      </c>
      <c r="E787" s="30">
        <v>0</v>
      </c>
      <c r="F787" s="52">
        <f t="shared" si="90"/>
        <v>0</v>
      </c>
      <c r="G787" s="39">
        <v>31025516</v>
      </c>
      <c r="H787" s="30">
        <v>0</v>
      </c>
      <c r="I787" s="39">
        <v>31025516</v>
      </c>
      <c r="J787" s="30">
        <v>0</v>
      </c>
      <c r="K787" s="52">
        <f t="shared" si="91"/>
        <v>0</v>
      </c>
      <c r="L787" s="54">
        <v>327906816</v>
      </c>
      <c r="M787" s="54">
        <v>23031243</v>
      </c>
      <c r="N787" s="54">
        <v>31025516</v>
      </c>
      <c r="O787" s="54">
        <v>117671466</v>
      </c>
      <c r="P787" s="52">
        <f t="shared" si="92"/>
        <v>156178591</v>
      </c>
      <c r="Q787" s="30" t="e">
        <f>MATCH(LEFT(A787,4)*1,'Appendix 1'!E$5:E$8,0)</f>
        <v>#N/A</v>
      </c>
      <c r="R787" s="41">
        <f t="shared" si="93"/>
        <v>-0.1</v>
      </c>
      <c r="S787" s="41">
        <f t="shared" si="94"/>
        <v>-0.1</v>
      </c>
      <c r="T787" s="41">
        <f t="shared" si="95"/>
        <v>-0.1</v>
      </c>
      <c r="U787" s="41">
        <f t="shared" si="96"/>
        <v>-0.1</v>
      </c>
      <c r="V787" s="41" t="e">
        <f t="shared" si="89"/>
        <v>#DIV/0!</v>
      </c>
      <c r="W787" s="42"/>
      <c r="X787" s="42"/>
      <c r="Y787" s="42"/>
      <c r="Z787" s="42"/>
      <c r="AA787" s="42"/>
    </row>
    <row r="788" spans="1:27" hidden="1">
      <c r="A788" s="38" t="s">
        <v>5317</v>
      </c>
      <c r="B788" s="39">
        <v>417250</v>
      </c>
      <c r="C788" s="30">
        <v>0</v>
      </c>
      <c r="D788" s="39">
        <v>417250</v>
      </c>
      <c r="E788" s="30">
        <v>0</v>
      </c>
      <c r="F788" s="52">
        <f t="shared" si="90"/>
        <v>0</v>
      </c>
      <c r="G788" s="39">
        <v>2535031</v>
      </c>
      <c r="H788" s="30">
        <v>0</v>
      </c>
      <c r="I788" s="39">
        <v>2535031</v>
      </c>
      <c r="J788" s="30">
        <v>0</v>
      </c>
      <c r="K788" s="52">
        <f t="shared" si="91"/>
        <v>0</v>
      </c>
      <c r="L788" s="54">
        <v>67605935</v>
      </c>
      <c r="M788" s="54">
        <v>647534</v>
      </c>
      <c r="N788" s="54">
        <v>2535031</v>
      </c>
      <c r="O788" s="54">
        <v>37613328</v>
      </c>
      <c r="P788" s="52">
        <f t="shared" si="92"/>
        <v>26810042</v>
      </c>
      <c r="Q788" s="30" t="e">
        <f>MATCH(LEFT(A788,4)*1,'Appendix 1'!E$5:E$8,0)</f>
        <v>#N/A</v>
      </c>
      <c r="R788" s="41">
        <f t="shared" si="93"/>
        <v>-0.1</v>
      </c>
      <c r="S788" s="41">
        <f t="shared" si="94"/>
        <v>-0.1</v>
      </c>
      <c r="T788" s="41">
        <f t="shared" si="95"/>
        <v>-0.1</v>
      </c>
      <c r="U788" s="41">
        <f t="shared" si="96"/>
        <v>-0.1</v>
      </c>
      <c r="V788" s="41" t="e">
        <f t="shared" si="89"/>
        <v>#DIV/0!</v>
      </c>
      <c r="W788" s="42"/>
      <c r="X788" s="42"/>
      <c r="Y788" s="42"/>
      <c r="Z788" s="42"/>
      <c r="AA788" s="42"/>
    </row>
    <row r="789" spans="1:27" hidden="1">
      <c r="A789" s="38" t="s">
        <v>5318</v>
      </c>
      <c r="B789" s="39">
        <v>1259719</v>
      </c>
      <c r="C789" s="39">
        <v>240</v>
      </c>
      <c r="D789" s="39">
        <v>32293</v>
      </c>
      <c r="E789" s="30">
        <v>0</v>
      </c>
      <c r="F789" s="52">
        <f t="shared" si="90"/>
        <v>1227186</v>
      </c>
      <c r="G789" s="39">
        <v>10985284</v>
      </c>
      <c r="H789" s="39">
        <v>7502</v>
      </c>
      <c r="I789" s="39">
        <v>233197</v>
      </c>
      <c r="J789" s="30">
        <v>0</v>
      </c>
      <c r="K789" s="52">
        <f t="shared" si="91"/>
        <v>10744585</v>
      </c>
      <c r="L789" s="54">
        <v>17318133</v>
      </c>
      <c r="M789" s="54">
        <v>36772</v>
      </c>
      <c r="N789" s="54">
        <v>233197</v>
      </c>
      <c r="O789" s="54">
        <v>3300896</v>
      </c>
      <c r="P789" s="52">
        <f t="shared" si="92"/>
        <v>13747268</v>
      </c>
      <c r="Q789" s="30" t="e">
        <f>MATCH(LEFT(A789,4)*1,'Appendix 1'!E$5:E$8,0)</f>
        <v>#N/A</v>
      </c>
      <c r="R789" s="41">
        <f t="shared" si="93"/>
        <v>-0.1</v>
      </c>
      <c r="S789" s="41">
        <f t="shared" si="94"/>
        <v>-0.1</v>
      </c>
      <c r="T789" s="41">
        <f t="shared" si="95"/>
        <v>-0.1</v>
      </c>
      <c r="U789" s="41">
        <f t="shared" si="96"/>
        <v>-0.1</v>
      </c>
      <c r="V789" s="41">
        <f t="shared" si="89"/>
        <v>0.11421436937769118</v>
      </c>
      <c r="W789" s="42"/>
      <c r="X789" s="42"/>
      <c r="Y789" s="42"/>
      <c r="Z789" s="42"/>
      <c r="AA789" s="42"/>
    </row>
    <row r="790" spans="1:27" hidden="1">
      <c r="A790" s="38" t="s">
        <v>5319</v>
      </c>
      <c r="B790" s="39">
        <v>109463</v>
      </c>
      <c r="C790" s="30">
        <v>0</v>
      </c>
      <c r="D790" s="39">
        <v>109463</v>
      </c>
      <c r="E790" s="40"/>
      <c r="F790" s="52">
        <f t="shared" si="90"/>
        <v>0</v>
      </c>
      <c r="G790" s="39">
        <v>718315</v>
      </c>
      <c r="H790" s="30">
        <v>0</v>
      </c>
      <c r="I790" s="39">
        <v>718315</v>
      </c>
      <c r="J790" s="40"/>
      <c r="K790" s="52">
        <f t="shared" si="91"/>
        <v>0</v>
      </c>
      <c r="L790" s="54">
        <v>1156691</v>
      </c>
      <c r="M790" s="54">
        <v>9274</v>
      </c>
      <c r="N790" s="54">
        <v>718315</v>
      </c>
      <c r="O790" s="55"/>
      <c r="P790" s="52">
        <f t="shared" si="92"/>
        <v>429102</v>
      </c>
      <c r="Q790" s="30" t="e">
        <f>MATCH(LEFT(A790,4)*1,'Appendix 1'!E$5:E$8,0)</f>
        <v>#N/A</v>
      </c>
      <c r="R790" s="41">
        <f t="shared" si="93"/>
        <v>-0.1</v>
      </c>
      <c r="S790" s="41">
        <f t="shared" si="94"/>
        <v>-0.1</v>
      </c>
      <c r="T790" s="41">
        <f t="shared" si="95"/>
        <v>-0.1</v>
      </c>
      <c r="U790" s="41">
        <f t="shared" si="96"/>
        <v>-0.1</v>
      </c>
      <c r="V790" s="41" t="e">
        <f t="shared" si="89"/>
        <v>#DIV/0!</v>
      </c>
      <c r="W790" s="42"/>
      <c r="X790" s="42"/>
      <c r="Y790" s="42"/>
      <c r="Z790" s="42"/>
      <c r="AA790" s="42"/>
    </row>
    <row r="791" spans="1:27" hidden="1">
      <c r="A791" s="38" t="s">
        <v>5320</v>
      </c>
      <c r="B791" s="39">
        <v>147120138</v>
      </c>
      <c r="C791" s="39">
        <v>14090</v>
      </c>
      <c r="D791" s="39">
        <v>219872</v>
      </c>
      <c r="E791" s="39">
        <v>29824</v>
      </c>
      <c r="F791" s="52">
        <f t="shared" si="90"/>
        <v>146856352</v>
      </c>
      <c r="G791" s="39">
        <v>1693132161</v>
      </c>
      <c r="H791" s="39">
        <v>158816</v>
      </c>
      <c r="I791" s="39">
        <v>680199</v>
      </c>
      <c r="J791" s="39">
        <v>339419</v>
      </c>
      <c r="K791" s="52">
        <f t="shared" si="91"/>
        <v>1691953727</v>
      </c>
      <c r="L791" s="54">
        <v>2014781996</v>
      </c>
      <c r="M791" s="54">
        <v>962021</v>
      </c>
      <c r="N791" s="54">
        <v>702165</v>
      </c>
      <c r="O791" s="54">
        <v>270353201</v>
      </c>
      <c r="P791" s="52">
        <f t="shared" si="92"/>
        <v>1742764609</v>
      </c>
      <c r="Q791" s="30" t="e">
        <f>MATCH(LEFT(A791,4)*1,'Appendix 1'!E$5:E$8,0)</f>
        <v>#N/A</v>
      </c>
      <c r="R791" s="41">
        <f t="shared" si="93"/>
        <v>-0.1</v>
      </c>
      <c r="S791" s="41">
        <f t="shared" si="94"/>
        <v>-0.1</v>
      </c>
      <c r="T791" s="41">
        <f t="shared" si="95"/>
        <v>-0.1</v>
      </c>
      <c r="U791" s="41">
        <f t="shared" si="96"/>
        <v>-0.1</v>
      </c>
      <c r="V791" s="41">
        <f t="shared" si="89"/>
        <v>8.6796908010238982E-2</v>
      </c>
      <c r="W791" s="42"/>
      <c r="X791" s="42"/>
      <c r="Y791" s="42"/>
      <c r="Z791" s="42"/>
      <c r="AA791" s="42"/>
    </row>
    <row r="792" spans="1:27" hidden="1">
      <c r="A792" s="38" t="s">
        <v>5321</v>
      </c>
      <c r="B792" s="40"/>
      <c r="C792" s="40"/>
      <c r="D792" s="40"/>
      <c r="E792" s="40"/>
      <c r="F792" s="52">
        <f t="shared" si="90"/>
        <v>0</v>
      </c>
      <c r="G792" s="40"/>
      <c r="H792" s="40"/>
      <c r="I792" s="40"/>
      <c r="J792" s="40"/>
      <c r="K792" s="52">
        <f t="shared" si="91"/>
        <v>0</v>
      </c>
      <c r="L792" s="55"/>
      <c r="M792" s="55"/>
      <c r="N792" s="55"/>
      <c r="O792" s="55"/>
      <c r="P792" s="52">
        <f t="shared" si="92"/>
        <v>0</v>
      </c>
      <c r="Q792" s="30" t="e">
        <f>MATCH(LEFT(A792,4)*1,'Appendix 1'!E$5:E$8,0)</f>
        <v>#N/A</v>
      </c>
      <c r="R792" s="41">
        <f t="shared" si="93"/>
        <v>-0.1</v>
      </c>
      <c r="S792" s="41">
        <f t="shared" si="94"/>
        <v>-0.1</v>
      </c>
      <c r="T792" s="41">
        <f t="shared" si="95"/>
        <v>-0.1</v>
      </c>
      <c r="U792" s="41">
        <f t="shared" si="96"/>
        <v>-0.1</v>
      </c>
      <c r="V792" s="41" t="e">
        <f t="shared" si="89"/>
        <v>#DIV/0!</v>
      </c>
      <c r="W792" s="42"/>
      <c r="X792" s="42"/>
      <c r="Y792" s="42"/>
      <c r="Z792" s="42"/>
      <c r="AA792" s="42"/>
    </row>
    <row r="793" spans="1:27" hidden="1">
      <c r="A793" s="38" t="s">
        <v>5322</v>
      </c>
      <c r="B793" s="39">
        <v>26718784</v>
      </c>
      <c r="C793" s="39">
        <v>9971</v>
      </c>
      <c r="D793" s="39">
        <v>15720347</v>
      </c>
      <c r="E793" s="39">
        <v>80610</v>
      </c>
      <c r="F793" s="52">
        <f t="shared" si="90"/>
        <v>10907856</v>
      </c>
      <c r="G793" s="39">
        <v>339539834</v>
      </c>
      <c r="H793" s="39">
        <v>245957</v>
      </c>
      <c r="I793" s="39">
        <v>65521183</v>
      </c>
      <c r="J793" s="39">
        <v>2014948</v>
      </c>
      <c r="K793" s="52">
        <f t="shared" si="91"/>
        <v>271757746</v>
      </c>
      <c r="L793" s="54">
        <v>871514081</v>
      </c>
      <c r="M793" s="54">
        <v>3203229</v>
      </c>
      <c r="N793" s="54">
        <v>66651810</v>
      </c>
      <c r="O793" s="54">
        <v>253190591</v>
      </c>
      <c r="P793" s="52">
        <f t="shared" si="92"/>
        <v>548468451</v>
      </c>
      <c r="Q793" s="30" t="e">
        <f>MATCH(LEFT(A793,4)*1,'Appendix 1'!E$5:E$8,0)</f>
        <v>#N/A</v>
      </c>
      <c r="R793" s="41">
        <f t="shared" si="93"/>
        <v>-0.1</v>
      </c>
      <c r="S793" s="41">
        <f t="shared" si="94"/>
        <v>-0.1</v>
      </c>
      <c r="T793" s="41">
        <f t="shared" si="95"/>
        <v>-0.1</v>
      </c>
      <c r="U793" s="41">
        <f t="shared" si="96"/>
        <v>-0.1</v>
      </c>
      <c r="V793" s="41">
        <f t="shared" si="89"/>
        <v>4.0138160404082836E-2</v>
      </c>
      <c r="W793" s="42"/>
      <c r="X793" s="42"/>
      <c r="Y793" s="42"/>
      <c r="Z793" s="42"/>
      <c r="AA793" s="42"/>
    </row>
    <row r="794" spans="1:27" hidden="1">
      <c r="A794" s="38" t="s">
        <v>5323</v>
      </c>
      <c r="B794" s="39">
        <v>40912517</v>
      </c>
      <c r="C794" s="39">
        <v>4991</v>
      </c>
      <c r="D794" s="39">
        <v>31572484</v>
      </c>
      <c r="E794" s="39">
        <v>233653</v>
      </c>
      <c r="F794" s="52">
        <f t="shared" si="90"/>
        <v>9101389</v>
      </c>
      <c r="G794" s="39">
        <v>695919137</v>
      </c>
      <c r="H794" s="39">
        <v>86382</v>
      </c>
      <c r="I794" s="39">
        <v>534400684</v>
      </c>
      <c r="J794" s="39">
        <v>4039981</v>
      </c>
      <c r="K794" s="52">
        <f t="shared" si="91"/>
        <v>157392090</v>
      </c>
      <c r="L794" s="54">
        <v>1332381380</v>
      </c>
      <c r="M794" s="54">
        <v>610324</v>
      </c>
      <c r="N794" s="54">
        <v>585447798</v>
      </c>
      <c r="O794" s="54">
        <v>560292864</v>
      </c>
      <c r="P794" s="52">
        <f t="shared" si="92"/>
        <v>186030394</v>
      </c>
      <c r="Q794" s="30" t="e">
        <f>MATCH(LEFT(A794,4)*1,'Appendix 1'!E$5:E$8,0)</f>
        <v>#N/A</v>
      </c>
      <c r="R794" s="41">
        <f t="shared" si="93"/>
        <v>-0.1</v>
      </c>
      <c r="S794" s="41">
        <f t="shared" si="94"/>
        <v>-0.1</v>
      </c>
      <c r="T794" s="41">
        <f t="shared" si="95"/>
        <v>-0.1</v>
      </c>
      <c r="U794" s="41">
        <f t="shared" si="96"/>
        <v>-0.1</v>
      </c>
      <c r="V794" s="41">
        <f t="shared" si="89"/>
        <v>5.782621604427516E-2</v>
      </c>
      <c r="W794" s="42"/>
      <c r="X794" s="42"/>
      <c r="Y794" s="42"/>
      <c r="Z794" s="42"/>
      <c r="AA794" s="42"/>
    </row>
    <row r="795" spans="1:27" hidden="1">
      <c r="A795" s="38" t="s">
        <v>5324</v>
      </c>
      <c r="B795" s="39">
        <v>50170703</v>
      </c>
      <c r="C795" s="39">
        <v>4451</v>
      </c>
      <c r="D795" s="39">
        <v>31961231</v>
      </c>
      <c r="E795" s="39">
        <v>38090</v>
      </c>
      <c r="F795" s="52">
        <f t="shared" si="90"/>
        <v>18166931</v>
      </c>
      <c r="G795" s="39">
        <v>302685079</v>
      </c>
      <c r="H795" s="39">
        <v>36072</v>
      </c>
      <c r="I795" s="39">
        <v>166816707</v>
      </c>
      <c r="J795" s="39">
        <v>257636</v>
      </c>
      <c r="K795" s="52">
        <f t="shared" si="91"/>
        <v>135574664</v>
      </c>
      <c r="L795" s="54">
        <v>326110735</v>
      </c>
      <c r="M795" s="54">
        <v>71637</v>
      </c>
      <c r="N795" s="54">
        <v>167242229</v>
      </c>
      <c r="O795" s="54">
        <v>5540401</v>
      </c>
      <c r="P795" s="52">
        <f t="shared" si="92"/>
        <v>153256468</v>
      </c>
      <c r="Q795" s="30" t="e">
        <f>MATCH(LEFT(A795,4)*1,'Appendix 1'!E$5:E$8,0)</f>
        <v>#N/A</v>
      </c>
      <c r="R795" s="41">
        <f t="shared" si="93"/>
        <v>-0.1</v>
      </c>
      <c r="S795" s="41">
        <f t="shared" si="94"/>
        <v>-0.1</v>
      </c>
      <c r="T795" s="41">
        <f t="shared" si="95"/>
        <v>-0.1</v>
      </c>
      <c r="U795" s="41">
        <f t="shared" si="96"/>
        <v>-0.1</v>
      </c>
      <c r="V795" s="41">
        <f t="shared" si="89"/>
        <v>0.13399945435232649</v>
      </c>
      <c r="W795" s="42"/>
      <c r="X795" s="42"/>
      <c r="Y795" s="42"/>
      <c r="Z795" s="42"/>
      <c r="AA795" s="42"/>
    </row>
    <row r="796" spans="1:27" hidden="1">
      <c r="A796" s="38" t="s">
        <v>5325</v>
      </c>
      <c r="B796" s="39">
        <v>74535996</v>
      </c>
      <c r="C796" s="39">
        <v>8971</v>
      </c>
      <c r="D796" s="39">
        <v>61224529</v>
      </c>
      <c r="E796" s="39">
        <v>11017</v>
      </c>
      <c r="F796" s="52">
        <f t="shared" si="90"/>
        <v>13291479</v>
      </c>
      <c r="G796" s="39">
        <v>953349628</v>
      </c>
      <c r="H796" s="39">
        <v>237060</v>
      </c>
      <c r="I796" s="39">
        <v>774299960</v>
      </c>
      <c r="J796" s="39">
        <v>157212</v>
      </c>
      <c r="K796" s="52">
        <f t="shared" si="91"/>
        <v>178655396</v>
      </c>
      <c r="L796" s="54">
        <v>1007006233</v>
      </c>
      <c r="M796" s="54">
        <v>1480117</v>
      </c>
      <c r="N796" s="54">
        <v>788562874</v>
      </c>
      <c r="O796" s="54">
        <v>23614829</v>
      </c>
      <c r="P796" s="52">
        <f t="shared" si="92"/>
        <v>193348413</v>
      </c>
      <c r="Q796" s="30" t="e">
        <f>MATCH(LEFT(A796,4)*1,'Appendix 1'!E$5:E$8,0)</f>
        <v>#N/A</v>
      </c>
      <c r="R796" s="41">
        <f t="shared" si="93"/>
        <v>-0.1</v>
      </c>
      <c r="S796" s="41">
        <f t="shared" si="94"/>
        <v>-0.1</v>
      </c>
      <c r="T796" s="41">
        <f t="shared" si="95"/>
        <v>-0.1</v>
      </c>
      <c r="U796" s="41">
        <f t="shared" si="96"/>
        <v>-0.1</v>
      </c>
      <c r="V796" s="41">
        <f t="shared" si="89"/>
        <v>7.4397299480391851E-2</v>
      </c>
      <c r="W796" s="42"/>
      <c r="X796" s="42"/>
      <c r="Y796" s="42"/>
      <c r="Z796" s="42"/>
      <c r="AA796" s="42"/>
    </row>
    <row r="797" spans="1:27" hidden="1">
      <c r="A797" s="38" t="s">
        <v>5326</v>
      </c>
      <c r="B797" s="39">
        <v>43288514</v>
      </c>
      <c r="C797" s="39">
        <v>1788</v>
      </c>
      <c r="D797" s="39">
        <v>37199584</v>
      </c>
      <c r="E797" s="39">
        <v>22154</v>
      </c>
      <c r="F797" s="52">
        <f t="shared" si="90"/>
        <v>6064988</v>
      </c>
      <c r="G797" s="39">
        <v>399197856</v>
      </c>
      <c r="H797" s="39">
        <v>31280</v>
      </c>
      <c r="I797" s="39">
        <v>297340795</v>
      </c>
      <c r="J797" s="39">
        <v>369180</v>
      </c>
      <c r="K797" s="52">
        <f t="shared" si="91"/>
        <v>101456601</v>
      </c>
      <c r="L797" s="54">
        <v>496377599</v>
      </c>
      <c r="M797" s="54">
        <v>588481</v>
      </c>
      <c r="N797" s="54">
        <v>299815142</v>
      </c>
      <c r="O797" s="54">
        <v>35272759</v>
      </c>
      <c r="P797" s="52">
        <f t="shared" si="92"/>
        <v>160701217</v>
      </c>
      <c r="Q797" s="30" t="e">
        <f>MATCH(LEFT(A797,4)*1,'Appendix 1'!E$5:E$8,0)</f>
        <v>#N/A</v>
      </c>
      <c r="R797" s="41">
        <f t="shared" si="93"/>
        <v>-0.1</v>
      </c>
      <c r="S797" s="41">
        <f t="shared" si="94"/>
        <v>-0.1</v>
      </c>
      <c r="T797" s="41">
        <f t="shared" si="95"/>
        <v>-0.1</v>
      </c>
      <c r="U797" s="41">
        <f t="shared" si="96"/>
        <v>-0.1</v>
      </c>
      <c r="V797" s="41">
        <f t="shared" ref="V797:V860" si="97">(B797-SUM(C797:E797))/(G797-SUM(H797:J797))</f>
        <v>5.9779136499950355E-2</v>
      </c>
      <c r="W797" s="42"/>
      <c r="X797" s="42"/>
      <c r="Y797" s="42"/>
      <c r="Z797" s="42"/>
      <c r="AA797" s="42"/>
    </row>
    <row r="798" spans="1:27" hidden="1">
      <c r="A798" s="38" t="s">
        <v>5327</v>
      </c>
      <c r="B798" s="39">
        <v>10755180</v>
      </c>
      <c r="C798" s="39">
        <v>17019</v>
      </c>
      <c r="D798" s="39">
        <v>4235492</v>
      </c>
      <c r="E798" s="39">
        <v>13573</v>
      </c>
      <c r="F798" s="52">
        <f t="shared" si="90"/>
        <v>6489096</v>
      </c>
      <c r="G798" s="39">
        <v>122994892</v>
      </c>
      <c r="H798" s="39">
        <v>299533</v>
      </c>
      <c r="I798" s="39">
        <v>17085454</v>
      </c>
      <c r="J798" s="39">
        <v>178544</v>
      </c>
      <c r="K798" s="52">
        <f t="shared" si="91"/>
        <v>105431361</v>
      </c>
      <c r="L798" s="54">
        <v>134217560</v>
      </c>
      <c r="M798" s="54">
        <v>830552</v>
      </c>
      <c r="N798" s="54">
        <v>17104261</v>
      </c>
      <c r="O798" s="54">
        <v>5323642</v>
      </c>
      <c r="P798" s="52">
        <f t="shared" si="92"/>
        <v>110959105</v>
      </c>
      <c r="Q798" s="30" t="e">
        <f>MATCH(LEFT(A798,4)*1,'Appendix 1'!E$5:E$8,0)</f>
        <v>#N/A</v>
      </c>
      <c r="R798" s="41">
        <f t="shared" si="93"/>
        <v>-0.1</v>
      </c>
      <c r="S798" s="41">
        <f t="shared" si="94"/>
        <v>-0.1</v>
      </c>
      <c r="T798" s="41">
        <f t="shared" si="95"/>
        <v>-0.1</v>
      </c>
      <c r="U798" s="41">
        <f t="shared" si="96"/>
        <v>-0.1</v>
      </c>
      <c r="V798" s="41">
        <f t="shared" si="97"/>
        <v>6.154806253520715E-2</v>
      </c>
      <c r="W798" s="42"/>
      <c r="X798" s="42"/>
      <c r="Y798" s="42"/>
      <c r="Z798" s="42"/>
      <c r="AA798" s="42"/>
    </row>
    <row r="799" spans="1:27" hidden="1">
      <c r="A799" s="38" t="s">
        <v>5328</v>
      </c>
      <c r="B799" s="39">
        <v>709157</v>
      </c>
      <c r="C799" s="39">
        <v>581</v>
      </c>
      <c r="D799" s="39">
        <v>626447</v>
      </c>
      <c r="E799" s="30">
        <v>0</v>
      </c>
      <c r="F799" s="52">
        <f t="shared" si="90"/>
        <v>82129</v>
      </c>
      <c r="G799" s="39">
        <v>5512677</v>
      </c>
      <c r="H799" s="39">
        <v>19381</v>
      </c>
      <c r="I799" s="39">
        <v>2755834</v>
      </c>
      <c r="J799" s="30">
        <v>0</v>
      </c>
      <c r="K799" s="52">
        <f t="shared" si="91"/>
        <v>2737462</v>
      </c>
      <c r="L799" s="54">
        <v>46493866</v>
      </c>
      <c r="M799" s="54">
        <v>16260269</v>
      </c>
      <c r="N799" s="54">
        <v>2755834</v>
      </c>
      <c r="O799" s="54">
        <v>1975362</v>
      </c>
      <c r="P799" s="52">
        <f t="shared" si="92"/>
        <v>25502401</v>
      </c>
      <c r="Q799" s="30" t="e">
        <f>MATCH(LEFT(A799,4)*1,'Appendix 1'!E$5:E$8,0)</f>
        <v>#N/A</v>
      </c>
      <c r="R799" s="41">
        <f t="shared" si="93"/>
        <v>-0.1</v>
      </c>
      <c r="S799" s="41">
        <f t="shared" si="94"/>
        <v>-0.1</v>
      </c>
      <c r="T799" s="41">
        <f t="shared" si="95"/>
        <v>-0.1</v>
      </c>
      <c r="U799" s="41">
        <f t="shared" si="96"/>
        <v>-0.1</v>
      </c>
      <c r="V799" s="41">
        <f t="shared" si="97"/>
        <v>3.0001877651634982E-2</v>
      </c>
      <c r="W799" s="42"/>
      <c r="X799" s="42"/>
      <c r="Y799" s="42"/>
      <c r="Z799" s="42"/>
      <c r="AA799" s="42"/>
    </row>
    <row r="800" spans="1:27" hidden="1">
      <c r="A800" s="38" t="s">
        <v>5329</v>
      </c>
      <c r="B800" s="39">
        <v>5191509</v>
      </c>
      <c r="C800" s="39">
        <v>632</v>
      </c>
      <c r="D800" s="39">
        <v>3243046</v>
      </c>
      <c r="E800" s="39">
        <v>1021</v>
      </c>
      <c r="F800" s="52">
        <f t="shared" si="90"/>
        <v>1946810</v>
      </c>
      <c r="G800" s="39">
        <v>46248094</v>
      </c>
      <c r="H800" s="39">
        <v>10535</v>
      </c>
      <c r="I800" s="39">
        <v>12514431</v>
      </c>
      <c r="J800" s="39">
        <v>23575</v>
      </c>
      <c r="K800" s="52">
        <f t="shared" si="91"/>
        <v>33699553</v>
      </c>
      <c r="L800" s="54">
        <v>219611944</v>
      </c>
      <c r="M800" s="54">
        <v>493038</v>
      </c>
      <c r="N800" s="54">
        <v>12514431</v>
      </c>
      <c r="O800" s="54">
        <v>242188</v>
      </c>
      <c r="P800" s="52">
        <f t="shared" si="92"/>
        <v>206362287</v>
      </c>
      <c r="Q800" s="30" t="e">
        <f>MATCH(LEFT(A800,4)*1,'Appendix 1'!E$5:E$8,0)</f>
        <v>#N/A</v>
      </c>
      <c r="R800" s="41">
        <f t="shared" si="93"/>
        <v>-0.1</v>
      </c>
      <c r="S800" s="41">
        <f t="shared" si="94"/>
        <v>-0.1</v>
      </c>
      <c r="T800" s="41">
        <f t="shared" si="95"/>
        <v>-0.1</v>
      </c>
      <c r="U800" s="41">
        <f t="shared" si="96"/>
        <v>-0.1</v>
      </c>
      <c r="V800" s="41">
        <f t="shared" si="97"/>
        <v>5.776960899154953E-2</v>
      </c>
      <c r="W800" s="42"/>
      <c r="X800" s="42"/>
      <c r="Y800" s="42"/>
      <c r="Z800" s="42"/>
      <c r="AA800" s="42"/>
    </row>
    <row r="801" spans="1:27" hidden="1">
      <c r="A801" s="38" t="s">
        <v>5330</v>
      </c>
      <c r="B801" s="39">
        <v>3420726</v>
      </c>
      <c r="C801" s="39">
        <v>333</v>
      </c>
      <c r="D801" s="39">
        <v>1294151</v>
      </c>
      <c r="E801" s="39">
        <v>103</v>
      </c>
      <c r="F801" s="52">
        <f t="shared" si="90"/>
        <v>2126139</v>
      </c>
      <c r="G801" s="39">
        <v>157881611</v>
      </c>
      <c r="H801" s="39">
        <v>25574</v>
      </c>
      <c r="I801" s="39">
        <v>5735716</v>
      </c>
      <c r="J801" s="39">
        <v>7718</v>
      </c>
      <c r="K801" s="52">
        <f t="shared" si="91"/>
        <v>152112603</v>
      </c>
      <c r="L801" s="54">
        <v>164866799</v>
      </c>
      <c r="M801" s="54">
        <v>35065</v>
      </c>
      <c r="N801" s="54">
        <v>5740065</v>
      </c>
      <c r="O801" s="54">
        <v>6523690</v>
      </c>
      <c r="P801" s="52">
        <f t="shared" si="92"/>
        <v>152567979</v>
      </c>
      <c r="Q801" s="30" t="e">
        <f>MATCH(LEFT(A801,4)*1,'Appendix 1'!E$5:E$8,0)</f>
        <v>#N/A</v>
      </c>
      <c r="R801" s="41">
        <f t="shared" si="93"/>
        <v>-0.1</v>
      </c>
      <c r="S801" s="41">
        <f t="shared" si="94"/>
        <v>-0.1</v>
      </c>
      <c r="T801" s="41">
        <f t="shared" si="95"/>
        <v>-0.1</v>
      </c>
      <c r="U801" s="41">
        <f t="shared" si="96"/>
        <v>-0.1</v>
      </c>
      <c r="V801" s="41">
        <f t="shared" si="97"/>
        <v>1.3977401990813345E-2</v>
      </c>
      <c r="W801" s="42"/>
      <c r="X801" s="42"/>
      <c r="Y801" s="42"/>
      <c r="Z801" s="42"/>
      <c r="AA801" s="42"/>
    </row>
    <row r="802" spans="1:27" hidden="1">
      <c r="A802" s="38" t="s">
        <v>5331</v>
      </c>
      <c r="B802" s="39">
        <v>1006639</v>
      </c>
      <c r="C802" s="39">
        <v>381</v>
      </c>
      <c r="D802" s="39">
        <v>907816</v>
      </c>
      <c r="E802" s="30">
        <v>0</v>
      </c>
      <c r="F802" s="52">
        <f t="shared" si="90"/>
        <v>98442</v>
      </c>
      <c r="G802" s="39">
        <v>9406839</v>
      </c>
      <c r="H802" s="39">
        <v>10176</v>
      </c>
      <c r="I802" s="39">
        <v>5200408</v>
      </c>
      <c r="J802" s="30">
        <v>0</v>
      </c>
      <c r="K802" s="52">
        <f t="shared" si="91"/>
        <v>4196255</v>
      </c>
      <c r="L802" s="54">
        <v>37819562</v>
      </c>
      <c r="M802" s="54">
        <v>2684072</v>
      </c>
      <c r="N802" s="54">
        <v>5200408</v>
      </c>
      <c r="O802" s="54">
        <v>493657</v>
      </c>
      <c r="P802" s="52">
        <f t="shared" si="92"/>
        <v>29441425</v>
      </c>
      <c r="Q802" s="30" t="e">
        <f>MATCH(LEFT(A802,4)*1,'Appendix 1'!E$5:E$8,0)</f>
        <v>#N/A</v>
      </c>
      <c r="R802" s="41">
        <f t="shared" si="93"/>
        <v>-0.1</v>
      </c>
      <c r="S802" s="41">
        <f t="shared" si="94"/>
        <v>-0.1</v>
      </c>
      <c r="T802" s="41">
        <f t="shared" si="95"/>
        <v>-0.1</v>
      </c>
      <c r="U802" s="41">
        <f t="shared" si="96"/>
        <v>-0.1</v>
      </c>
      <c r="V802" s="41">
        <f t="shared" si="97"/>
        <v>2.3459489473351833E-2</v>
      </c>
      <c r="W802" s="42"/>
      <c r="X802" s="42"/>
      <c r="Y802" s="42"/>
      <c r="Z802" s="42"/>
      <c r="AA802" s="42"/>
    </row>
    <row r="803" spans="1:27" hidden="1">
      <c r="A803" s="38" t="s">
        <v>5332</v>
      </c>
      <c r="B803" s="39">
        <v>5273710</v>
      </c>
      <c r="C803" s="39">
        <v>16387</v>
      </c>
      <c r="D803" s="39">
        <v>3391183</v>
      </c>
      <c r="E803" s="39">
        <v>16200</v>
      </c>
      <c r="F803" s="52">
        <f t="shared" si="90"/>
        <v>1849940</v>
      </c>
      <c r="G803" s="39">
        <v>104392699</v>
      </c>
      <c r="H803" s="39">
        <v>1497988</v>
      </c>
      <c r="I803" s="39">
        <v>12139794</v>
      </c>
      <c r="J803" s="39">
        <v>1360807</v>
      </c>
      <c r="K803" s="52">
        <f t="shared" si="91"/>
        <v>89394110</v>
      </c>
      <c r="L803" s="54">
        <v>126864815</v>
      </c>
      <c r="M803" s="54">
        <v>3050786</v>
      </c>
      <c r="N803" s="54">
        <v>12139794</v>
      </c>
      <c r="O803" s="54">
        <v>19959202</v>
      </c>
      <c r="P803" s="52">
        <f t="shared" si="92"/>
        <v>91715033</v>
      </c>
      <c r="Q803" s="30" t="e">
        <f>MATCH(LEFT(A803,4)*1,'Appendix 1'!E$5:E$8,0)</f>
        <v>#N/A</v>
      </c>
      <c r="R803" s="41">
        <f t="shared" si="93"/>
        <v>-0.1</v>
      </c>
      <c r="S803" s="41">
        <f t="shared" si="94"/>
        <v>-0.1</v>
      </c>
      <c r="T803" s="41">
        <f t="shared" si="95"/>
        <v>-0.1</v>
      </c>
      <c r="U803" s="41">
        <f t="shared" si="96"/>
        <v>-0.1</v>
      </c>
      <c r="V803" s="41">
        <f t="shared" si="97"/>
        <v>2.0694204573433305E-2</v>
      </c>
      <c r="W803" s="42"/>
      <c r="X803" s="42"/>
      <c r="Y803" s="42"/>
      <c r="Z803" s="42"/>
      <c r="AA803" s="42"/>
    </row>
    <row r="804" spans="1:27" hidden="1">
      <c r="A804" s="38" t="s">
        <v>5333</v>
      </c>
      <c r="B804" s="39">
        <v>10994466</v>
      </c>
      <c r="C804" s="39">
        <v>96735</v>
      </c>
      <c r="D804" s="39">
        <v>4035386</v>
      </c>
      <c r="E804" s="39">
        <v>104</v>
      </c>
      <c r="F804" s="52">
        <f t="shared" si="90"/>
        <v>6862241</v>
      </c>
      <c r="G804" s="39">
        <v>156251396</v>
      </c>
      <c r="H804" s="39">
        <v>1968171</v>
      </c>
      <c r="I804" s="39">
        <v>16101333</v>
      </c>
      <c r="J804" s="39">
        <v>2114</v>
      </c>
      <c r="K804" s="52">
        <f t="shared" si="91"/>
        <v>138179778</v>
      </c>
      <c r="L804" s="54">
        <v>186023642</v>
      </c>
      <c r="M804" s="54">
        <v>26308483</v>
      </c>
      <c r="N804" s="54">
        <v>16360251</v>
      </c>
      <c r="O804" s="54">
        <v>4612673</v>
      </c>
      <c r="P804" s="52">
        <f t="shared" si="92"/>
        <v>138742235</v>
      </c>
      <c r="Q804" s="30" t="e">
        <f>MATCH(LEFT(A804,4)*1,'Appendix 1'!E$5:E$8,0)</f>
        <v>#N/A</v>
      </c>
      <c r="R804" s="41">
        <f t="shared" si="93"/>
        <v>-0.1</v>
      </c>
      <c r="S804" s="41">
        <f t="shared" si="94"/>
        <v>-0.1</v>
      </c>
      <c r="T804" s="41">
        <f t="shared" si="95"/>
        <v>-0.1</v>
      </c>
      <c r="U804" s="41">
        <f t="shared" si="96"/>
        <v>-0.1</v>
      </c>
      <c r="V804" s="41">
        <f t="shared" si="97"/>
        <v>4.9661687833946297E-2</v>
      </c>
      <c r="W804" s="42"/>
      <c r="X804" s="42"/>
      <c r="Y804" s="42"/>
      <c r="Z804" s="42"/>
      <c r="AA804" s="42"/>
    </row>
    <row r="805" spans="1:27" hidden="1">
      <c r="A805" s="38" t="s">
        <v>5334</v>
      </c>
      <c r="B805" s="39">
        <v>64347775</v>
      </c>
      <c r="C805" s="39">
        <v>103595</v>
      </c>
      <c r="D805" s="39">
        <v>51939692</v>
      </c>
      <c r="E805" s="39">
        <v>715070</v>
      </c>
      <c r="F805" s="52">
        <f t="shared" si="90"/>
        <v>11589418</v>
      </c>
      <c r="G805" s="39">
        <v>567804040</v>
      </c>
      <c r="H805" s="39">
        <v>2046128</v>
      </c>
      <c r="I805" s="39">
        <v>319320651</v>
      </c>
      <c r="J805" s="39">
        <v>14162338</v>
      </c>
      <c r="K805" s="52">
        <f t="shared" si="91"/>
        <v>232274923</v>
      </c>
      <c r="L805" s="54">
        <v>1120769733</v>
      </c>
      <c r="M805" s="54">
        <v>69695070</v>
      </c>
      <c r="N805" s="54">
        <v>329661237</v>
      </c>
      <c r="O805" s="54">
        <v>307523784</v>
      </c>
      <c r="P805" s="52">
        <f t="shared" si="92"/>
        <v>413889642</v>
      </c>
      <c r="Q805" s="30" t="e">
        <f>MATCH(LEFT(A805,4)*1,'Appendix 1'!E$5:E$8,0)</f>
        <v>#N/A</v>
      </c>
      <c r="R805" s="41">
        <f t="shared" si="93"/>
        <v>-0.1</v>
      </c>
      <c r="S805" s="41">
        <f t="shared" si="94"/>
        <v>-0.1</v>
      </c>
      <c r="T805" s="41">
        <f t="shared" si="95"/>
        <v>-0.1</v>
      </c>
      <c r="U805" s="41">
        <f t="shared" si="96"/>
        <v>-0.1</v>
      </c>
      <c r="V805" s="41">
        <f t="shared" si="97"/>
        <v>4.9895261401076862E-2</v>
      </c>
      <c r="W805" s="42"/>
      <c r="X805" s="42"/>
      <c r="Y805" s="42"/>
      <c r="Z805" s="42"/>
      <c r="AA805" s="42"/>
    </row>
    <row r="806" spans="1:27" hidden="1">
      <c r="A806" s="38" t="s">
        <v>5335</v>
      </c>
      <c r="B806" s="39">
        <v>15874156</v>
      </c>
      <c r="C806" s="39">
        <v>8982</v>
      </c>
      <c r="D806" s="39">
        <v>9756841</v>
      </c>
      <c r="E806" s="39">
        <v>892348</v>
      </c>
      <c r="F806" s="52">
        <f t="shared" si="90"/>
        <v>5215985</v>
      </c>
      <c r="G806" s="39">
        <v>192432018</v>
      </c>
      <c r="H806" s="39">
        <v>230320</v>
      </c>
      <c r="I806" s="39">
        <v>35573260</v>
      </c>
      <c r="J806" s="39">
        <v>22885439</v>
      </c>
      <c r="K806" s="52">
        <f t="shared" si="91"/>
        <v>133742999</v>
      </c>
      <c r="L806" s="54">
        <v>377019854</v>
      </c>
      <c r="M806" s="54">
        <v>52666971</v>
      </c>
      <c r="N806" s="54">
        <v>35573260</v>
      </c>
      <c r="O806" s="54">
        <v>151475004</v>
      </c>
      <c r="P806" s="52">
        <f t="shared" si="92"/>
        <v>137304619</v>
      </c>
      <c r="Q806" s="30" t="e">
        <f>MATCH(LEFT(A806,4)*1,'Appendix 1'!E$5:E$8,0)</f>
        <v>#N/A</v>
      </c>
      <c r="R806" s="41">
        <f t="shared" si="93"/>
        <v>-0.1</v>
      </c>
      <c r="S806" s="41">
        <f t="shared" si="94"/>
        <v>-0.1</v>
      </c>
      <c r="T806" s="41">
        <f t="shared" si="95"/>
        <v>-0.1</v>
      </c>
      <c r="U806" s="41">
        <f t="shared" si="96"/>
        <v>-0.1</v>
      </c>
      <c r="V806" s="41">
        <f t="shared" si="97"/>
        <v>3.9000060107819173E-2</v>
      </c>
      <c r="W806" s="42"/>
      <c r="X806" s="42"/>
      <c r="Y806" s="42"/>
      <c r="Z806" s="42"/>
      <c r="AA806" s="42"/>
    </row>
    <row r="807" spans="1:27" hidden="1">
      <c r="A807" s="38" t="s">
        <v>5336</v>
      </c>
      <c r="B807" s="39">
        <v>139492333</v>
      </c>
      <c r="C807" s="39">
        <v>328796</v>
      </c>
      <c r="D807" s="39">
        <v>124447674</v>
      </c>
      <c r="E807" s="39">
        <v>750558</v>
      </c>
      <c r="F807" s="52">
        <f t="shared" si="90"/>
        <v>13965305</v>
      </c>
      <c r="G807" s="39">
        <v>690307117</v>
      </c>
      <c r="H807" s="39">
        <v>7336700</v>
      </c>
      <c r="I807" s="39">
        <v>407113846</v>
      </c>
      <c r="J807" s="39">
        <v>17014849</v>
      </c>
      <c r="K807" s="52">
        <f t="shared" si="91"/>
        <v>258841722</v>
      </c>
      <c r="L807" s="54">
        <v>1015324059</v>
      </c>
      <c r="M807" s="54">
        <v>27519708</v>
      </c>
      <c r="N807" s="54">
        <v>407731944</v>
      </c>
      <c r="O807" s="54">
        <v>229565710</v>
      </c>
      <c r="P807" s="52">
        <f t="shared" si="92"/>
        <v>350506697</v>
      </c>
      <c r="Q807" s="30" t="e">
        <f>MATCH(LEFT(A807,4)*1,'Appendix 1'!E$5:E$8,0)</f>
        <v>#N/A</v>
      </c>
      <c r="R807" s="41">
        <f t="shared" si="93"/>
        <v>-0.1</v>
      </c>
      <c r="S807" s="41">
        <f t="shared" si="94"/>
        <v>-0.1</v>
      </c>
      <c r="T807" s="41">
        <f t="shared" si="95"/>
        <v>-0.1</v>
      </c>
      <c r="U807" s="41">
        <f t="shared" si="96"/>
        <v>-0.1</v>
      </c>
      <c r="V807" s="41">
        <f t="shared" si="97"/>
        <v>5.3953067890654814E-2</v>
      </c>
      <c r="W807" s="42"/>
      <c r="X807" s="42"/>
      <c r="Y807" s="42"/>
      <c r="Z807" s="42"/>
      <c r="AA807" s="42"/>
    </row>
    <row r="808" spans="1:27" hidden="1">
      <c r="A808" s="38" t="s">
        <v>5337</v>
      </c>
      <c r="B808" s="39">
        <v>75560205</v>
      </c>
      <c r="C808" s="39">
        <v>17677</v>
      </c>
      <c r="D808" s="39">
        <v>72810734</v>
      </c>
      <c r="E808" s="39">
        <v>2913</v>
      </c>
      <c r="F808" s="52">
        <f t="shared" si="90"/>
        <v>2728881</v>
      </c>
      <c r="G808" s="39">
        <v>394636745</v>
      </c>
      <c r="H808" s="39">
        <v>669659</v>
      </c>
      <c r="I808" s="39">
        <v>295015163</v>
      </c>
      <c r="J808" s="39">
        <v>107613</v>
      </c>
      <c r="K808" s="52">
        <f t="shared" si="91"/>
        <v>98844310</v>
      </c>
      <c r="L808" s="54">
        <v>1663581511</v>
      </c>
      <c r="M808" s="54">
        <v>73743423</v>
      </c>
      <c r="N808" s="54">
        <v>295015163</v>
      </c>
      <c r="O808" s="54">
        <v>528961225</v>
      </c>
      <c r="P808" s="52">
        <f t="shared" si="92"/>
        <v>765861700</v>
      </c>
      <c r="Q808" s="30" t="e">
        <f>MATCH(LEFT(A808,4)*1,'Appendix 1'!E$5:E$8,0)</f>
        <v>#N/A</v>
      </c>
      <c r="R808" s="41">
        <f t="shared" si="93"/>
        <v>-0.1</v>
      </c>
      <c r="S808" s="41">
        <f t="shared" si="94"/>
        <v>-0.1</v>
      </c>
      <c r="T808" s="41">
        <f t="shared" si="95"/>
        <v>-0.1</v>
      </c>
      <c r="U808" s="41">
        <f t="shared" si="96"/>
        <v>-0.1</v>
      </c>
      <c r="V808" s="41">
        <f t="shared" si="97"/>
        <v>2.7607871409087686E-2</v>
      </c>
      <c r="W808" s="42"/>
      <c r="X808" s="42"/>
      <c r="Y808" s="42"/>
      <c r="Z808" s="42"/>
      <c r="AA808" s="42"/>
    </row>
    <row r="809" spans="1:27" hidden="1">
      <c r="A809" s="38" t="s">
        <v>5338</v>
      </c>
      <c r="B809" s="39">
        <v>711961</v>
      </c>
      <c r="C809" s="39">
        <v>6139</v>
      </c>
      <c r="D809" s="39">
        <v>618528</v>
      </c>
      <c r="E809" s="39">
        <v>291</v>
      </c>
      <c r="F809" s="52">
        <f t="shared" si="90"/>
        <v>87003</v>
      </c>
      <c r="G809" s="39">
        <v>4269110</v>
      </c>
      <c r="H809" s="39">
        <v>97576</v>
      </c>
      <c r="I809" s="39">
        <v>2772184</v>
      </c>
      <c r="J809" s="39">
        <v>6327</v>
      </c>
      <c r="K809" s="52">
        <f t="shared" si="91"/>
        <v>1393023</v>
      </c>
      <c r="L809" s="54">
        <v>6294270</v>
      </c>
      <c r="M809" s="54">
        <v>171171</v>
      </c>
      <c r="N809" s="54">
        <v>2772184</v>
      </c>
      <c r="O809" s="54">
        <v>193874</v>
      </c>
      <c r="P809" s="52">
        <f t="shared" si="92"/>
        <v>3157041</v>
      </c>
      <c r="Q809" s="30" t="e">
        <f>MATCH(LEFT(A809,4)*1,'Appendix 1'!E$5:E$8,0)</f>
        <v>#N/A</v>
      </c>
      <c r="R809" s="41">
        <f t="shared" si="93"/>
        <v>-0.1</v>
      </c>
      <c r="S809" s="41">
        <f t="shared" si="94"/>
        <v>-0.1</v>
      </c>
      <c r="T809" s="41">
        <f t="shared" si="95"/>
        <v>-0.1</v>
      </c>
      <c r="U809" s="41">
        <f t="shared" si="96"/>
        <v>-0.1</v>
      </c>
      <c r="V809" s="41">
        <f t="shared" si="97"/>
        <v>6.2456255208995115E-2</v>
      </c>
      <c r="W809" s="42"/>
      <c r="X809" s="42"/>
      <c r="Y809" s="42"/>
      <c r="Z809" s="42"/>
      <c r="AA809" s="42"/>
    </row>
    <row r="810" spans="1:27" hidden="1">
      <c r="A810" s="38" t="s">
        <v>5339</v>
      </c>
      <c r="B810" s="40"/>
      <c r="C810" s="40"/>
      <c r="D810" s="40"/>
      <c r="E810" s="40"/>
      <c r="F810" s="52">
        <f t="shared" si="90"/>
        <v>0</v>
      </c>
      <c r="G810" s="40"/>
      <c r="H810" s="40"/>
      <c r="I810" s="40"/>
      <c r="J810" s="40"/>
      <c r="K810" s="52">
        <f t="shared" si="91"/>
        <v>0</v>
      </c>
      <c r="L810" s="55"/>
      <c r="M810" s="55"/>
      <c r="N810" s="55"/>
      <c r="O810" s="55"/>
      <c r="P810" s="52">
        <f t="shared" si="92"/>
        <v>0</v>
      </c>
      <c r="Q810" s="30" t="e">
        <f>MATCH(LEFT(A810,4)*1,'Appendix 1'!E$5:E$8,0)</f>
        <v>#N/A</v>
      </c>
      <c r="R810" s="41">
        <f t="shared" si="93"/>
        <v>-0.1</v>
      </c>
      <c r="S810" s="41">
        <f t="shared" si="94"/>
        <v>-0.1</v>
      </c>
      <c r="T810" s="41">
        <f t="shared" si="95"/>
        <v>-0.1</v>
      </c>
      <c r="U810" s="41">
        <f t="shared" si="96"/>
        <v>-0.1</v>
      </c>
      <c r="V810" s="41" t="e">
        <f t="shared" si="97"/>
        <v>#DIV/0!</v>
      </c>
      <c r="W810" s="42"/>
      <c r="X810" s="42"/>
      <c r="Y810" s="42"/>
      <c r="Z810" s="42"/>
      <c r="AA810" s="42"/>
    </row>
    <row r="811" spans="1:27" hidden="1">
      <c r="A811" s="38" t="s">
        <v>5340</v>
      </c>
      <c r="B811" s="39">
        <v>181846526</v>
      </c>
      <c r="C811" s="39">
        <v>34757</v>
      </c>
      <c r="D811" s="39">
        <v>136239353</v>
      </c>
      <c r="E811" s="39">
        <v>53311</v>
      </c>
      <c r="F811" s="52">
        <f t="shared" si="90"/>
        <v>45519105</v>
      </c>
      <c r="G811" s="39">
        <v>1075320130</v>
      </c>
      <c r="H811" s="39">
        <v>481459</v>
      </c>
      <c r="I811" s="39">
        <v>695852039</v>
      </c>
      <c r="J811" s="39">
        <v>541093</v>
      </c>
      <c r="K811" s="52">
        <f t="shared" si="91"/>
        <v>378445539</v>
      </c>
      <c r="L811" s="54">
        <v>1228078808</v>
      </c>
      <c r="M811" s="54">
        <v>10644374</v>
      </c>
      <c r="N811" s="54">
        <v>699667168</v>
      </c>
      <c r="O811" s="54">
        <v>105033772</v>
      </c>
      <c r="P811" s="52">
        <f t="shared" si="92"/>
        <v>412733494</v>
      </c>
      <c r="Q811" s="30" t="e">
        <f>MATCH(LEFT(A811,4)*1,'Appendix 1'!E$5:E$8,0)</f>
        <v>#N/A</v>
      </c>
      <c r="R811" s="41">
        <f t="shared" si="93"/>
        <v>-0.1</v>
      </c>
      <c r="S811" s="41">
        <f t="shared" si="94"/>
        <v>-0.1</v>
      </c>
      <c r="T811" s="41">
        <f t="shared" si="95"/>
        <v>-0.1</v>
      </c>
      <c r="U811" s="41">
        <f t="shared" si="96"/>
        <v>-0.1</v>
      </c>
      <c r="V811" s="41">
        <f t="shared" si="97"/>
        <v>0.12027914272758808</v>
      </c>
      <c r="W811" s="42"/>
      <c r="X811" s="42"/>
      <c r="Y811" s="42"/>
      <c r="Z811" s="42"/>
      <c r="AA811" s="42"/>
    </row>
    <row r="812" spans="1:27" hidden="1">
      <c r="A812" s="38" t="s">
        <v>5341</v>
      </c>
      <c r="B812" s="39">
        <v>2418049</v>
      </c>
      <c r="C812" s="39">
        <v>1800</v>
      </c>
      <c r="D812" s="39">
        <v>1233182</v>
      </c>
      <c r="E812" s="39">
        <v>999</v>
      </c>
      <c r="F812" s="52">
        <f t="shared" si="90"/>
        <v>1182068</v>
      </c>
      <c r="G812" s="39">
        <v>33644648</v>
      </c>
      <c r="H812" s="39">
        <v>52925</v>
      </c>
      <c r="I812" s="39">
        <v>4520760</v>
      </c>
      <c r="J812" s="39">
        <v>29380</v>
      </c>
      <c r="K812" s="52">
        <f t="shared" si="91"/>
        <v>29041583</v>
      </c>
      <c r="L812" s="54">
        <v>34497298</v>
      </c>
      <c r="M812" s="54">
        <v>679149</v>
      </c>
      <c r="N812" s="54">
        <v>4523326</v>
      </c>
      <c r="O812" s="54">
        <v>86670</v>
      </c>
      <c r="P812" s="52">
        <f t="shared" si="92"/>
        <v>29208153</v>
      </c>
      <c r="Q812" s="30" t="e">
        <f>MATCH(LEFT(A812,4)*1,'Appendix 1'!E$5:E$8,0)</f>
        <v>#N/A</v>
      </c>
      <c r="R812" s="41">
        <f t="shared" si="93"/>
        <v>-0.1</v>
      </c>
      <c r="S812" s="41">
        <f t="shared" si="94"/>
        <v>-0.1</v>
      </c>
      <c r="T812" s="41">
        <f t="shared" si="95"/>
        <v>-0.1</v>
      </c>
      <c r="U812" s="41">
        <f t="shared" si="96"/>
        <v>-0.1</v>
      </c>
      <c r="V812" s="41">
        <f t="shared" si="97"/>
        <v>4.07026021963059E-2</v>
      </c>
      <c r="W812" s="42"/>
      <c r="X812" s="42"/>
      <c r="Y812" s="42"/>
      <c r="Z812" s="42"/>
      <c r="AA812" s="42"/>
    </row>
    <row r="813" spans="1:27" hidden="1">
      <c r="A813" s="38" t="s">
        <v>5342</v>
      </c>
      <c r="B813" s="39">
        <v>61903</v>
      </c>
      <c r="C813" s="30">
        <v>0</v>
      </c>
      <c r="D813" s="39">
        <v>61903</v>
      </c>
      <c r="E813" s="40"/>
      <c r="F813" s="52">
        <f t="shared" si="90"/>
        <v>0</v>
      </c>
      <c r="G813" s="39">
        <v>2450619</v>
      </c>
      <c r="H813" s="30">
        <v>0</v>
      </c>
      <c r="I813" s="39">
        <v>2450619</v>
      </c>
      <c r="J813" s="40"/>
      <c r="K813" s="52">
        <f t="shared" si="91"/>
        <v>0</v>
      </c>
      <c r="L813" s="54">
        <v>7912914</v>
      </c>
      <c r="M813" s="54">
        <v>14685</v>
      </c>
      <c r="N813" s="54">
        <v>2450619</v>
      </c>
      <c r="O813" s="55"/>
      <c r="P813" s="52">
        <f t="shared" si="92"/>
        <v>5447610</v>
      </c>
      <c r="Q813" s="30" t="e">
        <f>MATCH(LEFT(A813,4)*1,'Appendix 1'!E$5:E$8,0)</f>
        <v>#N/A</v>
      </c>
      <c r="R813" s="41">
        <f t="shared" si="93"/>
        <v>-0.1</v>
      </c>
      <c r="S813" s="41">
        <f t="shared" si="94"/>
        <v>-0.1</v>
      </c>
      <c r="T813" s="41">
        <f t="shared" si="95"/>
        <v>-0.1</v>
      </c>
      <c r="U813" s="41">
        <f t="shared" si="96"/>
        <v>-0.1</v>
      </c>
      <c r="V813" s="41" t="e">
        <f t="shared" si="97"/>
        <v>#DIV/0!</v>
      </c>
      <c r="W813" s="42"/>
      <c r="X813" s="42"/>
      <c r="Y813" s="42"/>
      <c r="Z813" s="42"/>
      <c r="AA813" s="42"/>
    </row>
    <row r="814" spans="1:27" hidden="1">
      <c r="A814" s="38" t="s">
        <v>5343</v>
      </c>
      <c r="B814" s="39">
        <v>28678287</v>
      </c>
      <c r="C814" s="39">
        <v>17021</v>
      </c>
      <c r="D814" s="39">
        <v>27211043</v>
      </c>
      <c r="E814" s="39">
        <v>12370</v>
      </c>
      <c r="F814" s="52">
        <f t="shared" si="90"/>
        <v>1437853</v>
      </c>
      <c r="G814" s="39">
        <v>148982350</v>
      </c>
      <c r="H814" s="39">
        <v>263450</v>
      </c>
      <c r="I814" s="39">
        <v>115210383</v>
      </c>
      <c r="J814" s="39">
        <v>197678</v>
      </c>
      <c r="K814" s="52">
        <f t="shared" si="91"/>
        <v>33310839</v>
      </c>
      <c r="L814" s="54">
        <v>164153397</v>
      </c>
      <c r="M814" s="54">
        <v>2153728</v>
      </c>
      <c r="N814" s="54">
        <v>115257130</v>
      </c>
      <c r="O814" s="54">
        <v>10750674</v>
      </c>
      <c r="P814" s="52">
        <f t="shared" si="92"/>
        <v>35991865</v>
      </c>
      <c r="Q814" s="30" t="e">
        <f>MATCH(LEFT(A814,4)*1,'Appendix 1'!E$5:E$8,0)</f>
        <v>#N/A</v>
      </c>
      <c r="R814" s="41">
        <f t="shared" si="93"/>
        <v>-0.1</v>
      </c>
      <c r="S814" s="41">
        <f t="shared" si="94"/>
        <v>-0.1</v>
      </c>
      <c r="T814" s="41">
        <f t="shared" si="95"/>
        <v>-0.1</v>
      </c>
      <c r="U814" s="41">
        <f t="shared" si="96"/>
        <v>-0.1</v>
      </c>
      <c r="V814" s="41">
        <f t="shared" si="97"/>
        <v>4.3164718847219667E-2</v>
      </c>
      <c r="W814" s="42"/>
      <c r="X814" s="42"/>
      <c r="Y814" s="42"/>
      <c r="Z814" s="42"/>
      <c r="AA814" s="42"/>
    </row>
    <row r="815" spans="1:27" hidden="1">
      <c r="A815" s="38" t="s">
        <v>5344</v>
      </c>
      <c r="B815" s="39">
        <v>14268912</v>
      </c>
      <c r="C815" s="39">
        <v>21869</v>
      </c>
      <c r="D815" s="39">
        <v>9096871</v>
      </c>
      <c r="E815" s="39">
        <v>237306</v>
      </c>
      <c r="F815" s="52">
        <f t="shared" si="90"/>
        <v>4912866</v>
      </c>
      <c r="G815" s="39">
        <v>113052162</v>
      </c>
      <c r="H815" s="39">
        <v>332563</v>
      </c>
      <c r="I815" s="39">
        <v>32651687</v>
      </c>
      <c r="J815" s="39">
        <v>4174519</v>
      </c>
      <c r="K815" s="52">
        <f t="shared" si="91"/>
        <v>75893393</v>
      </c>
      <c r="L815" s="54">
        <v>247939284</v>
      </c>
      <c r="M815" s="54">
        <v>1278923</v>
      </c>
      <c r="N815" s="54">
        <v>32661639</v>
      </c>
      <c r="O815" s="54">
        <v>92705469</v>
      </c>
      <c r="P815" s="52">
        <f t="shared" si="92"/>
        <v>121293253</v>
      </c>
      <c r="Q815" s="30" t="e">
        <f>MATCH(LEFT(A815,4)*1,'Appendix 1'!E$5:E$8,0)</f>
        <v>#N/A</v>
      </c>
      <c r="R815" s="41">
        <f t="shared" si="93"/>
        <v>-0.1</v>
      </c>
      <c r="S815" s="41">
        <f t="shared" si="94"/>
        <v>-0.1</v>
      </c>
      <c r="T815" s="41">
        <f t="shared" si="95"/>
        <v>-0.1</v>
      </c>
      <c r="U815" s="41">
        <f t="shared" si="96"/>
        <v>-0.1</v>
      </c>
      <c r="V815" s="41">
        <f t="shared" si="97"/>
        <v>6.4733777286779107E-2</v>
      </c>
      <c r="W815" s="42"/>
      <c r="X815" s="42"/>
      <c r="Y815" s="42"/>
      <c r="Z815" s="42"/>
      <c r="AA815" s="42"/>
    </row>
    <row r="816" spans="1:27" hidden="1">
      <c r="A816" s="38" t="s">
        <v>5345</v>
      </c>
      <c r="B816" s="39">
        <v>12613773</v>
      </c>
      <c r="C816" s="39">
        <v>3731</v>
      </c>
      <c r="D816" s="39">
        <v>10322066</v>
      </c>
      <c r="E816" s="39">
        <v>1938</v>
      </c>
      <c r="F816" s="52">
        <f t="shared" si="90"/>
        <v>2286038</v>
      </c>
      <c r="G816" s="39">
        <v>79210863</v>
      </c>
      <c r="H816" s="39">
        <v>63538</v>
      </c>
      <c r="I816" s="39">
        <v>39110848</v>
      </c>
      <c r="J816" s="39">
        <v>30692</v>
      </c>
      <c r="K816" s="52">
        <f t="shared" si="91"/>
        <v>40005785</v>
      </c>
      <c r="L816" s="54">
        <v>137987998</v>
      </c>
      <c r="M816" s="54">
        <v>3861996</v>
      </c>
      <c r="N816" s="54">
        <v>39136561</v>
      </c>
      <c r="O816" s="54">
        <v>1005762</v>
      </c>
      <c r="P816" s="52">
        <f t="shared" si="92"/>
        <v>93983679</v>
      </c>
      <c r="Q816" s="30" t="e">
        <f>MATCH(LEFT(A816,4)*1,'Appendix 1'!E$5:E$8,0)</f>
        <v>#N/A</v>
      </c>
      <c r="R816" s="41">
        <f t="shared" si="93"/>
        <v>-0.1</v>
      </c>
      <c r="S816" s="41">
        <f t="shared" si="94"/>
        <v>-0.1</v>
      </c>
      <c r="T816" s="41">
        <f t="shared" si="95"/>
        <v>-0.1</v>
      </c>
      <c r="U816" s="41">
        <f t="shared" si="96"/>
        <v>-0.1</v>
      </c>
      <c r="V816" s="41">
        <f t="shared" si="97"/>
        <v>5.7142685739074987E-2</v>
      </c>
      <c r="W816" s="42"/>
      <c r="X816" s="42"/>
      <c r="Y816" s="42"/>
      <c r="Z816" s="42"/>
      <c r="AA816" s="42"/>
    </row>
    <row r="817" spans="1:27" hidden="1">
      <c r="A817" s="38" t="s">
        <v>5346</v>
      </c>
      <c r="B817" s="39">
        <v>83036679</v>
      </c>
      <c r="C817" s="39">
        <v>335126</v>
      </c>
      <c r="D817" s="39">
        <v>58744697</v>
      </c>
      <c r="E817" s="39">
        <v>1050044</v>
      </c>
      <c r="F817" s="52">
        <f t="shared" si="90"/>
        <v>22906812</v>
      </c>
      <c r="G817" s="39">
        <v>697138664</v>
      </c>
      <c r="H817" s="39">
        <v>6145186</v>
      </c>
      <c r="I817" s="39">
        <v>220176246</v>
      </c>
      <c r="J817" s="39">
        <v>22030608</v>
      </c>
      <c r="K817" s="52">
        <f t="shared" si="91"/>
        <v>448786624</v>
      </c>
      <c r="L817" s="54">
        <v>1449558306</v>
      </c>
      <c r="M817" s="54">
        <v>258535290</v>
      </c>
      <c r="N817" s="54">
        <v>220207831</v>
      </c>
      <c r="O817" s="54">
        <v>412711703</v>
      </c>
      <c r="P817" s="52">
        <f t="shared" si="92"/>
        <v>558103482</v>
      </c>
      <c r="Q817" s="30" t="e">
        <f>MATCH(LEFT(A817,4)*1,'Appendix 1'!E$5:E$8,0)</f>
        <v>#N/A</v>
      </c>
      <c r="R817" s="41">
        <f t="shared" si="93"/>
        <v>-0.1</v>
      </c>
      <c r="S817" s="41">
        <f t="shared" si="94"/>
        <v>-0.1</v>
      </c>
      <c r="T817" s="41">
        <f t="shared" si="95"/>
        <v>-0.1</v>
      </c>
      <c r="U817" s="41">
        <f t="shared" si="96"/>
        <v>-0.1</v>
      </c>
      <c r="V817" s="41">
        <f t="shared" si="97"/>
        <v>5.1041654931319881E-2</v>
      </c>
      <c r="W817" s="42"/>
      <c r="X817" s="42"/>
      <c r="Y817" s="42"/>
      <c r="Z817" s="42"/>
      <c r="AA817" s="42"/>
    </row>
    <row r="818" spans="1:27" hidden="1">
      <c r="A818" s="38" t="s">
        <v>5347</v>
      </c>
      <c r="B818" s="39">
        <v>18755315</v>
      </c>
      <c r="C818" s="39">
        <v>92839</v>
      </c>
      <c r="D818" s="39">
        <v>10475513</v>
      </c>
      <c r="E818" s="39">
        <v>25248</v>
      </c>
      <c r="F818" s="52">
        <f t="shared" si="90"/>
        <v>8161715</v>
      </c>
      <c r="G818" s="39">
        <v>202286797</v>
      </c>
      <c r="H818" s="39">
        <v>1856604</v>
      </c>
      <c r="I818" s="39">
        <v>36761733</v>
      </c>
      <c r="J818" s="39">
        <v>505031</v>
      </c>
      <c r="K818" s="52">
        <f t="shared" si="91"/>
        <v>163163429</v>
      </c>
      <c r="L818" s="54">
        <v>251491830</v>
      </c>
      <c r="M818" s="54">
        <v>4000419</v>
      </c>
      <c r="N818" s="54">
        <v>36799416</v>
      </c>
      <c r="O818" s="54">
        <v>4294188</v>
      </c>
      <c r="P818" s="52">
        <f t="shared" si="92"/>
        <v>206397807</v>
      </c>
      <c r="Q818" s="30" t="e">
        <f>MATCH(LEFT(A818,4)*1,'Appendix 1'!E$5:E$8,0)</f>
        <v>#N/A</v>
      </c>
      <c r="R818" s="41">
        <f t="shared" si="93"/>
        <v>-0.1</v>
      </c>
      <c r="S818" s="41">
        <f t="shared" si="94"/>
        <v>-0.1</v>
      </c>
      <c r="T818" s="41">
        <f t="shared" si="95"/>
        <v>-0.1</v>
      </c>
      <c r="U818" s="41">
        <f t="shared" si="96"/>
        <v>-0.1</v>
      </c>
      <c r="V818" s="41">
        <f t="shared" si="97"/>
        <v>5.0021717795597442E-2</v>
      </c>
      <c r="W818" s="42"/>
      <c r="X818" s="42"/>
      <c r="Y818" s="42"/>
      <c r="Z818" s="42"/>
      <c r="AA818" s="42"/>
    </row>
    <row r="819" spans="1:27" hidden="1">
      <c r="A819" s="38" t="s">
        <v>5348</v>
      </c>
      <c r="B819" s="39">
        <v>773198</v>
      </c>
      <c r="C819" s="30">
        <v>0</v>
      </c>
      <c r="D819" s="39">
        <v>773198</v>
      </c>
      <c r="E819" s="30">
        <v>0</v>
      </c>
      <c r="F819" s="52">
        <f t="shared" si="90"/>
        <v>0</v>
      </c>
      <c r="G819" s="39">
        <v>10308682</v>
      </c>
      <c r="H819" s="30">
        <v>0</v>
      </c>
      <c r="I819" s="39">
        <v>10308682</v>
      </c>
      <c r="J819" s="30">
        <v>0</v>
      </c>
      <c r="K819" s="52">
        <f t="shared" si="91"/>
        <v>0</v>
      </c>
      <c r="L819" s="54">
        <v>79054853</v>
      </c>
      <c r="M819" s="54">
        <v>21344</v>
      </c>
      <c r="N819" s="54">
        <v>10311123</v>
      </c>
      <c r="O819" s="54">
        <v>17411</v>
      </c>
      <c r="P819" s="52">
        <f t="shared" si="92"/>
        <v>68704975</v>
      </c>
      <c r="Q819" s="30" t="e">
        <f>MATCH(LEFT(A819,4)*1,'Appendix 1'!E$5:E$8,0)</f>
        <v>#N/A</v>
      </c>
      <c r="R819" s="41">
        <f t="shared" si="93"/>
        <v>-0.1</v>
      </c>
      <c r="S819" s="41">
        <f t="shared" si="94"/>
        <v>-0.1</v>
      </c>
      <c r="T819" s="41">
        <f t="shared" si="95"/>
        <v>-0.1</v>
      </c>
      <c r="U819" s="41">
        <f t="shared" si="96"/>
        <v>-0.1</v>
      </c>
      <c r="V819" s="41" t="e">
        <f t="shared" si="97"/>
        <v>#DIV/0!</v>
      </c>
      <c r="W819" s="42"/>
      <c r="X819" s="42"/>
      <c r="Y819" s="42"/>
      <c r="Z819" s="42"/>
      <c r="AA819" s="42"/>
    </row>
    <row r="820" spans="1:27" hidden="1">
      <c r="A820" s="38" t="s">
        <v>5349</v>
      </c>
      <c r="B820" s="39">
        <v>41087</v>
      </c>
      <c r="C820" s="30">
        <v>0</v>
      </c>
      <c r="D820" s="39">
        <v>41087</v>
      </c>
      <c r="E820" s="30">
        <v>0</v>
      </c>
      <c r="F820" s="52">
        <f t="shared" si="90"/>
        <v>0</v>
      </c>
      <c r="G820" s="39">
        <v>560579</v>
      </c>
      <c r="H820" s="30">
        <v>0</v>
      </c>
      <c r="I820" s="39">
        <v>560579</v>
      </c>
      <c r="J820" s="30">
        <v>0</v>
      </c>
      <c r="K820" s="52">
        <f t="shared" si="91"/>
        <v>0</v>
      </c>
      <c r="L820" s="54">
        <v>20143912880</v>
      </c>
      <c r="M820" s="54">
        <v>101448672</v>
      </c>
      <c r="N820" s="54">
        <v>607777</v>
      </c>
      <c r="O820" s="54">
        <v>1312153</v>
      </c>
      <c r="P820" s="52">
        <f t="shared" si="92"/>
        <v>20040544278</v>
      </c>
      <c r="Q820" s="30" t="e">
        <f>MATCH(LEFT(A820,4)*1,'Appendix 1'!E$5:E$8,0)</f>
        <v>#N/A</v>
      </c>
      <c r="R820" s="41">
        <f t="shared" si="93"/>
        <v>-0.1</v>
      </c>
      <c r="S820" s="41">
        <f t="shared" si="94"/>
        <v>-0.1</v>
      </c>
      <c r="T820" s="41">
        <f t="shared" si="95"/>
        <v>-0.1</v>
      </c>
      <c r="U820" s="41">
        <f t="shared" si="96"/>
        <v>-0.1</v>
      </c>
      <c r="V820" s="41" t="e">
        <f t="shared" si="97"/>
        <v>#DIV/0!</v>
      </c>
      <c r="W820" s="42"/>
      <c r="X820" s="42"/>
      <c r="Y820" s="42"/>
      <c r="Z820" s="42"/>
      <c r="AA820" s="42"/>
    </row>
    <row r="821" spans="1:27" hidden="1">
      <c r="A821" s="38" t="s">
        <v>5350</v>
      </c>
      <c r="B821" s="39">
        <v>1588236</v>
      </c>
      <c r="C821" s="39">
        <v>5949</v>
      </c>
      <c r="D821" s="39">
        <v>696716</v>
      </c>
      <c r="E821" s="39">
        <v>10004</v>
      </c>
      <c r="F821" s="52">
        <f t="shared" si="90"/>
        <v>875567</v>
      </c>
      <c r="G821" s="39">
        <v>15899831</v>
      </c>
      <c r="H821" s="39">
        <v>56649</v>
      </c>
      <c r="I821" s="39">
        <v>7409376</v>
      </c>
      <c r="J821" s="39">
        <v>95282</v>
      </c>
      <c r="K821" s="52">
        <f t="shared" si="91"/>
        <v>8338524</v>
      </c>
      <c r="L821" s="54">
        <v>2667178460</v>
      </c>
      <c r="M821" s="54">
        <v>4065948</v>
      </c>
      <c r="N821" s="54">
        <v>7497775</v>
      </c>
      <c r="O821" s="54">
        <v>1623880</v>
      </c>
      <c r="P821" s="52">
        <f t="shared" si="92"/>
        <v>2653990857</v>
      </c>
      <c r="Q821" s="30" t="e">
        <f>MATCH(LEFT(A821,4)*1,'Appendix 1'!E$5:E$8,0)</f>
        <v>#N/A</v>
      </c>
      <c r="R821" s="41">
        <f t="shared" si="93"/>
        <v>-0.1</v>
      </c>
      <c r="S821" s="41">
        <f t="shared" si="94"/>
        <v>-0.1</v>
      </c>
      <c r="T821" s="41">
        <f t="shared" si="95"/>
        <v>-0.1</v>
      </c>
      <c r="U821" s="41">
        <f t="shared" si="96"/>
        <v>-0.1</v>
      </c>
      <c r="V821" s="41">
        <f t="shared" si="97"/>
        <v>0.1050026359581144</v>
      </c>
      <c r="W821" s="42"/>
      <c r="X821" s="42"/>
      <c r="Y821" s="42"/>
      <c r="Z821" s="42"/>
      <c r="AA821" s="42"/>
    </row>
    <row r="822" spans="1:27" hidden="1">
      <c r="A822" s="38" t="s">
        <v>5351</v>
      </c>
      <c r="B822" s="39">
        <v>3100468</v>
      </c>
      <c r="C822" s="39">
        <v>12197</v>
      </c>
      <c r="D822" s="39">
        <v>2127263</v>
      </c>
      <c r="E822" s="39">
        <v>667</v>
      </c>
      <c r="F822" s="52">
        <f t="shared" si="90"/>
        <v>960341</v>
      </c>
      <c r="G822" s="39">
        <v>47933803</v>
      </c>
      <c r="H822" s="39">
        <v>220008</v>
      </c>
      <c r="I822" s="39">
        <v>24140264</v>
      </c>
      <c r="J822" s="39">
        <v>18250</v>
      </c>
      <c r="K822" s="52">
        <f t="shared" si="91"/>
        <v>23555281</v>
      </c>
      <c r="L822" s="54">
        <v>1374198985</v>
      </c>
      <c r="M822" s="54">
        <v>5025409</v>
      </c>
      <c r="N822" s="54">
        <v>24140264</v>
      </c>
      <c r="O822" s="54">
        <v>55792</v>
      </c>
      <c r="P822" s="52">
        <f t="shared" si="92"/>
        <v>1344977520</v>
      </c>
      <c r="Q822" s="30" t="e">
        <f>MATCH(LEFT(A822,4)*1,'Appendix 1'!E$5:E$8,0)</f>
        <v>#N/A</v>
      </c>
      <c r="R822" s="41">
        <f t="shared" si="93"/>
        <v>-0.1</v>
      </c>
      <c r="S822" s="41">
        <f t="shared" si="94"/>
        <v>-0.1</v>
      </c>
      <c r="T822" s="41">
        <f t="shared" si="95"/>
        <v>-0.1</v>
      </c>
      <c r="U822" s="41">
        <f t="shared" si="96"/>
        <v>-0.1</v>
      </c>
      <c r="V822" s="41">
        <f t="shared" si="97"/>
        <v>4.0769668593637239E-2</v>
      </c>
      <c r="W822" s="42"/>
      <c r="X822" s="42"/>
      <c r="Y822" s="42"/>
      <c r="Z822" s="42"/>
      <c r="AA822" s="42"/>
    </row>
    <row r="823" spans="1:27" hidden="1">
      <c r="A823" s="38" t="s">
        <v>5352</v>
      </c>
      <c r="B823" s="39">
        <v>2893006</v>
      </c>
      <c r="C823" s="30">
        <v>0</v>
      </c>
      <c r="D823" s="39">
        <v>2893006</v>
      </c>
      <c r="E823" s="30">
        <v>0</v>
      </c>
      <c r="F823" s="52">
        <f t="shared" si="90"/>
        <v>0</v>
      </c>
      <c r="G823" s="39">
        <v>25165394</v>
      </c>
      <c r="H823" s="30">
        <v>0</v>
      </c>
      <c r="I823" s="39">
        <v>25165394</v>
      </c>
      <c r="J823" s="30">
        <v>0</v>
      </c>
      <c r="K823" s="52">
        <f t="shared" si="91"/>
        <v>0</v>
      </c>
      <c r="L823" s="54">
        <v>42371636</v>
      </c>
      <c r="M823" s="54">
        <v>162727</v>
      </c>
      <c r="N823" s="54">
        <v>25165394</v>
      </c>
      <c r="O823" s="54">
        <v>8650</v>
      </c>
      <c r="P823" s="52">
        <f t="shared" si="92"/>
        <v>17034865</v>
      </c>
      <c r="Q823" s="30" t="e">
        <f>MATCH(LEFT(A823,4)*1,'Appendix 1'!E$5:E$8,0)</f>
        <v>#N/A</v>
      </c>
      <c r="R823" s="41">
        <f t="shared" si="93"/>
        <v>-0.1</v>
      </c>
      <c r="S823" s="41">
        <f t="shared" si="94"/>
        <v>-0.1</v>
      </c>
      <c r="T823" s="41">
        <f t="shared" si="95"/>
        <v>-0.1</v>
      </c>
      <c r="U823" s="41">
        <f t="shared" si="96"/>
        <v>-0.1</v>
      </c>
      <c r="V823" s="41" t="e">
        <f t="shared" si="97"/>
        <v>#DIV/0!</v>
      </c>
      <c r="W823" s="42"/>
      <c r="X823" s="42"/>
      <c r="Y823" s="42"/>
      <c r="Z823" s="42"/>
      <c r="AA823" s="42"/>
    </row>
    <row r="824" spans="1:27" hidden="1">
      <c r="A824" s="38" t="s">
        <v>5353</v>
      </c>
      <c r="B824" s="39">
        <v>1406549</v>
      </c>
      <c r="C824" s="39">
        <v>8143</v>
      </c>
      <c r="D824" s="39">
        <v>67074</v>
      </c>
      <c r="E824" s="39">
        <v>59178</v>
      </c>
      <c r="F824" s="52">
        <f t="shared" si="90"/>
        <v>1272154</v>
      </c>
      <c r="G824" s="39">
        <v>44903425</v>
      </c>
      <c r="H824" s="39">
        <v>271395</v>
      </c>
      <c r="I824" s="39">
        <v>254938</v>
      </c>
      <c r="J824" s="39">
        <v>1972639</v>
      </c>
      <c r="K824" s="52">
        <f t="shared" si="91"/>
        <v>42404453</v>
      </c>
      <c r="L824" s="54">
        <v>6020116314</v>
      </c>
      <c r="M824" s="54">
        <v>968027899</v>
      </c>
      <c r="N824" s="54">
        <v>254938</v>
      </c>
      <c r="O824" s="54">
        <v>2670551111</v>
      </c>
      <c r="P824" s="52">
        <f t="shared" si="92"/>
        <v>2381282366</v>
      </c>
      <c r="Q824" s="30" t="e">
        <f>MATCH(LEFT(A824,4)*1,'Appendix 1'!E$5:E$8,0)</f>
        <v>#N/A</v>
      </c>
      <c r="R824" s="41">
        <f t="shared" si="93"/>
        <v>-0.1</v>
      </c>
      <c r="S824" s="41">
        <f t="shared" si="94"/>
        <v>-0.1</v>
      </c>
      <c r="T824" s="41">
        <f t="shared" si="95"/>
        <v>-0.1</v>
      </c>
      <c r="U824" s="41">
        <f t="shared" si="96"/>
        <v>-0.1</v>
      </c>
      <c r="V824" s="41">
        <f t="shared" si="97"/>
        <v>3.0000481317374851E-2</v>
      </c>
      <c r="W824" s="42"/>
      <c r="X824" s="42"/>
      <c r="Y824" s="42"/>
      <c r="Z824" s="42"/>
      <c r="AA824" s="42"/>
    </row>
    <row r="825" spans="1:27" hidden="1">
      <c r="A825" s="38" t="s">
        <v>5354</v>
      </c>
      <c r="B825" s="39">
        <v>73792</v>
      </c>
      <c r="C825" s="30">
        <v>0</v>
      </c>
      <c r="D825" s="39">
        <v>53917</v>
      </c>
      <c r="E825" s="39">
        <v>165</v>
      </c>
      <c r="F825" s="52">
        <f t="shared" si="90"/>
        <v>19710</v>
      </c>
      <c r="G825" s="39">
        <v>802818</v>
      </c>
      <c r="H825" s="30">
        <v>0</v>
      </c>
      <c r="I825" s="39">
        <v>200555</v>
      </c>
      <c r="J825" s="39">
        <v>4995</v>
      </c>
      <c r="K825" s="52">
        <f t="shared" si="91"/>
        <v>597268</v>
      </c>
      <c r="L825" s="54">
        <v>943808</v>
      </c>
      <c r="M825" s="54">
        <v>78965</v>
      </c>
      <c r="N825" s="54">
        <v>200555</v>
      </c>
      <c r="O825" s="54">
        <v>45819</v>
      </c>
      <c r="P825" s="52">
        <f t="shared" si="92"/>
        <v>618469</v>
      </c>
      <c r="Q825" s="30" t="e">
        <f>MATCH(LEFT(A825,4)*1,'Appendix 1'!E$5:E$8,0)</f>
        <v>#N/A</v>
      </c>
      <c r="R825" s="41">
        <f t="shared" si="93"/>
        <v>-0.1</v>
      </c>
      <c r="S825" s="41">
        <f t="shared" si="94"/>
        <v>-0.1</v>
      </c>
      <c r="T825" s="41">
        <f t="shared" si="95"/>
        <v>-0.1</v>
      </c>
      <c r="U825" s="41">
        <f t="shared" si="96"/>
        <v>-0.1</v>
      </c>
      <c r="V825" s="41">
        <f t="shared" si="97"/>
        <v>3.3000261189281864E-2</v>
      </c>
      <c r="W825" s="42"/>
      <c r="X825" s="42"/>
      <c r="Y825" s="42"/>
      <c r="Z825" s="42"/>
      <c r="AA825" s="42"/>
    </row>
    <row r="826" spans="1:27" hidden="1">
      <c r="A826" s="38" t="s">
        <v>5355</v>
      </c>
      <c r="B826" s="39">
        <v>2873456</v>
      </c>
      <c r="C826" s="39">
        <v>350529</v>
      </c>
      <c r="D826" s="39">
        <v>123029</v>
      </c>
      <c r="E826" s="39">
        <v>1617743</v>
      </c>
      <c r="F826" s="52">
        <f t="shared" si="90"/>
        <v>782155</v>
      </c>
      <c r="G826" s="39">
        <v>67712338</v>
      </c>
      <c r="H826" s="39">
        <v>8549426</v>
      </c>
      <c r="I826" s="39">
        <v>628502</v>
      </c>
      <c r="J826" s="39">
        <v>39457139</v>
      </c>
      <c r="K826" s="52">
        <f t="shared" si="91"/>
        <v>19077271</v>
      </c>
      <c r="L826" s="54">
        <v>15104322013</v>
      </c>
      <c r="M826" s="54">
        <v>6334821871</v>
      </c>
      <c r="N826" s="54">
        <v>628502</v>
      </c>
      <c r="O826" s="54">
        <v>2286543717</v>
      </c>
      <c r="P826" s="52">
        <f t="shared" si="92"/>
        <v>6482327923</v>
      </c>
      <c r="Q826" s="30" t="e">
        <f>MATCH(LEFT(A826,4)*1,'Appendix 1'!E$5:E$8,0)</f>
        <v>#N/A</v>
      </c>
      <c r="R826" s="41">
        <f t="shared" si="93"/>
        <v>-0.1</v>
      </c>
      <c r="S826" s="41">
        <f t="shared" si="94"/>
        <v>-0.1</v>
      </c>
      <c r="T826" s="41">
        <f t="shared" si="95"/>
        <v>-0.1</v>
      </c>
      <c r="U826" s="41">
        <f t="shared" si="96"/>
        <v>-0.1</v>
      </c>
      <c r="V826" s="41">
        <f t="shared" si="97"/>
        <v>4.0999312742372847E-2</v>
      </c>
      <c r="W826" s="42"/>
      <c r="X826" s="42"/>
      <c r="Y826" s="42"/>
      <c r="Z826" s="42"/>
      <c r="AA826" s="42"/>
    </row>
    <row r="827" spans="1:27" hidden="1">
      <c r="A827" s="38" t="s">
        <v>5356</v>
      </c>
      <c r="B827" s="39">
        <v>57901</v>
      </c>
      <c r="C827" s="39">
        <v>311</v>
      </c>
      <c r="D827" s="39">
        <v>19979</v>
      </c>
      <c r="E827" s="30">
        <v>0</v>
      </c>
      <c r="F827" s="52">
        <f t="shared" si="90"/>
        <v>37611</v>
      </c>
      <c r="G827" s="39">
        <v>705414</v>
      </c>
      <c r="H827" s="39">
        <v>5182</v>
      </c>
      <c r="I827" s="39">
        <v>73350</v>
      </c>
      <c r="J827" s="30">
        <v>0</v>
      </c>
      <c r="K827" s="52">
        <f t="shared" si="91"/>
        <v>626882</v>
      </c>
      <c r="L827" s="54">
        <v>5224807</v>
      </c>
      <c r="M827" s="54">
        <v>63677</v>
      </c>
      <c r="N827" s="54">
        <v>73350</v>
      </c>
      <c r="O827" s="54">
        <v>4460898</v>
      </c>
      <c r="P827" s="52">
        <f t="shared" si="92"/>
        <v>626882</v>
      </c>
      <c r="Q827" s="30" t="e">
        <f>MATCH(LEFT(A827,4)*1,'Appendix 1'!E$5:E$8,0)</f>
        <v>#N/A</v>
      </c>
      <c r="R827" s="41">
        <f t="shared" si="93"/>
        <v>-0.1</v>
      </c>
      <c r="S827" s="41">
        <f t="shared" si="94"/>
        <v>-0.1</v>
      </c>
      <c r="T827" s="41">
        <f t="shared" si="95"/>
        <v>-0.1</v>
      </c>
      <c r="U827" s="41">
        <f t="shared" si="96"/>
        <v>-0.1</v>
      </c>
      <c r="V827" s="41">
        <f t="shared" si="97"/>
        <v>5.9996937222635202E-2</v>
      </c>
      <c r="W827" s="42"/>
      <c r="X827" s="42"/>
      <c r="Y827" s="42"/>
      <c r="Z827" s="42"/>
      <c r="AA827" s="42"/>
    </row>
    <row r="828" spans="1:27" hidden="1">
      <c r="A828" s="38" t="s">
        <v>5357</v>
      </c>
      <c r="B828" s="39">
        <v>14775</v>
      </c>
      <c r="C828" s="30">
        <v>0</v>
      </c>
      <c r="D828" s="39">
        <v>14775</v>
      </c>
      <c r="E828" s="30">
        <v>0</v>
      </c>
      <c r="F828" s="52">
        <f t="shared" si="90"/>
        <v>0</v>
      </c>
      <c r="G828" s="39">
        <v>81744</v>
      </c>
      <c r="H828" s="30">
        <v>0</v>
      </c>
      <c r="I828" s="39">
        <v>81744</v>
      </c>
      <c r="J828" s="30">
        <v>0</v>
      </c>
      <c r="K828" s="52">
        <f t="shared" si="91"/>
        <v>0</v>
      </c>
      <c r="L828" s="54">
        <v>8556409781</v>
      </c>
      <c r="M828" s="54">
        <v>217354774</v>
      </c>
      <c r="N828" s="54">
        <v>81744</v>
      </c>
      <c r="O828" s="54">
        <v>3596809</v>
      </c>
      <c r="P828" s="52">
        <f t="shared" si="92"/>
        <v>8335376454</v>
      </c>
      <c r="Q828" s="30" t="e">
        <f>MATCH(LEFT(A828,4)*1,'Appendix 1'!E$5:E$8,0)</f>
        <v>#N/A</v>
      </c>
      <c r="R828" s="41">
        <f t="shared" si="93"/>
        <v>-0.1</v>
      </c>
      <c r="S828" s="41">
        <f t="shared" si="94"/>
        <v>-0.1</v>
      </c>
      <c r="T828" s="41">
        <f t="shared" si="95"/>
        <v>-0.1</v>
      </c>
      <c r="U828" s="41">
        <f t="shared" si="96"/>
        <v>-0.1</v>
      </c>
      <c r="V828" s="41" t="e">
        <f t="shared" si="97"/>
        <v>#DIV/0!</v>
      </c>
      <c r="W828" s="42"/>
      <c r="X828" s="42"/>
      <c r="Y828" s="42"/>
      <c r="Z828" s="42"/>
      <c r="AA828" s="42"/>
    </row>
    <row r="829" spans="1:27" hidden="1">
      <c r="A829" s="38" t="s">
        <v>5358</v>
      </c>
      <c r="B829" s="39">
        <v>96036</v>
      </c>
      <c r="C829" s="40"/>
      <c r="D829" s="39">
        <v>1227</v>
      </c>
      <c r="E829" s="39">
        <v>244</v>
      </c>
      <c r="F829" s="52">
        <f t="shared" si="90"/>
        <v>94565</v>
      </c>
      <c r="G829" s="39">
        <v>951556</v>
      </c>
      <c r="H829" s="40"/>
      <c r="I829" s="39">
        <v>3506</v>
      </c>
      <c r="J829" s="39">
        <v>2440</v>
      </c>
      <c r="K829" s="52">
        <f t="shared" si="91"/>
        <v>945610</v>
      </c>
      <c r="L829" s="54">
        <v>986591</v>
      </c>
      <c r="M829" s="55"/>
      <c r="N829" s="54">
        <v>3506</v>
      </c>
      <c r="O829" s="54">
        <v>29204</v>
      </c>
      <c r="P829" s="52">
        <f t="shared" si="92"/>
        <v>953881</v>
      </c>
      <c r="Q829" s="30" t="e">
        <f>MATCH(LEFT(A829,4)*1,'Appendix 1'!E$5:E$8,0)</f>
        <v>#N/A</v>
      </c>
      <c r="R829" s="41">
        <f t="shared" si="93"/>
        <v>-0.1</v>
      </c>
      <c r="S829" s="41">
        <f t="shared" si="94"/>
        <v>-0.1</v>
      </c>
      <c r="T829" s="41">
        <f t="shared" si="95"/>
        <v>-0.1</v>
      </c>
      <c r="U829" s="41">
        <f t="shared" si="96"/>
        <v>-0.1</v>
      </c>
      <c r="V829" s="41">
        <f t="shared" si="97"/>
        <v>0.10000423007370904</v>
      </c>
      <c r="W829" s="42"/>
      <c r="X829" s="42"/>
      <c r="Y829" s="42"/>
      <c r="Z829" s="42"/>
      <c r="AA829" s="42"/>
    </row>
    <row r="830" spans="1:27" hidden="1">
      <c r="A830" s="38" t="s">
        <v>5359</v>
      </c>
      <c r="B830" s="39">
        <v>1240</v>
      </c>
      <c r="C830" s="30">
        <v>0</v>
      </c>
      <c r="D830" s="39">
        <v>1240</v>
      </c>
      <c r="E830" s="30">
        <v>0</v>
      </c>
      <c r="F830" s="52">
        <f t="shared" si="90"/>
        <v>0</v>
      </c>
      <c r="G830" s="39">
        <v>16018</v>
      </c>
      <c r="H830" s="30">
        <v>0</v>
      </c>
      <c r="I830" s="39">
        <v>16018</v>
      </c>
      <c r="J830" s="30">
        <v>0</v>
      </c>
      <c r="K830" s="52">
        <f t="shared" si="91"/>
        <v>0</v>
      </c>
      <c r="L830" s="54">
        <v>2010856898</v>
      </c>
      <c r="M830" s="54">
        <v>338896515</v>
      </c>
      <c r="N830" s="54">
        <v>1805639</v>
      </c>
      <c r="O830" s="54">
        <v>240803481</v>
      </c>
      <c r="P830" s="52">
        <f t="shared" si="92"/>
        <v>1429351263</v>
      </c>
      <c r="Q830" s="30" t="e">
        <f>MATCH(LEFT(A830,4)*1,'Appendix 1'!E$5:E$8,0)</f>
        <v>#N/A</v>
      </c>
      <c r="R830" s="41">
        <f t="shared" si="93"/>
        <v>-0.1</v>
      </c>
      <c r="S830" s="41">
        <f t="shared" si="94"/>
        <v>-0.1</v>
      </c>
      <c r="T830" s="41">
        <f t="shared" si="95"/>
        <v>-0.1</v>
      </c>
      <c r="U830" s="41">
        <f t="shared" si="96"/>
        <v>-0.1</v>
      </c>
      <c r="V830" s="41" t="e">
        <f t="shared" si="97"/>
        <v>#DIV/0!</v>
      </c>
      <c r="W830" s="42"/>
      <c r="X830" s="42"/>
      <c r="Y830" s="42"/>
      <c r="Z830" s="42"/>
      <c r="AA830" s="42"/>
    </row>
    <row r="831" spans="1:27" hidden="1">
      <c r="A831" s="38" t="s">
        <v>5360</v>
      </c>
      <c r="B831" s="39">
        <v>594018921</v>
      </c>
      <c r="C831" s="39">
        <v>520056</v>
      </c>
      <c r="D831" s="39">
        <v>52554868</v>
      </c>
      <c r="E831" s="39">
        <v>577844</v>
      </c>
      <c r="F831" s="52">
        <f t="shared" si="90"/>
        <v>540366153</v>
      </c>
      <c r="G831" s="39">
        <v>10415732639</v>
      </c>
      <c r="H831" s="39">
        <v>9410711</v>
      </c>
      <c r="I831" s="39">
        <v>413383747</v>
      </c>
      <c r="J831" s="39">
        <v>10640531</v>
      </c>
      <c r="K831" s="52">
        <f t="shared" si="91"/>
        <v>9982297650</v>
      </c>
      <c r="L831" s="54">
        <v>13745923932</v>
      </c>
      <c r="M831" s="54">
        <v>133845466</v>
      </c>
      <c r="N831" s="54">
        <v>414589435</v>
      </c>
      <c r="O831" s="54">
        <v>254932179</v>
      </c>
      <c r="P831" s="52">
        <f t="shared" si="92"/>
        <v>12942556852</v>
      </c>
      <c r="Q831" s="30" t="e">
        <f>MATCH(LEFT(A831,4)*1,'Appendix 1'!E$5:E$8,0)</f>
        <v>#N/A</v>
      </c>
      <c r="R831" s="41">
        <f t="shared" si="93"/>
        <v>-0.1</v>
      </c>
      <c r="S831" s="41">
        <f t="shared" si="94"/>
        <v>-0.1</v>
      </c>
      <c r="T831" s="41">
        <f t="shared" si="95"/>
        <v>-0.1</v>
      </c>
      <c r="U831" s="41">
        <f t="shared" si="96"/>
        <v>-0.1</v>
      </c>
      <c r="V831" s="41">
        <f t="shared" si="97"/>
        <v>5.4132442444250299E-2</v>
      </c>
      <c r="W831" s="42"/>
      <c r="X831" s="42"/>
      <c r="Y831" s="42"/>
      <c r="Z831" s="42"/>
      <c r="AA831" s="42"/>
    </row>
    <row r="832" spans="1:27" hidden="1">
      <c r="A832" s="38" t="s">
        <v>5361</v>
      </c>
      <c r="B832" s="39">
        <v>2074379</v>
      </c>
      <c r="C832" s="39">
        <v>548</v>
      </c>
      <c r="D832" s="39">
        <v>113794</v>
      </c>
      <c r="E832" s="39">
        <v>8086</v>
      </c>
      <c r="F832" s="52">
        <f t="shared" si="90"/>
        <v>1951951</v>
      </c>
      <c r="G832" s="39">
        <v>58278408</v>
      </c>
      <c r="H832" s="39">
        <v>18450</v>
      </c>
      <c r="I832" s="39">
        <v>678161</v>
      </c>
      <c r="J832" s="39">
        <v>232191</v>
      </c>
      <c r="K832" s="52">
        <f t="shared" si="91"/>
        <v>57349606</v>
      </c>
      <c r="L832" s="54">
        <v>60475147</v>
      </c>
      <c r="M832" s="54">
        <v>662524</v>
      </c>
      <c r="N832" s="54">
        <v>678161</v>
      </c>
      <c r="O832" s="54">
        <v>700973</v>
      </c>
      <c r="P832" s="52">
        <f t="shared" si="92"/>
        <v>58433489</v>
      </c>
      <c r="Q832" s="30" t="e">
        <f>MATCH(LEFT(A832,4)*1,'Appendix 1'!E$5:E$8,0)</f>
        <v>#N/A</v>
      </c>
      <c r="R832" s="41">
        <f t="shared" si="93"/>
        <v>-0.1</v>
      </c>
      <c r="S832" s="41">
        <f t="shared" si="94"/>
        <v>-0.1</v>
      </c>
      <c r="T832" s="41">
        <f t="shared" si="95"/>
        <v>-0.1</v>
      </c>
      <c r="U832" s="41">
        <f t="shared" si="96"/>
        <v>-0.1</v>
      </c>
      <c r="V832" s="41">
        <f t="shared" si="97"/>
        <v>3.4035996690195219E-2</v>
      </c>
      <c r="W832" s="42"/>
      <c r="X832" s="42"/>
      <c r="Y832" s="42"/>
      <c r="Z832" s="42"/>
      <c r="AA832" s="42"/>
    </row>
    <row r="833" spans="1:27" hidden="1">
      <c r="A833" s="38" t="s">
        <v>5362</v>
      </c>
      <c r="B833" s="39">
        <v>2382749</v>
      </c>
      <c r="C833" s="39">
        <v>43007</v>
      </c>
      <c r="D833" s="39">
        <v>289249</v>
      </c>
      <c r="E833" s="39">
        <v>11589</v>
      </c>
      <c r="F833" s="52">
        <f t="shared" si="90"/>
        <v>2038904</v>
      </c>
      <c r="G833" s="39">
        <v>57702425</v>
      </c>
      <c r="H833" s="39">
        <v>1076382</v>
      </c>
      <c r="I833" s="39">
        <v>1324315</v>
      </c>
      <c r="J833" s="39">
        <v>304859</v>
      </c>
      <c r="K833" s="52">
        <f t="shared" si="91"/>
        <v>54996869</v>
      </c>
      <c r="L833" s="54">
        <v>14216458677</v>
      </c>
      <c r="M833" s="54">
        <v>3402837478</v>
      </c>
      <c r="N833" s="54">
        <v>1324315</v>
      </c>
      <c r="O833" s="54">
        <v>1050318</v>
      </c>
      <c r="P833" s="52">
        <f t="shared" si="92"/>
        <v>10811246566</v>
      </c>
      <c r="Q833" s="30" t="e">
        <f>MATCH(LEFT(A833,4)*1,'Appendix 1'!E$5:E$8,0)</f>
        <v>#N/A</v>
      </c>
      <c r="R833" s="41">
        <f t="shared" si="93"/>
        <v>-0.1</v>
      </c>
      <c r="S833" s="41">
        <f t="shared" si="94"/>
        <v>-0.1</v>
      </c>
      <c r="T833" s="41">
        <f t="shared" si="95"/>
        <v>-0.1</v>
      </c>
      <c r="U833" s="41">
        <f t="shared" si="96"/>
        <v>-0.1</v>
      </c>
      <c r="V833" s="41">
        <f t="shared" si="97"/>
        <v>3.7073092288217355E-2</v>
      </c>
      <c r="W833" s="42"/>
      <c r="X833" s="42"/>
      <c r="Y833" s="42"/>
      <c r="Z833" s="42"/>
      <c r="AA833" s="42"/>
    </row>
    <row r="834" spans="1:27" hidden="1">
      <c r="A834" s="38" t="s">
        <v>5363</v>
      </c>
      <c r="B834" s="39">
        <v>29529190</v>
      </c>
      <c r="C834" s="39">
        <v>30260</v>
      </c>
      <c r="D834" s="39">
        <v>23853647</v>
      </c>
      <c r="E834" s="39">
        <v>25634</v>
      </c>
      <c r="F834" s="52">
        <f t="shared" si="90"/>
        <v>5619649</v>
      </c>
      <c r="G834" s="39">
        <v>676248361</v>
      </c>
      <c r="H834" s="39">
        <v>639225</v>
      </c>
      <c r="I834" s="39">
        <v>542874760</v>
      </c>
      <c r="J834" s="39">
        <v>1299719</v>
      </c>
      <c r="K834" s="52">
        <f t="shared" si="91"/>
        <v>131434657</v>
      </c>
      <c r="L834" s="54">
        <v>828901249</v>
      </c>
      <c r="M834" s="54">
        <v>3479545</v>
      </c>
      <c r="N834" s="54">
        <v>545156570</v>
      </c>
      <c r="O834" s="54">
        <v>5371511</v>
      </c>
      <c r="P834" s="52">
        <f t="shared" si="92"/>
        <v>274893623</v>
      </c>
      <c r="Q834" s="30" t="e">
        <f>MATCH(LEFT(A834,4)*1,'Appendix 1'!E$5:E$8,0)</f>
        <v>#N/A</v>
      </c>
      <c r="R834" s="41">
        <f t="shared" si="93"/>
        <v>-0.1</v>
      </c>
      <c r="S834" s="41">
        <f t="shared" si="94"/>
        <v>-0.1</v>
      </c>
      <c r="T834" s="41">
        <f t="shared" si="95"/>
        <v>-0.1</v>
      </c>
      <c r="U834" s="41">
        <f t="shared" si="96"/>
        <v>-0.1</v>
      </c>
      <c r="V834" s="41">
        <f t="shared" si="97"/>
        <v>4.2756219160673882E-2</v>
      </c>
      <c r="W834" s="42"/>
      <c r="X834" s="42"/>
      <c r="Y834" s="42"/>
      <c r="Z834" s="42"/>
      <c r="AA834" s="42"/>
    </row>
    <row r="835" spans="1:27" hidden="1">
      <c r="A835" s="38" t="s">
        <v>5364</v>
      </c>
      <c r="B835" s="39">
        <v>101350330</v>
      </c>
      <c r="C835" s="39">
        <v>321043</v>
      </c>
      <c r="D835" s="39">
        <v>71045236</v>
      </c>
      <c r="E835" s="39">
        <v>417216</v>
      </c>
      <c r="F835" s="52">
        <f t="shared" si="90"/>
        <v>29566835</v>
      </c>
      <c r="G835" s="39">
        <v>680067762</v>
      </c>
      <c r="H835" s="39">
        <v>2958564</v>
      </c>
      <c r="I835" s="39">
        <v>396341608</v>
      </c>
      <c r="J835" s="39">
        <v>6449459</v>
      </c>
      <c r="K835" s="52">
        <f t="shared" si="91"/>
        <v>274318131</v>
      </c>
      <c r="L835" s="54">
        <v>983931164</v>
      </c>
      <c r="M835" s="54">
        <v>9819226</v>
      </c>
      <c r="N835" s="54">
        <v>610303585</v>
      </c>
      <c r="O835" s="54">
        <v>13137733</v>
      </c>
      <c r="P835" s="52">
        <f t="shared" si="92"/>
        <v>350670620</v>
      </c>
      <c r="Q835" s="30" t="e">
        <f>MATCH(LEFT(A835,4)*1,'Appendix 1'!E$5:E$8,0)</f>
        <v>#N/A</v>
      </c>
      <c r="R835" s="41">
        <f t="shared" si="93"/>
        <v>-0.1</v>
      </c>
      <c r="S835" s="41">
        <f t="shared" si="94"/>
        <v>-0.1</v>
      </c>
      <c r="T835" s="41">
        <f t="shared" si="95"/>
        <v>-0.1</v>
      </c>
      <c r="U835" s="41">
        <f t="shared" si="96"/>
        <v>-0.1</v>
      </c>
      <c r="V835" s="41">
        <f t="shared" si="97"/>
        <v>0.10778301416759069</v>
      </c>
      <c r="W835" s="42"/>
      <c r="X835" s="42"/>
      <c r="Y835" s="42"/>
      <c r="Z835" s="42"/>
      <c r="AA835" s="42"/>
    </row>
    <row r="836" spans="1:27" hidden="1">
      <c r="A836" s="38" t="s">
        <v>5365</v>
      </c>
      <c r="B836" s="39">
        <v>1487515</v>
      </c>
      <c r="C836" s="30">
        <v>0</v>
      </c>
      <c r="D836" s="39">
        <v>1487515</v>
      </c>
      <c r="E836" s="30">
        <v>0</v>
      </c>
      <c r="F836" s="52">
        <f t="shared" si="90"/>
        <v>0</v>
      </c>
      <c r="G836" s="39">
        <v>21861527</v>
      </c>
      <c r="H836" s="30">
        <v>0</v>
      </c>
      <c r="I836" s="39">
        <v>21861527</v>
      </c>
      <c r="J836" s="30">
        <v>0</v>
      </c>
      <c r="K836" s="52">
        <f t="shared" si="91"/>
        <v>0</v>
      </c>
      <c r="L836" s="54">
        <v>5381881949</v>
      </c>
      <c r="M836" s="54">
        <v>1598699227</v>
      </c>
      <c r="N836" s="54">
        <v>21861527</v>
      </c>
      <c r="O836" s="54">
        <v>31220087</v>
      </c>
      <c r="P836" s="52">
        <f t="shared" si="92"/>
        <v>3730101108</v>
      </c>
      <c r="Q836" s="30" t="e">
        <f>MATCH(LEFT(A836,4)*1,'Appendix 1'!E$5:E$8,0)</f>
        <v>#N/A</v>
      </c>
      <c r="R836" s="41">
        <f t="shared" si="93"/>
        <v>-0.1</v>
      </c>
      <c r="S836" s="41">
        <f t="shared" si="94"/>
        <v>-0.1</v>
      </c>
      <c r="T836" s="41">
        <f t="shared" si="95"/>
        <v>-0.1</v>
      </c>
      <c r="U836" s="41">
        <f t="shared" si="96"/>
        <v>-0.1</v>
      </c>
      <c r="V836" s="41" t="e">
        <f t="shared" si="97"/>
        <v>#DIV/0!</v>
      </c>
      <c r="W836" s="42"/>
      <c r="X836" s="42"/>
      <c r="Y836" s="42"/>
      <c r="Z836" s="42"/>
      <c r="AA836" s="42"/>
    </row>
    <row r="837" spans="1:27" hidden="1">
      <c r="A837" s="38" t="s">
        <v>5366</v>
      </c>
      <c r="B837" s="39">
        <v>1919</v>
      </c>
      <c r="C837" s="30">
        <v>0</v>
      </c>
      <c r="D837" s="39">
        <v>1919</v>
      </c>
      <c r="E837" s="40"/>
      <c r="F837" s="52">
        <f t="shared" si="90"/>
        <v>0</v>
      </c>
      <c r="G837" s="39">
        <v>7675</v>
      </c>
      <c r="H837" s="30">
        <v>0</v>
      </c>
      <c r="I837" s="39">
        <v>7675</v>
      </c>
      <c r="J837" s="40"/>
      <c r="K837" s="52">
        <f t="shared" si="91"/>
        <v>0</v>
      </c>
      <c r="L837" s="54">
        <v>2144475525</v>
      </c>
      <c r="M837" s="54">
        <v>46427861</v>
      </c>
      <c r="N837" s="54">
        <v>7675</v>
      </c>
      <c r="O837" s="55"/>
      <c r="P837" s="52">
        <f t="shared" si="92"/>
        <v>2098039989</v>
      </c>
      <c r="Q837" s="30" t="e">
        <f>MATCH(LEFT(A837,4)*1,'Appendix 1'!E$5:E$8,0)</f>
        <v>#N/A</v>
      </c>
      <c r="R837" s="41">
        <f t="shared" si="93"/>
        <v>-0.1</v>
      </c>
      <c r="S837" s="41">
        <f t="shared" si="94"/>
        <v>-0.1</v>
      </c>
      <c r="T837" s="41">
        <f t="shared" si="95"/>
        <v>-0.1</v>
      </c>
      <c r="U837" s="41">
        <f t="shared" si="96"/>
        <v>-0.1</v>
      </c>
      <c r="V837" s="41" t="e">
        <f t="shared" si="97"/>
        <v>#DIV/0!</v>
      </c>
      <c r="W837" s="42"/>
      <c r="X837" s="42"/>
      <c r="Y837" s="42"/>
      <c r="Z837" s="42"/>
      <c r="AA837" s="42"/>
    </row>
    <row r="838" spans="1:27" hidden="1">
      <c r="A838" s="38" t="s">
        <v>5367</v>
      </c>
      <c r="B838" s="39">
        <v>40519559</v>
      </c>
      <c r="C838" s="39">
        <v>7478</v>
      </c>
      <c r="D838" s="39">
        <v>2555065</v>
      </c>
      <c r="E838" s="39">
        <v>229</v>
      </c>
      <c r="F838" s="52">
        <f t="shared" si="90"/>
        <v>37956787</v>
      </c>
      <c r="G838" s="39">
        <v>1281433952</v>
      </c>
      <c r="H838" s="39">
        <v>490505</v>
      </c>
      <c r="I838" s="39">
        <v>27781368</v>
      </c>
      <c r="J838" s="39">
        <v>4574</v>
      </c>
      <c r="K838" s="52">
        <f t="shared" si="91"/>
        <v>1253157505</v>
      </c>
      <c r="L838" s="54">
        <v>2766409080</v>
      </c>
      <c r="M838" s="54">
        <v>287344399</v>
      </c>
      <c r="N838" s="54">
        <v>27810625</v>
      </c>
      <c r="O838" s="54">
        <v>54347315</v>
      </c>
      <c r="P838" s="52">
        <f t="shared" si="92"/>
        <v>2396906741</v>
      </c>
      <c r="Q838" s="30" t="e">
        <f>MATCH(LEFT(A838,4)*1,'Appendix 1'!E$5:E$8,0)</f>
        <v>#N/A</v>
      </c>
      <c r="R838" s="41">
        <f t="shared" si="93"/>
        <v>-0.1</v>
      </c>
      <c r="S838" s="41">
        <f t="shared" si="94"/>
        <v>-0.1</v>
      </c>
      <c r="T838" s="41">
        <f t="shared" si="95"/>
        <v>-0.1</v>
      </c>
      <c r="U838" s="41">
        <f t="shared" si="96"/>
        <v>-0.1</v>
      </c>
      <c r="V838" s="41">
        <f t="shared" si="97"/>
        <v>3.028891966776355E-2</v>
      </c>
      <c r="W838" s="42"/>
      <c r="X838" s="42"/>
      <c r="Y838" s="42"/>
      <c r="Z838" s="42"/>
      <c r="AA838" s="42"/>
    </row>
    <row r="839" spans="1:27" hidden="1">
      <c r="A839" s="38" t="s">
        <v>5368</v>
      </c>
      <c r="B839" s="39">
        <v>18801</v>
      </c>
      <c r="C839" s="30">
        <v>0</v>
      </c>
      <c r="D839" s="39">
        <v>18801</v>
      </c>
      <c r="E839" s="30">
        <v>0</v>
      </c>
      <c r="F839" s="52">
        <f t="shared" si="90"/>
        <v>0</v>
      </c>
      <c r="G839" s="39">
        <v>174777</v>
      </c>
      <c r="H839" s="30">
        <v>0</v>
      </c>
      <c r="I839" s="39">
        <v>174777</v>
      </c>
      <c r="J839" s="30">
        <v>0</v>
      </c>
      <c r="K839" s="52">
        <f t="shared" si="91"/>
        <v>0</v>
      </c>
      <c r="L839" s="54">
        <v>967754137</v>
      </c>
      <c r="M839" s="54">
        <v>197419363</v>
      </c>
      <c r="N839" s="54">
        <v>174777</v>
      </c>
      <c r="O839" s="54">
        <v>3900</v>
      </c>
      <c r="P839" s="52">
        <f t="shared" si="92"/>
        <v>770156097</v>
      </c>
      <c r="Q839" s="30" t="e">
        <f>MATCH(LEFT(A839,4)*1,'Appendix 1'!E$5:E$8,0)</f>
        <v>#N/A</v>
      </c>
      <c r="R839" s="41">
        <f t="shared" si="93"/>
        <v>-0.1</v>
      </c>
      <c r="S839" s="41">
        <f t="shared" si="94"/>
        <v>-0.1</v>
      </c>
      <c r="T839" s="41">
        <f t="shared" si="95"/>
        <v>-0.1</v>
      </c>
      <c r="U839" s="41">
        <f t="shared" si="96"/>
        <v>-0.1</v>
      </c>
      <c r="V839" s="41" t="e">
        <f t="shared" si="97"/>
        <v>#DIV/0!</v>
      </c>
      <c r="W839" s="42"/>
      <c r="X839" s="42"/>
      <c r="Y839" s="42"/>
      <c r="Z839" s="42"/>
      <c r="AA839" s="42"/>
    </row>
    <row r="840" spans="1:27" hidden="1">
      <c r="A840" s="38" t="s">
        <v>5369</v>
      </c>
      <c r="B840" s="39">
        <v>379365</v>
      </c>
      <c r="C840" s="30">
        <v>0</v>
      </c>
      <c r="D840" s="39">
        <v>379365</v>
      </c>
      <c r="E840" s="30">
        <v>0</v>
      </c>
      <c r="F840" s="52">
        <f t="shared" si="90"/>
        <v>0</v>
      </c>
      <c r="G840" s="39">
        <v>1719126</v>
      </c>
      <c r="H840" s="30">
        <v>0</v>
      </c>
      <c r="I840" s="39">
        <v>1719126</v>
      </c>
      <c r="J840" s="30">
        <v>0</v>
      </c>
      <c r="K840" s="52">
        <f t="shared" si="91"/>
        <v>0</v>
      </c>
      <c r="L840" s="54">
        <v>2229437827</v>
      </c>
      <c r="M840" s="54">
        <v>1521030629</v>
      </c>
      <c r="N840" s="54">
        <v>1772592</v>
      </c>
      <c r="O840" s="54">
        <v>361714756</v>
      </c>
      <c r="P840" s="52">
        <f t="shared" si="92"/>
        <v>344919850</v>
      </c>
      <c r="Q840" s="30" t="e">
        <f>MATCH(LEFT(A840,4)*1,'Appendix 1'!E$5:E$8,0)</f>
        <v>#N/A</v>
      </c>
      <c r="R840" s="41">
        <f t="shared" si="93"/>
        <v>-0.1</v>
      </c>
      <c r="S840" s="41">
        <f t="shared" si="94"/>
        <v>-0.1</v>
      </c>
      <c r="T840" s="41">
        <f t="shared" si="95"/>
        <v>-0.1</v>
      </c>
      <c r="U840" s="41">
        <f t="shared" si="96"/>
        <v>-0.1</v>
      </c>
      <c r="V840" s="41" t="e">
        <f t="shared" si="97"/>
        <v>#DIV/0!</v>
      </c>
      <c r="W840" s="42"/>
      <c r="X840" s="42"/>
      <c r="Y840" s="42"/>
      <c r="Z840" s="42"/>
      <c r="AA840" s="42"/>
    </row>
    <row r="841" spans="1:27" hidden="1">
      <c r="A841" s="38" t="s">
        <v>5370</v>
      </c>
      <c r="B841" s="39">
        <v>4074497</v>
      </c>
      <c r="C841" s="30">
        <v>0</v>
      </c>
      <c r="D841" s="39">
        <v>4074497</v>
      </c>
      <c r="E841" s="30">
        <v>0</v>
      </c>
      <c r="F841" s="52">
        <f t="shared" ref="F841:F904" si="98">B841-SUM(C841:E841)</f>
        <v>0</v>
      </c>
      <c r="G841" s="39">
        <v>16343690</v>
      </c>
      <c r="H841" s="30">
        <v>0</v>
      </c>
      <c r="I841" s="39">
        <v>16343690</v>
      </c>
      <c r="J841" s="30">
        <v>0</v>
      </c>
      <c r="K841" s="52">
        <f t="shared" ref="K841:K904" si="99">G841-SUM(H841:J841)</f>
        <v>0</v>
      </c>
      <c r="L841" s="54">
        <v>255906775</v>
      </c>
      <c r="M841" s="54">
        <v>98777651</v>
      </c>
      <c r="N841" s="54">
        <v>17788022</v>
      </c>
      <c r="O841" s="54">
        <v>2888491</v>
      </c>
      <c r="P841" s="52">
        <f t="shared" ref="P841:P904" si="100">L841-SUM(M841:O841)</f>
        <v>136452611</v>
      </c>
      <c r="Q841" s="30" t="e">
        <f>MATCH(LEFT(A841,4)*1,'Appendix 1'!E$5:E$8,0)</f>
        <v>#N/A</v>
      </c>
      <c r="R841" s="41">
        <f t="shared" ref="R841:R904" si="101">IF(ISNA($Q841),-10%,B841/G841)</f>
        <v>-0.1</v>
      </c>
      <c r="S841" s="41">
        <f t="shared" ref="S841:S904" si="102">IF(ISNA($Q841),-10%,C841/H841)</f>
        <v>-0.1</v>
      </c>
      <c r="T841" s="41">
        <f t="shared" ref="T841:T904" si="103">IF(ISNA($Q841),-10%,D841/I841)</f>
        <v>-0.1</v>
      </c>
      <c r="U841" s="41">
        <f t="shared" ref="U841:U904" si="104">IF(ISNA($Q841),-10%,E841/J841)</f>
        <v>-0.1</v>
      </c>
      <c r="V841" s="41" t="e">
        <f t="shared" si="97"/>
        <v>#DIV/0!</v>
      </c>
      <c r="W841" s="42"/>
      <c r="X841" s="42"/>
      <c r="Y841" s="42"/>
      <c r="Z841" s="42"/>
      <c r="AA841" s="42"/>
    </row>
    <row r="842" spans="1:27" hidden="1">
      <c r="A842" s="38" t="s">
        <v>5371</v>
      </c>
      <c r="B842" s="39">
        <v>120391</v>
      </c>
      <c r="C842" s="30">
        <v>0</v>
      </c>
      <c r="D842" s="39">
        <v>70422</v>
      </c>
      <c r="E842" s="40"/>
      <c r="F842" s="52">
        <f t="shared" si="98"/>
        <v>49969</v>
      </c>
      <c r="G842" s="39">
        <v>468096</v>
      </c>
      <c r="H842" s="30">
        <v>0</v>
      </c>
      <c r="I842" s="39">
        <v>216685</v>
      </c>
      <c r="J842" s="40"/>
      <c r="K842" s="52">
        <f t="shared" si="99"/>
        <v>251411</v>
      </c>
      <c r="L842" s="54">
        <v>1396055</v>
      </c>
      <c r="M842" s="54">
        <v>927959</v>
      </c>
      <c r="N842" s="54">
        <v>216685</v>
      </c>
      <c r="O842" s="55"/>
      <c r="P842" s="52">
        <f t="shared" si="100"/>
        <v>251411</v>
      </c>
      <c r="Q842" s="30" t="e">
        <f>MATCH(LEFT(A842,4)*1,'Appendix 1'!E$5:E$8,0)</f>
        <v>#N/A</v>
      </c>
      <c r="R842" s="41">
        <f t="shared" si="101"/>
        <v>-0.1</v>
      </c>
      <c r="S842" s="41">
        <f t="shared" si="102"/>
        <v>-0.1</v>
      </c>
      <c r="T842" s="41">
        <f t="shared" si="103"/>
        <v>-0.1</v>
      </c>
      <c r="U842" s="41">
        <f t="shared" si="104"/>
        <v>-0.1</v>
      </c>
      <c r="V842" s="41">
        <f t="shared" si="97"/>
        <v>0.1987542311195612</v>
      </c>
      <c r="W842" s="42"/>
      <c r="X842" s="42"/>
      <c r="Y842" s="42"/>
      <c r="Z842" s="42"/>
      <c r="AA842" s="42"/>
    </row>
    <row r="843" spans="1:27" hidden="1">
      <c r="A843" s="38" t="s">
        <v>5372</v>
      </c>
      <c r="B843" s="39">
        <v>12060987</v>
      </c>
      <c r="C843" s="30">
        <v>0</v>
      </c>
      <c r="D843" s="39">
        <v>11783109</v>
      </c>
      <c r="E843" s="30">
        <v>0</v>
      </c>
      <c r="F843" s="52">
        <f t="shared" si="98"/>
        <v>277878</v>
      </c>
      <c r="G843" s="39">
        <v>38743229</v>
      </c>
      <c r="H843" s="30">
        <v>0</v>
      </c>
      <c r="I843" s="39">
        <v>37103330</v>
      </c>
      <c r="J843" s="30">
        <v>0</v>
      </c>
      <c r="K843" s="52">
        <f t="shared" si="99"/>
        <v>1639899</v>
      </c>
      <c r="L843" s="54">
        <v>2476889626</v>
      </c>
      <c r="M843" s="54">
        <v>317339502</v>
      </c>
      <c r="N843" s="54">
        <v>37103330</v>
      </c>
      <c r="O843" s="54">
        <v>443887814</v>
      </c>
      <c r="P843" s="52">
        <f t="shared" si="100"/>
        <v>1678558980</v>
      </c>
      <c r="Q843" s="30" t="e">
        <f>MATCH(LEFT(A843,4)*1,'Appendix 1'!E$5:E$8,0)</f>
        <v>#N/A</v>
      </c>
      <c r="R843" s="41">
        <f t="shared" si="101"/>
        <v>-0.1</v>
      </c>
      <c r="S843" s="41">
        <f t="shared" si="102"/>
        <v>-0.1</v>
      </c>
      <c r="T843" s="41">
        <f t="shared" si="103"/>
        <v>-0.1</v>
      </c>
      <c r="U843" s="41">
        <f t="shared" si="104"/>
        <v>-0.1</v>
      </c>
      <c r="V843" s="41">
        <f t="shared" si="97"/>
        <v>0.16944824040992768</v>
      </c>
      <c r="W843" s="42"/>
      <c r="X843" s="42"/>
      <c r="Y843" s="42"/>
      <c r="Z843" s="42"/>
      <c r="AA843" s="42"/>
    </row>
    <row r="844" spans="1:27" hidden="1">
      <c r="A844" s="38" t="s">
        <v>5373</v>
      </c>
      <c r="B844" s="39">
        <v>16385615</v>
      </c>
      <c r="C844" s="30">
        <v>0</v>
      </c>
      <c r="D844" s="39">
        <v>16911</v>
      </c>
      <c r="E844" s="30">
        <v>0</v>
      </c>
      <c r="F844" s="52">
        <f t="shared" si="98"/>
        <v>16368704</v>
      </c>
      <c r="G844" s="39">
        <v>69365089</v>
      </c>
      <c r="H844" s="39">
        <v>132731</v>
      </c>
      <c r="I844" s="39">
        <v>2883131</v>
      </c>
      <c r="J844" s="30">
        <v>0</v>
      </c>
      <c r="K844" s="52">
        <f t="shared" si="99"/>
        <v>66349227</v>
      </c>
      <c r="L844" s="54">
        <v>2671419155</v>
      </c>
      <c r="M844" s="54">
        <v>1400564048</v>
      </c>
      <c r="N844" s="54">
        <v>2883131</v>
      </c>
      <c r="O844" s="54">
        <v>298148732</v>
      </c>
      <c r="P844" s="52">
        <f t="shared" si="100"/>
        <v>969823244</v>
      </c>
      <c r="Q844" s="30" t="e">
        <f>MATCH(LEFT(A844,4)*1,'Appendix 1'!E$5:E$8,0)</f>
        <v>#N/A</v>
      </c>
      <c r="R844" s="41">
        <f t="shared" si="101"/>
        <v>-0.1</v>
      </c>
      <c r="S844" s="41">
        <f t="shared" si="102"/>
        <v>-0.1</v>
      </c>
      <c r="T844" s="41">
        <f t="shared" si="103"/>
        <v>-0.1</v>
      </c>
      <c r="U844" s="41">
        <f t="shared" si="104"/>
        <v>-0.1</v>
      </c>
      <c r="V844" s="41">
        <f t="shared" si="97"/>
        <v>0.24670527058288108</v>
      </c>
      <c r="W844" s="42"/>
      <c r="X844" s="42"/>
      <c r="Y844" s="42"/>
      <c r="Z844" s="42"/>
      <c r="AA844" s="42"/>
    </row>
    <row r="845" spans="1:27" hidden="1">
      <c r="A845" s="38" t="s">
        <v>5374</v>
      </c>
      <c r="B845" s="39">
        <v>10668179</v>
      </c>
      <c r="C845" s="30">
        <v>0</v>
      </c>
      <c r="D845" s="39">
        <v>51515</v>
      </c>
      <c r="E845" s="30">
        <v>0</v>
      </c>
      <c r="F845" s="52">
        <f t="shared" si="98"/>
        <v>10616664</v>
      </c>
      <c r="G845" s="39">
        <v>45871181</v>
      </c>
      <c r="H845" s="30">
        <v>0</v>
      </c>
      <c r="I845" s="39">
        <v>249610</v>
      </c>
      <c r="J845" s="30">
        <v>0</v>
      </c>
      <c r="K845" s="52">
        <f t="shared" si="99"/>
        <v>45621571</v>
      </c>
      <c r="L845" s="54">
        <v>1008773793</v>
      </c>
      <c r="M845" s="54">
        <v>496861787</v>
      </c>
      <c r="N845" s="54">
        <v>249610</v>
      </c>
      <c r="O845" s="54">
        <v>128947509</v>
      </c>
      <c r="P845" s="52">
        <f t="shared" si="100"/>
        <v>382714887</v>
      </c>
      <c r="Q845" s="30" t="e">
        <f>MATCH(LEFT(A845,4)*1,'Appendix 1'!E$5:E$8,0)</f>
        <v>#N/A</v>
      </c>
      <c r="R845" s="41">
        <f t="shared" si="101"/>
        <v>-0.1</v>
      </c>
      <c r="S845" s="41">
        <f t="shared" si="102"/>
        <v>-0.1</v>
      </c>
      <c r="T845" s="41">
        <f t="shared" si="103"/>
        <v>-0.1</v>
      </c>
      <c r="U845" s="41">
        <f t="shared" si="104"/>
        <v>-0.1</v>
      </c>
      <c r="V845" s="41">
        <f t="shared" si="97"/>
        <v>0.23271149518283796</v>
      </c>
      <c r="W845" s="42"/>
      <c r="X845" s="42"/>
      <c r="Y845" s="42"/>
      <c r="Z845" s="42"/>
      <c r="AA845" s="42"/>
    </row>
    <row r="846" spans="1:27" hidden="1">
      <c r="A846" s="38" t="s">
        <v>5375</v>
      </c>
      <c r="B846" s="39">
        <v>145393853</v>
      </c>
      <c r="C846" s="30">
        <v>0</v>
      </c>
      <c r="D846" s="39">
        <v>18217130</v>
      </c>
      <c r="E846" s="30">
        <v>0</v>
      </c>
      <c r="F846" s="52">
        <f t="shared" si="98"/>
        <v>127176723</v>
      </c>
      <c r="G846" s="39">
        <v>623046376</v>
      </c>
      <c r="H846" s="39">
        <v>63366</v>
      </c>
      <c r="I846" s="39">
        <v>86643522</v>
      </c>
      <c r="J846" s="30">
        <v>0</v>
      </c>
      <c r="K846" s="52">
        <f t="shared" si="99"/>
        <v>536339488</v>
      </c>
      <c r="L846" s="54">
        <v>4707121161</v>
      </c>
      <c r="M846" s="54">
        <v>1250127250</v>
      </c>
      <c r="N846" s="54">
        <v>86721817</v>
      </c>
      <c r="O846" s="54">
        <v>684747476</v>
      </c>
      <c r="P846" s="52">
        <f t="shared" si="100"/>
        <v>2685524618</v>
      </c>
      <c r="Q846" s="30" t="e">
        <f>MATCH(LEFT(A846,4)*1,'Appendix 1'!E$5:E$8,0)</f>
        <v>#N/A</v>
      </c>
      <c r="R846" s="41">
        <f t="shared" si="101"/>
        <v>-0.1</v>
      </c>
      <c r="S846" s="41">
        <f t="shared" si="102"/>
        <v>-0.1</v>
      </c>
      <c r="T846" s="41">
        <f t="shared" si="103"/>
        <v>-0.1</v>
      </c>
      <c r="U846" s="41">
        <f t="shared" si="104"/>
        <v>-0.1</v>
      </c>
      <c r="V846" s="41">
        <f t="shared" si="97"/>
        <v>0.23711982027323708</v>
      </c>
      <c r="W846" s="42"/>
      <c r="X846" s="42"/>
      <c r="Y846" s="42"/>
      <c r="Z846" s="42"/>
      <c r="AA846" s="42"/>
    </row>
    <row r="847" spans="1:27" hidden="1">
      <c r="A847" s="38" t="s">
        <v>5376</v>
      </c>
      <c r="B847" s="39">
        <v>1181255</v>
      </c>
      <c r="C847" s="30">
        <v>0</v>
      </c>
      <c r="D847" s="39">
        <v>67617</v>
      </c>
      <c r="E847" s="30">
        <v>0</v>
      </c>
      <c r="F847" s="52">
        <f t="shared" si="98"/>
        <v>1113638</v>
      </c>
      <c r="G847" s="39">
        <v>5423695</v>
      </c>
      <c r="H847" s="30">
        <v>0</v>
      </c>
      <c r="I847" s="39">
        <v>282104</v>
      </c>
      <c r="J847" s="39">
        <v>12785</v>
      </c>
      <c r="K847" s="52">
        <f t="shared" si="99"/>
        <v>5128806</v>
      </c>
      <c r="L847" s="54">
        <v>359905971</v>
      </c>
      <c r="M847" s="54">
        <v>231315932</v>
      </c>
      <c r="N847" s="54">
        <v>282104</v>
      </c>
      <c r="O847" s="54">
        <v>69797911</v>
      </c>
      <c r="P847" s="52">
        <f t="shared" si="100"/>
        <v>58510024</v>
      </c>
      <c r="Q847" s="30" t="e">
        <f>MATCH(LEFT(A847,4)*1,'Appendix 1'!E$5:E$8,0)</f>
        <v>#N/A</v>
      </c>
      <c r="R847" s="41">
        <f t="shared" si="101"/>
        <v>-0.1</v>
      </c>
      <c r="S847" s="41">
        <f t="shared" si="102"/>
        <v>-0.1</v>
      </c>
      <c r="T847" s="41">
        <f t="shared" si="103"/>
        <v>-0.1</v>
      </c>
      <c r="U847" s="41">
        <f t="shared" si="104"/>
        <v>-0.1</v>
      </c>
      <c r="V847" s="41">
        <f t="shared" si="97"/>
        <v>0.21713396841292107</v>
      </c>
      <c r="W847" s="42"/>
      <c r="X847" s="42"/>
      <c r="Y847" s="42"/>
      <c r="Z847" s="42"/>
      <c r="AA847" s="42"/>
    </row>
    <row r="848" spans="1:27" hidden="1">
      <c r="A848" s="38" t="s">
        <v>5377</v>
      </c>
      <c r="B848" s="39">
        <v>9687022</v>
      </c>
      <c r="C848" s="30">
        <v>0</v>
      </c>
      <c r="D848" s="39">
        <v>628366</v>
      </c>
      <c r="E848" s="30">
        <v>0</v>
      </c>
      <c r="F848" s="52">
        <f t="shared" si="98"/>
        <v>9058656</v>
      </c>
      <c r="G848" s="39">
        <v>49021012</v>
      </c>
      <c r="H848" s="39">
        <v>3311</v>
      </c>
      <c r="I848" s="39">
        <v>3167471</v>
      </c>
      <c r="J848" s="39">
        <v>2933</v>
      </c>
      <c r="K848" s="52">
        <f t="shared" si="99"/>
        <v>45847297</v>
      </c>
      <c r="L848" s="54">
        <v>243363051</v>
      </c>
      <c r="M848" s="54">
        <v>53671965</v>
      </c>
      <c r="N848" s="54">
        <v>3167471</v>
      </c>
      <c r="O848" s="54">
        <v>24095916</v>
      </c>
      <c r="P848" s="52">
        <f t="shared" si="100"/>
        <v>162427699</v>
      </c>
      <c r="Q848" s="30" t="e">
        <f>MATCH(LEFT(A848,4)*1,'Appendix 1'!E$5:E$8,0)</f>
        <v>#N/A</v>
      </c>
      <c r="R848" s="41">
        <f t="shared" si="101"/>
        <v>-0.1</v>
      </c>
      <c r="S848" s="41">
        <f t="shared" si="102"/>
        <v>-0.1</v>
      </c>
      <c r="T848" s="41">
        <f t="shared" si="103"/>
        <v>-0.1</v>
      </c>
      <c r="U848" s="41">
        <f t="shared" si="104"/>
        <v>-0.1</v>
      </c>
      <c r="V848" s="41">
        <f t="shared" si="97"/>
        <v>0.19758320757710099</v>
      </c>
      <c r="W848" s="42"/>
      <c r="X848" s="42"/>
      <c r="Y848" s="42"/>
      <c r="Z848" s="42"/>
      <c r="AA848" s="42"/>
    </row>
    <row r="849" spans="1:27" hidden="1">
      <c r="A849" s="38" t="s">
        <v>5378</v>
      </c>
      <c r="B849" s="39">
        <v>11399381</v>
      </c>
      <c r="C849" s="30">
        <v>0</v>
      </c>
      <c r="D849" s="39">
        <v>40669</v>
      </c>
      <c r="E849" s="30">
        <v>0</v>
      </c>
      <c r="F849" s="52">
        <f t="shared" si="98"/>
        <v>11358712</v>
      </c>
      <c r="G849" s="39">
        <v>72619149</v>
      </c>
      <c r="H849" s="39">
        <v>32340</v>
      </c>
      <c r="I849" s="39">
        <v>6313399</v>
      </c>
      <c r="J849" s="30">
        <v>0</v>
      </c>
      <c r="K849" s="52">
        <f t="shared" si="99"/>
        <v>66273410</v>
      </c>
      <c r="L849" s="54">
        <v>704103887</v>
      </c>
      <c r="M849" s="54">
        <v>282658377</v>
      </c>
      <c r="N849" s="54">
        <v>6313399</v>
      </c>
      <c r="O849" s="54">
        <v>29093869</v>
      </c>
      <c r="P849" s="52">
        <f t="shared" si="100"/>
        <v>386038242</v>
      </c>
      <c r="Q849" s="30" t="e">
        <f>MATCH(LEFT(A849,4)*1,'Appendix 1'!E$5:E$8,0)</f>
        <v>#N/A</v>
      </c>
      <c r="R849" s="41">
        <f t="shared" si="101"/>
        <v>-0.1</v>
      </c>
      <c r="S849" s="41">
        <f t="shared" si="102"/>
        <v>-0.1</v>
      </c>
      <c r="T849" s="41">
        <f t="shared" si="103"/>
        <v>-0.1</v>
      </c>
      <c r="U849" s="41">
        <f t="shared" si="104"/>
        <v>-0.1</v>
      </c>
      <c r="V849" s="41">
        <f t="shared" si="97"/>
        <v>0.17139169389352382</v>
      </c>
      <c r="W849" s="42"/>
      <c r="X849" s="42"/>
      <c r="Y849" s="42"/>
      <c r="Z849" s="42"/>
      <c r="AA849" s="42"/>
    </row>
    <row r="850" spans="1:27" hidden="1">
      <c r="A850" s="38" t="s">
        <v>5379</v>
      </c>
      <c r="B850" s="39">
        <v>59553471</v>
      </c>
      <c r="C850" s="30">
        <v>0</v>
      </c>
      <c r="D850" s="39">
        <v>732249</v>
      </c>
      <c r="E850" s="30">
        <v>0</v>
      </c>
      <c r="F850" s="52">
        <f t="shared" si="98"/>
        <v>58821222</v>
      </c>
      <c r="G850" s="39">
        <v>542476314</v>
      </c>
      <c r="H850" s="30">
        <v>0</v>
      </c>
      <c r="I850" s="39">
        <v>6884445</v>
      </c>
      <c r="J850" s="39">
        <v>13888</v>
      </c>
      <c r="K850" s="52">
        <f t="shared" si="99"/>
        <v>535577981</v>
      </c>
      <c r="L850" s="54">
        <v>1127480933</v>
      </c>
      <c r="M850" s="54">
        <v>248426227</v>
      </c>
      <c r="N850" s="54">
        <v>10820902</v>
      </c>
      <c r="O850" s="54">
        <v>168416427</v>
      </c>
      <c r="P850" s="52">
        <f t="shared" si="100"/>
        <v>699817377</v>
      </c>
      <c r="Q850" s="30" t="e">
        <f>MATCH(LEFT(A850,4)*1,'Appendix 1'!E$5:E$8,0)</f>
        <v>#N/A</v>
      </c>
      <c r="R850" s="41">
        <f t="shared" si="101"/>
        <v>-0.1</v>
      </c>
      <c r="S850" s="41">
        <f t="shared" si="102"/>
        <v>-0.1</v>
      </c>
      <c r="T850" s="41">
        <f t="shared" si="103"/>
        <v>-0.1</v>
      </c>
      <c r="U850" s="41">
        <f t="shared" si="104"/>
        <v>-0.1</v>
      </c>
      <c r="V850" s="41">
        <f t="shared" si="97"/>
        <v>0.109827558426081</v>
      </c>
      <c r="W850" s="42"/>
      <c r="X850" s="42"/>
      <c r="Y850" s="42"/>
      <c r="Z850" s="42"/>
      <c r="AA850" s="42"/>
    </row>
    <row r="851" spans="1:27" hidden="1">
      <c r="A851" s="38" t="s">
        <v>5380</v>
      </c>
      <c r="B851" s="39">
        <v>3376898</v>
      </c>
      <c r="C851" s="30">
        <v>0</v>
      </c>
      <c r="D851" s="39">
        <v>1770832</v>
      </c>
      <c r="E851" s="30">
        <v>0</v>
      </c>
      <c r="F851" s="52">
        <f t="shared" si="98"/>
        <v>1606066</v>
      </c>
      <c r="G851" s="39">
        <v>13775073</v>
      </c>
      <c r="H851" s="39">
        <v>2235</v>
      </c>
      <c r="I851" s="39">
        <v>6488110</v>
      </c>
      <c r="J851" s="30">
        <v>0</v>
      </c>
      <c r="K851" s="52">
        <f t="shared" si="99"/>
        <v>7284728</v>
      </c>
      <c r="L851" s="54">
        <v>143015008</v>
      </c>
      <c r="M851" s="54">
        <v>38402330</v>
      </c>
      <c r="N851" s="54">
        <v>6488110</v>
      </c>
      <c r="O851" s="54">
        <v>3258246</v>
      </c>
      <c r="P851" s="52">
        <f t="shared" si="100"/>
        <v>94866322</v>
      </c>
      <c r="Q851" s="30" t="e">
        <f>MATCH(LEFT(A851,4)*1,'Appendix 1'!E$5:E$8,0)</f>
        <v>#N/A</v>
      </c>
      <c r="R851" s="41">
        <f t="shared" si="101"/>
        <v>-0.1</v>
      </c>
      <c r="S851" s="41">
        <f t="shared" si="102"/>
        <v>-0.1</v>
      </c>
      <c r="T851" s="41">
        <f t="shared" si="103"/>
        <v>-0.1</v>
      </c>
      <c r="U851" s="41">
        <f t="shared" si="104"/>
        <v>-0.1</v>
      </c>
      <c r="V851" s="41">
        <f t="shared" si="97"/>
        <v>0.22047027699592903</v>
      </c>
      <c r="W851" s="42"/>
      <c r="X851" s="42"/>
      <c r="Y851" s="42"/>
      <c r="Z851" s="42"/>
      <c r="AA851" s="42"/>
    </row>
    <row r="852" spans="1:27" hidden="1">
      <c r="A852" s="38" t="s">
        <v>5381</v>
      </c>
      <c r="B852" s="39">
        <v>13250987</v>
      </c>
      <c r="C852" s="30">
        <v>0</v>
      </c>
      <c r="D852" s="39">
        <v>5154536</v>
      </c>
      <c r="E852" s="30">
        <v>0</v>
      </c>
      <c r="F852" s="52">
        <f t="shared" si="98"/>
        <v>8096451</v>
      </c>
      <c r="G852" s="39">
        <v>81322290</v>
      </c>
      <c r="H852" s="30">
        <v>0</v>
      </c>
      <c r="I852" s="39">
        <v>31942546</v>
      </c>
      <c r="J852" s="30">
        <v>0</v>
      </c>
      <c r="K852" s="52">
        <f t="shared" si="99"/>
        <v>49379744</v>
      </c>
      <c r="L852" s="54">
        <v>1064003277</v>
      </c>
      <c r="M852" s="54">
        <v>260524972</v>
      </c>
      <c r="N852" s="54">
        <v>31946171</v>
      </c>
      <c r="O852" s="54">
        <v>310429639</v>
      </c>
      <c r="P852" s="52">
        <f t="shared" si="100"/>
        <v>461102495</v>
      </c>
      <c r="Q852" s="30" t="e">
        <f>MATCH(LEFT(A852,4)*1,'Appendix 1'!E$5:E$8,0)</f>
        <v>#N/A</v>
      </c>
      <c r="R852" s="41">
        <f t="shared" si="101"/>
        <v>-0.1</v>
      </c>
      <c r="S852" s="41">
        <f t="shared" si="102"/>
        <v>-0.1</v>
      </c>
      <c r="T852" s="41">
        <f t="shared" si="103"/>
        <v>-0.1</v>
      </c>
      <c r="U852" s="41">
        <f t="shared" si="104"/>
        <v>-0.1</v>
      </c>
      <c r="V852" s="41">
        <f t="shared" si="97"/>
        <v>0.16396300069923408</v>
      </c>
      <c r="W852" s="42"/>
      <c r="X852" s="42"/>
      <c r="Y852" s="42"/>
      <c r="Z852" s="42"/>
      <c r="AA852" s="42"/>
    </row>
    <row r="853" spans="1:27" hidden="1">
      <c r="A853" s="38" t="s">
        <v>5382</v>
      </c>
      <c r="B853" s="39">
        <v>25551572</v>
      </c>
      <c r="C853" s="30">
        <v>0</v>
      </c>
      <c r="D853" s="39">
        <v>19064762</v>
      </c>
      <c r="E853" s="30">
        <v>0</v>
      </c>
      <c r="F853" s="52">
        <f t="shared" si="98"/>
        <v>6486810</v>
      </c>
      <c r="G853" s="39">
        <v>120539723</v>
      </c>
      <c r="H853" s="39">
        <v>33252</v>
      </c>
      <c r="I853" s="39">
        <v>82093355</v>
      </c>
      <c r="J853" s="30">
        <v>0</v>
      </c>
      <c r="K853" s="52">
        <f t="shared" si="99"/>
        <v>38413116</v>
      </c>
      <c r="L853" s="54">
        <v>627497895</v>
      </c>
      <c r="M853" s="54">
        <v>187908400</v>
      </c>
      <c r="N853" s="54">
        <v>82098451</v>
      </c>
      <c r="O853" s="54">
        <v>196969997</v>
      </c>
      <c r="P853" s="52">
        <f t="shared" si="100"/>
        <v>160521047</v>
      </c>
      <c r="Q853" s="30" t="e">
        <f>MATCH(LEFT(A853,4)*1,'Appendix 1'!E$5:E$8,0)</f>
        <v>#N/A</v>
      </c>
      <c r="R853" s="41">
        <f t="shared" si="101"/>
        <v>-0.1</v>
      </c>
      <c r="S853" s="41">
        <f t="shared" si="102"/>
        <v>-0.1</v>
      </c>
      <c r="T853" s="41">
        <f t="shared" si="103"/>
        <v>-0.1</v>
      </c>
      <c r="U853" s="41">
        <f t="shared" si="104"/>
        <v>-0.1</v>
      </c>
      <c r="V853" s="41">
        <f t="shared" si="97"/>
        <v>0.16886966420531987</v>
      </c>
      <c r="W853" s="42"/>
      <c r="X853" s="42"/>
      <c r="Y853" s="42"/>
      <c r="Z853" s="42"/>
      <c r="AA853" s="42"/>
    </row>
    <row r="854" spans="1:27" hidden="1">
      <c r="A854" s="38" t="s">
        <v>5383</v>
      </c>
      <c r="B854" s="39">
        <v>793459</v>
      </c>
      <c r="C854" s="30">
        <v>0</v>
      </c>
      <c r="D854" s="39">
        <v>372847</v>
      </c>
      <c r="E854" s="30">
        <v>0</v>
      </c>
      <c r="F854" s="52">
        <f t="shared" si="98"/>
        <v>420612</v>
      </c>
      <c r="G854" s="39">
        <v>4814758</v>
      </c>
      <c r="H854" s="39">
        <v>3913</v>
      </c>
      <c r="I854" s="39">
        <v>1303056</v>
      </c>
      <c r="J854" s="30">
        <v>0</v>
      </c>
      <c r="K854" s="52">
        <f t="shared" si="99"/>
        <v>3507789</v>
      </c>
      <c r="L854" s="54">
        <v>483350712</v>
      </c>
      <c r="M854" s="54">
        <v>63646966</v>
      </c>
      <c r="N854" s="54">
        <v>1329658</v>
      </c>
      <c r="O854" s="54">
        <v>700869</v>
      </c>
      <c r="P854" s="52">
        <f t="shared" si="100"/>
        <v>417673219</v>
      </c>
      <c r="Q854" s="30" t="e">
        <f>MATCH(LEFT(A854,4)*1,'Appendix 1'!E$5:E$8,0)</f>
        <v>#N/A</v>
      </c>
      <c r="R854" s="41">
        <f t="shared" si="101"/>
        <v>-0.1</v>
      </c>
      <c r="S854" s="41">
        <f t="shared" si="102"/>
        <v>-0.1</v>
      </c>
      <c r="T854" s="41">
        <f t="shared" si="103"/>
        <v>-0.1</v>
      </c>
      <c r="U854" s="41">
        <f t="shared" si="104"/>
        <v>-0.1</v>
      </c>
      <c r="V854" s="41">
        <f t="shared" si="97"/>
        <v>0.11990801043050195</v>
      </c>
      <c r="W854" s="42"/>
      <c r="X854" s="42"/>
      <c r="Y854" s="42"/>
      <c r="Z854" s="42"/>
      <c r="AA854" s="42"/>
    </row>
    <row r="855" spans="1:27" hidden="1">
      <c r="A855" s="38" t="s">
        <v>5384</v>
      </c>
      <c r="B855" s="39">
        <v>102892845</v>
      </c>
      <c r="C855" s="30">
        <v>0</v>
      </c>
      <c r="D855" s="39">
        <v>3606272</v>
      </c>
      <c r="E855" s="30">
        <v>0</v>
      </c>
      <c r="F855" s="52">
        <f t="shared" si="98"/>
        <v>99286573</v>
      </c>
      <c r="G855" s="39">
        <v>464222371</v>
      </c>
      <c r="H855" s="39">
        <v>70146</v>
      </c>
      <c r="I855" s="39">
        <v>17870034</v>
      </c>
      <c r="J855" s="30">
        <v>0</v>
      </c>
      <c r="K855" s="52">
        <f t="shared" si="99"/>
        <v>446282191</v>
      </c>
      <c r="L855" s="54">
        <v>1183599250</v>
      </c>
      <c r="M855" s="54">
        <v>9201616</v>
      </c>
      <c r="N855" s="54">
        <v>20810294</v>
      </c>
      <c r="O855" s="54">
        <v>72042496</v>
      </c>
      <c r="P855" s="52">
        <f t="shared" si="100"/>
        <v>1081544844</v>
      </c>
      <c r="Q855" s="30" t="e">
        <f>MATCH(LEFT(A855,4)*1,'Appendix 1'!E$5:E$8,0)</f>
        <v>#N/A</v>
      </c>
      <c r="R855" s="41">
        <f t="shared" si="101"/>
        <v>-0.1</v>
      </c>
      <c r="S855" s="41">
        <f t="shared" si="102"/>
        <v>-0.1</v>
      </c>
      <c r="T855" s="41">
        <f t="shared" si="103"/>
        <v>-0.1</v>
      </c>
      <c r="U855" s="41">
        <f t="shared" si="104"/>
        <v>-0.1</v>
      </c>
      <c r="V855" s="41">
        <f t="shared" si="97"/>
        <v>0.22247487128609172</v>
      </c>
      <c r="W855" s="42"/>
      <c r="X855" s="42"/>
      <c r="Y855" s="42"/>
      <c r="Z855" s="42"/>
      <c r="AA855" s="42"/>
    </row>
    <row r="856" spans="1:27" hidden="1">
      <c r="A856" s="38" t="s">
        <v>5385</v>
      </c>
      <c r="B856" s="39">
        <v>16164561</v>
      </c>
      <c r="C856" s="30">
        <v>0</v>
      </c>
      <c r="D856" s="39">
        <v>4082233</v>
      </c>
      <c r="E856" s="30">
        <v>0</v>
      </c>
      <c r="F856" s="52">
        <f t="shared" si="98"/>
        <v>12082328</v>
      </c>
      <c r="G856" s="39">
        <v>88236731</v>
      </c>
      <c r="H856" s="39">
        <v>109175</v>
      </c>
      <c r="I856" s="39">
        <v>25226061</v>
      </c>
      <c r="J856" s="39">
        <v>5191</v>
      </c>
      <c r="K856" s="52">
        <f t="shared" si="99"/>
        <v>62896304</v>
      </c>
      <c r="L856" s="54">
        <v>252475646</v>
      </c>
      <c r="M856" s="54">
        <v>6665888</v>
      </c>
      <c r="N856" s="54">
        <v>27558432</v>
      </c>
      <c r="O856" s="54">
        <v>7333509</v>
      </c>
      <c r="P856" s="52">
        <f t="shared" si="100"/>
        <v>210917817</v>
      </c>
      <c r="Q856" s="30" t="e">
        <f>MATCH(LEFT(A856,4)*1,'Appendix 1'!E$5:E$8,0)</f>
        <v>#N/A</v>
      </c>
      <c r="R856" s="41">
        <f t="shared" si="101"/>
        <v>-0.1</v>
      </c>
      <c r="S856" s="41">
        <f t="shared" si="102"/>
        <v>-0.1</v>
      </c>
      <c r="T856" s="41">
        <f t="shared" si="103"/>
        <v>-0.1</v>
      </c>
      <c r="U856" s="41">
        <f t="shared" si="104"/>
        <v>-0.1</v>
      </c>
      <c r="V856" s="41">
        <f t="shared" si="97"/>
        <v>0.19209917326779646</v>
      </c>
      <c r="W856" s="42"/>
      <c r="X856" s="42"/>
      <c r="Y856" s="42"/>
      <c r="Z856" s="42"/>
      <c r="AA856" s="42"/>
    </row>
    <row r="857" spans="1:27" hidden="1">
      <c r="A857" s="38" t="s">
        <v>5386</v>
      </c>
      <c r="B857" s="39">
        <v>2930894</v>
      </c>
      <c r="C857" s="30">
        <v>0</v>
      </c>
      <c r="D857" s="39">
        <v>1462535</v>
      </c>
      <c r="E857" s="40"/>
      <c r="F857" s="52">
        <f t="shared" si="98"/>
        <v>1468359</v>
      </c>
      <c r="G857" s="39">
        <v>22241480</v>
      </c>
      <c r="H857" s="30">
        <v>0</v>
      </c>
      <c r="I857" s="39">
        <v>15810253</v>
      </c>
      <c r="J857" s="40"/>
      <c r="K857" s="52">
        <f t="shared" si="99"/>
        <v>6431227</v>
      </c>
      <c r="L857" s="54">
        <v>154196074</v>
      </c>
      <c r="M857" s="54">
        <v>122853</v>
      </c>
      <c r="N857" s="54">
        <v>15810253</v>
      </c>
      <c r="O857" s="55"/>
      <c r="P857" s="52">
        <f t="shared" si="100"/>
        <v>138262968</v>
      </c>
      <c r="Q857" s="30" t="e">
        <f>MATCH(LEFT(A857,4)*1,'Appendix 1'!E$5:E$8,0)</f>
        <v>#N/A</v>
      </c>
      <c r="R857" s="41">
        <f t="shared" si="101"/>
        <v>-0.1</v>
      </c>
      <c r="S857" s="41">
        <f t="shared" si="102"/>
        <v>-0.1</v>
      </c>
      <c r="T857" s="41">
        <f t="shared" si="103"/>
        <v>-0.1</v>
      </c>
      <c r="U857" s="41">
        <f t="shared" si="104"/>
        <v>-0.1</v>
      </c>
      <c r="V857" s="41">
        <f t="shared" si="97"/>
        <v>0.22831708474914664</v>
      </c>
      <c r="W857" s="42"/>
      <c r="X857" s="42"/>
      <c r="Y857" s="42"/>
      <c r="Z857" s="42"/>
      <c r="AA857" s="42"/>
    </row>
    <row r="858" spans="1:27" hidden="1">
      <c r="A858" s="38" t="s">
        <v>5387</v>
      </c>
      <c r="B858" s="39">
        <v>50488133</v>
      </c>
      <c r="C858" s="30">
        <v>0</v>
      </c>
      <c r="D858" s="39">
        <v>2358441</v>
      </c>
      <c r="E858" s="30">
        <v>0</v>
      </c>
      <c r="F858" s="52">
        <f t="shared" si="98"/>
        <v>48129692</v>
      </c>
      <c r="G858" s="39">
        <v>206628559</v>
      </c>
      <c r="H858" s="39">
        <v>23675</v>
      </c>
      <c r="I858" s="39">
        <v>10078082</v>
      </c>
      <c r="J858" s="39">
        <v>5424</v>
      </c>
      <c r="K858" s="52">
        <f t="shared" si="99"/>
        <v>196521378</v>
      </c>
      <c r="L858" s="54">
        <v>827263587</v>
      </c>
      <c r="M858" s="54">
        <v>7967179</v>
      </c>
      <c r="N858" s="54">
        <v>10078082</v>
      </c>
      <c r="O858" s="54">
        <v>363410</v>
      </c>
      <c r="P858" s="52">
        <f t="shared" si="100"/>
        <v>808854916</v>
      </c>
      <c r="Q858" s="30" t="e">
        <f>MATCH(LEFT(A858,4)*1,'Appendix 1'!E$5:E$8,0)</f>
        <v>#N/A</v>
      </c>
      <c r="R858" s="41">
        <f t="shared" si="101"/>
        <v>-0.1</v>
      </c>
      <c r="S858" s="41">
        <f t="shared" si="102"/>
        <v>-0.1</v>
      </c>
      <c r="T858" s="41">
        <f t="shared" si="103"/>
        <v>-0.1</v>
      </c>
      <c r="U858" s="41">
        <f t="shared" si="104"/>
        <v>-0.1</v>
      </c>
      <c r="V858" s="41">
        <f t="shared" si="97"/>
        <v>0.2449081748246239</v>
      </c>
      <c r="W858" s="42"/>
      <c r="X858" s="42"/>
      <c r="Y858" s="42"/>
      <c r="Z858" s="42"/>
      <c r="AA858" s="42"/>
    </row>
    <row r="859" spans="1:27" hidden="1">
      <c r="A859" s="38" t="s">
        <v>5388</v>
      </c>
      <c r="B859" s="39">
        <v>20069547</v>
      </c>
      <c r="C859" s="30">
        <v>0</v>
      </c>
      <c r="D859" s="39">
        <v>2866219</v>
      </c>
      <c r="E859" s="30">
        <v>0</v>
      </c>
      <c r="F859" s="52">
        <f t="shared" si="98"/>
        <v>17203328</v>
      </c>
      <c r="G859" s="39">
        <v>84244949</v>
      </c>
      <c r="H859" s="30">
        <v>0</v>
      </c>
      <c r="I859" s="39">
        <v>10513618</v>
      </c>
      <c r="J859" s="30">
        <v>0</v>
      </c>
      <c r="K859" s="52">
        <f t="shared" si="99"/>
        <v>73731331</v>
      </c>
      <c r="L859" s="54">
        <v>224249910</v>
      </c>
      <c r="M859" s="54">
        <v>17745913</v>
      </c>
      <c r="N859" s="54">
        <v>10516869</v>
      </c>
      <c r="O859" s="54">
        <v>2993477</v>
      </c>
      <c r="P859" s="52">
        <f t="shared" si="100"/>
        <v>192993651</v>
      </c>
      <c r="Q859" s="30" t="e">
        <f>MATCH(LEFT(A859,4)*1,'Appendix 1'!E$5:E$8,0)</f>
        <v>#N/A</v>
      </c>
      <c r="R859" s="41">
        <f t="shared" si="101"/>
        <v>-0.1</v>
      </c>
      <c r="S859" s="41">
        <f t="shared" si="102"/>
        <v>-0.1</v>
      </c>
      <c r="T859" s="41">
        <f t="shared" si="103"/>
        <v>-0.1</v>
      </c>
      <c r="U859" s="41">
        <f t="shared" si="104"/>
        <v>-0.1</v>
      </c>
      <c r="V859" s="41">
        <f t="shared" si="97"/>
        <v>0.23332452794050335</v>
      </c>
      <c r="W859" s="42"/>
      <c r="X859" s="42"/>
      <c r="Y859" s="42"/>
      <c r="Z859" s="42"/>
      <c r="AA859" s="42"/>
    </row>
    <row r="860" spans="1:27" hidden="1">
      <c r="A860" s="38" t="s">
        <v>5389</v>
      </c>
      <c r="B860" s="39">
        <v>12025750</v>
      </c>
      <c r="C860" s="30">
        <v>0</v>
      </c>
      <c r="D860" s="39">
        <v>74990</v>
      </c>
      <c r="E860" s="30">
        <v>0</v>
      </c>
      <c r="F860" s="52">
        <f t="shared" si="98"/>
        <v>11950760</v>
      </c>
      <c r="G860" s="39">
        <v>48660326</v>
      </c>
      <c r="H860" s="30">
        <v>0</v>
      </c>
      <c r="I860" s="39">
        <v>290574</v>
      </c>
      <c r="J860" s="30">
        <v>0</v>
      </c>
      <c r="K860" s="52">
        <f t="shared" si="99"/>
        <v>48369752</v>
      </c>
      <c r="L860" s="54">
        <v>1593424536</v>
      </c>
      <c r="M860" s="54">
        <v>93878757</v>
      </c>
      <c r="N860" s="54">
        <v>290574</v>
      </c>
      <c r="O860" s="54">
        <v>641229132</v>
      </c>
      <c r="P860" s="52">
        <f t="shared" si="100"/>
        <v>858026073</v>
      </c>
      <c r="Q860" s="30" t="e">
        <f>MATCH(LEFT(A860,4)*1,'Appendix 1'!E$5:E$8,0)</f>
        <v>#N/A</v>
      </c>
      <c r="R860" s="41">
        <f t="shared" si="101"/>
        <v>-0.1</v>
      </c>
      <c r="S860" s="41">
        <f t="shared" si="102"/>
        <v>-0.1</v>
      </c>
      <c r="T860" s="41">
        <f t="shared" si="103"/>
        <v>-0.1</v>
      </c>
      <c r="U860" s="41">
        <f t="shared" si="104"/>
        <v>-0.1</v>
      </c>
      <c r="V860" s="41">
        <f t="shared" si="97"/>
        <v>0.24707093805235966</v>
      </c>
      <c r="W860" s="42"/>
      <c r="X860" s="42"/>
      <c r="Y860" s="42"/>
      <c r="Z860" s="42"/>
      <c r="AA860" s="42"/>
    </row>
    <row r="861" spans="1:27" hidden="1">
      <c r="A861" s="38" t="s">
        <v>5390</v>
      </c>
      <c r="B861" s="39">
        <v>20659728</v>
      </c>
      <c r="C861" s="30">
        <v>0</v>
      </c>
      <c r="D861" s="39">
        <v>129980</v>
      </c>
      <c r="E861" s="30">
        <v>0</v>
      </c>
      <c r="F861" s="52">
        <f t="shared" si="98"/>
        <v>20529748</v>
      </c>
      <c r="G861" s="39">
        <v>85376800</v>
      </c>
      <c r="H861" s="30">
        <v>0</v>
      </c>
      <c r="I861" s="39">
        <v>425942</v>
      </c>
      <c r="J861" s="30">
        <v>0</v>
      </c>
      <c r="K861" s="52">
        <f t="shared" si="99"/>
        <v>84950858</v>
      </c>
      <c r="L861" s="54">
        <v>1828326373</v>
      </c>
      <c r="M861" s="54">
        <v>804558459</v>
      </c>
      <c r="N861" s="54">
        <v>425942</v>
      </c>
      <c r="O861" s="54">
        <v>6283957</v>
      </c>
      <c r="P861" s="52">
        <f t="shared" si="100"/>
        <v>1017058015</v>
      </c>
      <c r="Q861" s="30" t="e">
        <f>MATCH(LEFT(A861,4)*1,'Appendix 1'!E$5:E$8,0)</f>
        <v>#N/A</v>
      </c>
      <c r="R861" s="41">
        <f t="shared" si="101"/>
        <v>-0.1</v>
      </c>
      <c r="S861" s="41">
        <f t="shared" si="102"/>
        <v>-0.1</v>
      </c>
      <c r="T861" s="41">
        <f t="shared" si="103"/>
        <v>-0.1</v>
      </c>
      <c r="U861" s="41">
        <f t="shared" si="104"/>
        <v>-0.1</v>
      </c>
      <c r="V861" s="41">
        <f t="shared" ref="V861:V924" si="105">(B861-SUM(C861:E861))/(G861-SUM(H861:J861))</f>
        <v>0.24166616421931841</v>
      </c>
      <c r="W861" s="42"/>
      <c r="X861" s="42"/>
      <c r="Y861" s="42"/>
      <c r="Z861" s="42"/>
      <c r="AA861" s="42"/>
    </row>
    <row r="862" spans="1:27" hidden="1">
      <c r="A862" s="38" t="s">
        <v>5391</v>
      </c>
      <c r="B862" s="39">
        <v>4965942</v>
      </c>
      <c r="C862" s="30">
        <v>0</v>
      </c>
      <c r="D862" s="39">
        <v>385326</v>
      </c>
      <c r="E862" s="30">
        <v>0</v>
      </c>
      <c r="F862" s="52">
        <f t="shared" si="98"/>
        <v>4580616</v>
      </c>
      <c r="G862" s="39">
        <v>23741655</v>
      </c>
      <c r="H862" s="39">
        <v>29093</v>
      </c>
      <c r="I862" s="39">
        <v>2926004</v>
      </c>
      <c r="J862" s="30">
        <v>0</v>
      </c>
      <c r="K862" s="52">
        <f t="shared" si="99"/>
        <v>20786558</v>
      </c>
      <c r="L862" s="54">
        <v>251558791</v>
      </c>
      <c r="M862" s="54">
        <v>50378969</v>
      </c>
      <c r="N862" s="54">
        <v>2932187</v>
      </c>
      <c r="O862" s="54">
        <v>7785498</v>
      </c>
      <c r="P862" s="52">
        <f t="shared" si="100"/>
        <v>190462137</v>
      </c>
      <c r="Q862" s="30" t="e">
        <f>MATCH(LEFT(A862,4)*1,'Appendix 1'!E$5:E$8,0)</f>
        <v>#N/A</v>
      </c>
      <c r="R862" s="41">
        <f t="shared" si="101"/>
        <v>-0.1</v>
      </c>
      <c r="S862" s="41">
        <f t="shared" si="102"/>
        <v>-0.1</v>
      </c>
      <c r="T862" s="41">
        <f t="shared" si="103"/>
        <v>-0.1</v>
      </c>
      <c r="U862" s="41">
        <f t="shared" si="104"/>
        <v>-0.1</v>
      </c>
      <c r="V862" s="41">
        <f t="shared" si="105"/>
        <v>0.22036433352746521</v>
      </c>
      <c r="W862" s="42"/>
      <c r="X862" s="42"/>
      <c r="Y862" s="42"/>
      <c r="Z862" s="42"/>
      <c r="AA862" s="42"/>
    </row>
    <row r="863" spans="1:27" hidden="1">
      <c r="A863" s="38" t="s">
        <v>5392</v>
      </c>
      <c r="B863" s="39">
        <v>348739</v>
      </c>
      <c r="C863" s="30">
        <v>0</v>
      </c>
      <c r="D863" s="39">
        <v>2842</v>
      </c>
      <c r="E863" s="40"/>
      <c r="F863" s="52">
        <f t="shared" si="98"/>
        <v>345897</v>
      </c>
      <c r="G863" s="39">
        <v>1690594</v>
      </c>
      <c r="H863" s="30">
        <v>0</v>
      </c>
      <c r="I863" s="39">
        <v>197748</v>
      </c>
      <c r="J863" s="40"/>
      <c r="K863" s="52">
        <f t="shared" si="99"/>
        <v>1492846</v>
      </c>
      <c r="L863" s="54">
        <v>534700589</v>
      </c>
      <c r="M863" s="54">
        <v>251501789</v>
      </c>
      <c r="N863" s="54">
        <v>197748</v>
      </c>
      <c r="O863" s="55"/>
      <c r="P863" s="52">
        <f t="shared" si="100"/>
        <v>283001052</v>
      </c>
      <c r="Q863" s="30" t="e">
        <f>MATCH(LEFT(A863,4)*1,'Appendix 1'!E$5:E$8,0)</f>
        <v>#N/A</v>
      </c>
      <c r="R863" s="41">
        <f t="shared" si="101"/>
        <v>-0.1</v>
      </c>
      <c r="S863" s="41">
        <f t="shared" si="102"/>
        <v>-0.1</v>
      </c>
      <c r="T863" s="41">
        <f t="shared" si="103"/>
        <v>-0.1</v>
      </c>
      <c r="U863" s="41">
        <f t="shared" si="104"/>
        <v>-0.1</v>
      </c>
      <c r="V863" s="41">
        <f t="shared" si="105"/>
        <v>0.23170306917123401</v>
      </c>
      <c r="W863" s="42"/>
      <c r="X863" s="42"/>
      <c r="Y863" s="42"/>
      <c r="Z863" s="42"/>
      <c r="AA863" s="42"/>
    </row>
    <row r="864" spans="1:27" hidden="1">
      <c r="A864" s="38" t="s">
        <v>5393</v>
      </c>
      <c r="B864" s="39">
        <v>26374643</v>
      </c>
      <c r="C864" s="39">
        <v>4003</v>
      </c>
      <c r="D864" s="39">
        <v>16447740</v>
      </c>
      <c r="E864" s="30">
        <v>0</v>
      </c>
      <c r="F864" s="52">
        <f t="shared" si="98"/>
        <v>9922900</v>
      </c>
      <c r="G864" s="39">
        <v>161500756</v>
      </c>
      <c r="H864" s="39">
        <v>16011</v>
      </c>
      <c r="I864" s="39">
        <v>117937514</v>
      </c>
      <c r="J864" s="30">
        <v>0</v>
      </c>
      <c r="K864" s="52">
        <f t="shared" si="99"/>
        <v>43547231</v>
      </c>
      <c r="L864" s="54">
        <v>881475475</v>
      </c>
      <c r="M864" s="54">
        <v>161540978</v>
      </c>
      <c r="N864" s="54">
        <v>117969985</v>
      </c>
      <c r="O864" s="54">
        <v>34073780</v>
      </c>
      <c r="P864" s="52">
        <f t="shared" si="100"/>
        <v>567890732</v>
      </c>
      <c r="Q864" s="30" t="e">
        <f>MATCH(LEFT(A864,4)*1,'Appendix 1'!E$5:E$8,0)</f>
        <v>#N/A</v>
      </c>
      <c r="R864" s="41">
        <f t="shared" si="101"/>
        <v>-0.1</v>
      </c>
      <c r="S864" s="41">
        <f t="shared" si="102"/>
        <v>-0.1</v>
      </c>
      <c r="T864" s="41">
        <f t="shared" si="103"/>
        <v>-0.1</v>
      </c>
      <c r="U864" s="41">
        <f t="shared" si="104"/>
        <v>-0.1</v>
      </c>
      <c r="V864" s="41">
        <f t="shared" si="105"/>
        <v>0.22786523441639722</v>
      </c>
      <c r="W864" s="42"/>
      <c r="X864" s="42"/>
      <c r="Y864" s="42"/>
      <c r="Z864" s="42"/>
      <c r="AA864" s="42"/>
    </row>
    <row r="865" spans="1:27" hidden="1">
      <c r="A865" s="38" t="s">
        <v>5394</v>
      </c>
      <c r="B865" s="39">
        <v>16091097</v>
      </c>
      <c r="C865" s="30">
        <v>0</v>
      </c>
      <c r="D865" s="39">
        <v>4483231</v>
      </c>
      <c r="E865" s="30">
        <v>0</v>
      </c>
      <c r="F865" s="52">
        <f t="shared" si="98"/>
        <v>11607866</v>
      </c>
      <c r="G865" s="39">
        <v>75788622</v>
      </c>
      <c r="H865" s="30">
        <v>0</v>
      </c>
      <c r="I865" s="39">
        <v>22076437</v>
      </c>
      <c r="J865" s="39">
        <v>4970</v>
      </c>
      <c r="K865" s="52">
        <f t="shared" si="99"/>
        <v>53707215</v>
      </c>
      <c r="L865" s="54">
        <v>243751096</v>
      </c>
      <c r="M865" s="54">
        <v>34928756</v>
      </c>
      <c r="N865" s="54">
        <v>22076437</v>
      </c>
      <c r="O865" s="54">
        <v>37685435</v>
      </c>
      <c r="P865" s="52">
        <f t="shared" si="100"/>
        <v>149060468</v>
      </c>
      <c r="Q865" s="30" t="e">
        <f>MATCH(LEFT(A865,4)*1,'Appendix 1'!E$5:E$8,0)</f>
        <v>#N/A</v>
      </c>
      <c r="R865" s="41">
        <f t="shared" si="101"/>
        <v>-0.1</v>
      </c>
      <c r="S865" s="41">
        <f t="shared" si="102"/>
        <v>-0.1</v>
      </c>
      <c r="T865" s="41">
        <f t="shared" si="103"/>
        <v>-0.1</v>
      </c>
      <c r="U865" s="41">
        <f t="shared" si="104"/>
        <v>-0.1</v>
      </c>
      <c r="V865" s="41">
        <f t="shared" si="105"/>
        <v>0.21613233901627557</v>
      </c>
      <c r="W865" s="42"/>
      <c r="X865" s="42"/>
      <c r="Y865" s="42"/>
      <c r="Z865" s="42"/>
      <c r="AA865" s="42"/>
    </row>
    <row r="866" spans="1:27" hidden="1">
      <c r="A866" s="38" t="s">
        <v>5395</v>
      </c>
      <c r="B866" s="39">
        <v>9427041</v>
      </c>
      <c r="C866" s="30">
        <v>0</v>
      </c>
      <c r="D866" s="39">
        <v>8607588</v>
      </c>
      <c r="E866" s="30">
        <v>0</v>
      </c>
      <c r="F866" s="52">
        <f t="shared" si="98"/>
        <v>819453</v>
      </c>
      <c r="G866" s="39">
        <v>45411098</v>
      </c>
      <c r="H866" s="39">
        <v>13317</v>
      </c>
      <c r="I866" s="39">
        <v>28354337</v>
      </c>
      <c r="J866" s="30">
        <v>0</v>
      </c>
      <c r="K866" s="52">
        <f t="shared" si="99"/>
        <v>17043444</v>
      </c>
      <c r="L866" s="54">
        <v>143276099</v>
      </c>
      <c r="M866" s="54">
        <v>4243593</v>
      </c>
      <c r="N866" s="54">
        <v>28681378</v>
      </c>
      <c r="O866" s="54">
        <v>436786</v>
      </c>
      <c r="P866" s="52">
        <f t="shared" si="100"/>
        <v>109914342</v>
      </c>
      <c r="Q866" s="30" t="e">
        <f>MATCH(LEFT(A866,4)*1,'Appendix 1'!E$5:E$8,0)</f>
        <v>#N/A</v>
      </c>
      <c r="R866" s="41">
        <f t="shared" si="101"/>
        <v>-0.1</v>
      </c>
      <c r="S866" s="41">
        <f t="shared" si="102"/>
        <v>-0.1</v>
      </c>
      <c r="T866" s="41">
        <f t="shared" si="103"/>
        <v>-0.1</v>
      </c>
      <c r="U866" s="41">
        <f t="shared" si="104"/>
        <v>-0.1</v>
      </c>
      <c r="V866" s="41">
        <f t="shared" si="105"/>
        <v>4.8080247161313171E-2</v>
      </c>
      <c r="W866" s="42"/>
      <c r="X866" s="42"/>
      <c r="Y866" s="42"/>
      <c r="Z866" s="42"/>
      <c r="AA866" s="42"/>
    </row>
    <row r="867" spans="1:27" hidden="1">
      <c r="A867" s="38" t="s">
        <v>5396</v>
      </c>
      <c r="B867" s="39">
        <v>11375007</v>
      </c>
      <c r="C867" s="30">
        <v>0</v>
      </c>
      <c r="D867" s="39">
        <v>10104020</v>
      </c>
      <c r="E867" s="30">
        <v>0</v>
      </c>
      <c r="F867" s="52">
        <f t="shared" si="98"/>
        <v>1270987</v>
      </c>
      <c r="G867" s="39">
        <v>60356896</v>
      </c>
      <c r="H867" s="39">
        <v>2265</v>
      </c>
      <c r="I867" s="39">
        <v>54526351</v>
      </c>
      <c r="J867" s="30">
        <v>0</v>
      </c>
      <c r="K867" s="52">
        <f t="shared" si="99"/>
        <v>5828280</v>
      </c>
      <c r="L867" s="54">
        <v>207508756</v>
      </c>
      <c r="M867" s="54">
        <v>11059469</v>
      </c>
      <c r="N867" s="54">
        <v>54526351</v>
      </c>
      <c r="O867" s="54">
        <v>969563</v>
      </c>
      <c r="P867" s="52">
        <f t="shared" si="100"/>
        <v>140953373</v>
      </c>
      <c r="Q867" s="30" t="e">
        <f>MATCH(LEFT(A867,4)*1,'Appendix 1'!E$5:E$8,0)</f>
        <v>#N/A</v>
      </c>
      <c r="R867" s="41">
        <f t="shared" si="101"/>
        <v>-0.1</v>
      </c>
      <c r="S867" s="41">
        <f t="shared" si="102"/>
        <v>-0.1</v>
      </c>
      <c r="T867" s="41">
        <f t="shared" si="103"/>
        <v>-0.1</v>
      </c>
      <c r="U867" s="41">
        <f t="shared" si="104"/>
        <v>-0.1</v>
      </c>
      <c r="V867" s="41">
        <f t="shared" si="105"/>
        <v>0.21807239871797512</v>
      </c>
      <c r="W867" s="42"/>
      <c r="X867" s="42"/>
      <c r="Y867" s="42"/>
      <c r="Z867" s="42"/>
      <c r="AA867" s="42"/>
    </row>
    <row r="868" spans="1:27" hidden="1">
      <c r="A868" s="38" t="s">
        <v>5397</v>
      </c>
      <c r="B868" s="39">
        <v>720487</v>
      </c>
      <c r="C868" s="30">
        <v>0</v>
      </c>
      <c r="D868" s="39">
        <v>720487</v>
      </c>
      <c r="E868" s="30">
        <v>0</v>
      </c>
      <c r="F868" s="52">
        <f t="shared" si="98"/>
        <v>0</v>
      </c>
      <c r="G868" s="39">
        <v>2884913</v>
      </c>
      <c r="H868" s="30">
        <v>0</v>
      </c>
      <c r="I868" s="39">
        <v>2884913</v>
      </c>
      <c r="J868" s="30">
        <v>0</v>
      </c>
      <c r="K868" s="52">
        <f t="shared" si="99"/>
        <v>0</v>
      </c>
      <c r="L868" s="54">
        <v>46331262</v>
      </c>
      <c r="M868" s="54">
        <v>4580643</v>
      </c>
      <c r="N868" s="54">
        <v>2895448</v>
      </c>
      <c r="O868" s="54">
        <v>1232920</v>
      </c>
      <c r="P868" s="52">
        <f t="shared" si="100"/>
        <v>37622251</v>
      </c>
      <c r="Q868" s="30" t="e">
        <f>MATCH(LEFT(A868,4)*1,'Appendix 1'!E$5:E$8,0)</f>
        <v>#N/A</v>
      </c>
      <c r="R868" s="41">
        <f t="shared" si="101"/>
        <v>-0.1</v>
      </c>
      <c r="S868" s="41">
        <f t="shared" si="102"/>
        <v>-0.1</v>
      </c>
      <c r="T868" s="41">
        <f t="shared" si="103"/>
        <v>-0.1</v>
      </c>
      <c r="U868" s="41">
        <f t="shared" si="104"/>
        <v>-0.1</v>
      </c>
      <c r="V868" s="41" t="e">
        <f t="shared" si="105"/>
        <v>#DIV/0!</v>
      </c>
      <c r="W868" s="42"/>
      <c r="X868" s="42"/>
      <c r="Y868" s="42"/>
      <c r="Z868" s="42"/>
      <c r="AA868" s="42"/>
    </row>
    <row r="869" spans="1:27" hidden="1">
      <c r="A869" s="38" t="s">
        <v>5398</v>
      </c>
      <c r="B869" s="39">
        <v>228596282</v>
      </c>
      <c r="C869" s="30">
        <v>0</v>
      </c>
      <c r="D869" s="39">
        <v>43520603</v>
      </c>
      <c r="E869" s="30">
        <v>0</v>
      </c>
      <c r="F869" s="52">
        <f t="shared" si="98"/>
        <v>185075679</v>
      </c>
      <c r="G869" s="39">
        <v>1279203663</v>
      </c>
      <c r="H869" s="39">
        <v>113713</v>
      </c>
      <c r="I869" s="39">
        <v>254245237</v>
      </c>
      <c r="J869" s="30">
        <v>0</v>
      </c>
      <c r="K869" s="52">
        <f t="shared" si="99"/>
        <v>1024844713</v>
      </c>
      <c r="L869" s="54">
        <v>4974066626</v>
      </c>
      <c r="M869" s="54">
        <v>348863343</v>
      </c>
      <c r="N869" s="54">
        <v>254931266</v>
      </c>
      <c r="O869" s="54">
        <v>571573287</v>
      </c>
      <c r="P869" s="52">
        <f t="shared" si="100"/>
        <v>3798698730</v>
      </c>
      <c r="Q869" s="30" t="e">
        <f>MATCH(LEFT(A869,4)*1,'Appendix 1'!E$5:E$8,0)</f>
        <v>#N/A</v>
      </c>
      <c r="R869" s="41">
        <f t="shared" si="101"/>
        <v>-0.1</v>
      </c>
      <c r="S869" s="41">
        <f t="shared" si="102"/>
        <v>-0.1</v>
      </c>
      <c r="T869" s="41">
        <f t="shared" si="103"/>
        <v>-0.1</v>
      </c>
      <c r="U869" s="41">
        <f t="shared" si="104"/>
        <v>-0.1</v>
      </c>
      <c r="V869" s="41">
        <f t="shared" si="105"/>
        <v>0.18058899719376315</v>
      </c>
      <c r="W869" s="42"/>
      <c r="X869" s="42"/>
      <c r="Y869" s="42"/>
      <c r="Z869" s="42"/>
      <c r="AA869" s="42"/>
    </row>
    <row r="870" spans="1:27" hidden="1">
      <c r="A870" s="38" t="s">
        <v>5399</v>
      </c>
      <c r="B870" s="39">
        <v>2487514</v>
      </c>
      <c r="C870" s="30">
        <v>0</v>
      </c>
      <c r="D870" s="39">
        <v>296704</v>
      </c>
      <c r="E870" s="30">
        <v>0</v>
      </c>
      <c r="F870" s="52">
        <f t="shared" si="98"/>
        <v>2190810</v>
      </c>
      <c r="G870" s="39">
        <v>71572071</v>
      </c>
      <c r="H870" s="39">
        <v>40023</v>
      </c>
      <c r="I870" s="39">
        <v>1066972</v>
      </c>
      <c r="J870" s="30">
        <v>0</v>
      </c>
      <c r="K870" s="52">
        <f t="shared" si="99"/>
        <v>70465076</v>
      </c>
      <c r="L870" s="54">
        <v>525263496</v>
      </c>
      <c r="M870" s="54">
        <v>8631660</v>
      </c>
      <c r="N870" s="54">
        <v>1115853</v>
      </c>
      <c r="O870" s="54">
        <v>34284149</v>
      </c>
      <c r="P870" s="52">
        <f t="shared" si="100"/>
        <v>481231834</v>
      </c>
      <c r="Q870" s="30" t="e">
        <f>MATCH(LEFT(A870,4)*1,'Appendix 1'!E$5:E$8,0)</f>
        <v>#N/A</v>
      </c>
      <c r="R870" s="41">
        <f t="shared" si="101"/>
        <v>-0.1</v>
      </c>
      <c r="S870" s="41">
        <f t="shared" si="102"/>
        <v>-0.1</v>
      </c>
      <c r="T870" s="41">
        <f t="shared" si="103"/>
        <v>-0.1</v>
      </c>
      <c r="U870" s="41">
        <f t="shared" si="104"/>
        <v>-0.1</v>
      </c>
      <c r="V870" s="41">
        <f t="shared" si="105"/>
        <v>3.1090720742286575E-2</v>
      </c>
      <c r="W870" s="42"/>
      <c r="X870" s="42"/>
      <c r="Y870" s="42"/>
      <c r="Z870" s="42"/>
      <c r="AA870" s="42"/>
    </row>
    <row r="871" spans="1:27" hidden="1">
      <c r="A871" s="38" t="s">
        <v>5400</v>
      </c>
      <c r="B871" s="39">
        <v>306849439</v>
      </c>
      <c r="C871" s="30">
        <v>0</v>
      </c>
      <c r="D871" s="39">
        <v>17637077</v>
      </c>
      <c r="E871" s="30">
        <v>0</v>
      </c>
      <c r="F871" s="52">
        <f t="shared" si="98"/>
        <v>289212362</v>
      </c>
      <c r="G871" s="39">
        <v>1489826185</v>
      </c>
      <c r="H871" s="39">
        <v>23380</v>
      </c>
      <c r="I871" s="39">
        <v>72501087</v>
      </c>
      <c r="J871" s="39">
        <v>5976</v>
      </c>
      <c r="K871" s="52">
        <f t="shared" si="99"/>
        <v>1417295742</v>
      </c>
      <c r="L871" s="54">
        <v>5112799903</v>
      </c>
      <c r="M871" s="54">
        <v>1354315046</v>
      </c>
      <c r="N871" s="54">
        <v>74618157</v>
      </c>
      <c r="O871" s="54">
        <v>607729540</v>
      </c>
      <c r="P871" s="52">
        <f t="shared" si="100"/>
        <v>3076137160</v>
      </c>
      <c r="Q871" s="30" t="e">
        <f>MATCH(LEFT(A871,4)*1,'Appendix 1'!E$5:E$8,0)</f>
        <v>#N/A</v>
      </c>
      <c r="R871" s="41">
        <f t="shared" si="101"/>
        <v>-0.1</v>
      </c>
      <c r="S871" s="41">
        <f t="shared" si="102"/>
        <v>-0.1</v>
      </c>
      <c r="T871" s="41">
        <f t="shared" si="103"/>
        <v>-0.1</v>
      </c>
      <c r="U871" s="41">
        <f t="shared" si="104"/>
        <v>-0.1</v>
      </c>
      <c r="V871" s="41">
        <f t="shared" si="105"/>
        <v>0.20405928941258331</v>
      </c>
      <c r="W871" s="42"/>
      <c r="X871" s="42"/>
      <c r="Y871" s="42"/>
      <c r="Z871" s="42"/>
      <c r="AA871" s="42"/>
    </row>
    <row r="872" spans="1:27" hidden="1">
      <c r="A872" s="38" t="s">
        <v>5401</v>
      </c>
      <c r="B872" s="39">
        <v>235208215</v>
      </c>
      <c r="C872" s="39">
        <v>862889</v>
      </c>
      <c r="D872" s="39">
        <v>162155371</v>
      </c>
      <c r="E872" s="39">
        <v>1084822</v>
      </c>
      <c r="F872" s="52">
        <f t="shared" si="98"/>
        <v>71105133</v>
      </c>
      <c r="G872" s="39">
        <v>1965349198</v>
      </c>
      <c r="H872" s="39">
        <v>17427757</v>
      </c>
      <c r="I872" s="39">
        <v>556081839</v>
      </c>
      <c r="J872" s="39">
        <v>20478127</v>
      </c>
      <c r="K872" s="52">
        <f t="shared" si="99"/>
        <v>1371361475</v>
      </c>
      <c r="L872" s="54">
        <v>2919848543</v>
      </c>
      <c r="M872" s="54">
        <v>109048996</v>
      </c>
      <c r="N872" s="54">
        <v>556275522</v>
      </c>
      <c r="O872" s="54">
        <v>219402842</v>
      </c>
      <c r="P872" s="52">
        <f t="shared" si="100"/>
        <v>2035121183</v>
      </c>
      <c r="Q872" s="30" t="e">
        <f>MATCH(LEFT(A872,4)*1,'Appendix 1'!E$5:E$8,0)</f>
        <v>#N/A</v>
      </c>
      <c r="R872" s="41">
        <f t="shared" si="101"/>
        <v>-0.1</v>
      </c>
      <c r="S872" s="41">
        <f t="shared" si="102"/>
        <v>-0.1</v>
      </c>
      <c r="T872" s="41">
        <f t="shared" si="103"/>
        <v>-0.1</v>
      </c>
      <c r="U872" s="41">
        <f t="shared" si="104"/>
        <v>-0.1</v>
      </c>
      <c r="V872" s="41">
        <f t="shared" si="105"/>
        <v>5.1850029548190422E-2</v>
      </c>
      <c r="W872" s="42"/>
      <c r="X872" s="42"/>
      <c r="Y872" s="42"/>
      <c r="Z872" s="42"/>
      <c r="AA872" s="42"/>
    </row>
    <row r="873" spans="1:27" hidden="1">
      <c r="A873" s="38" t="s">
        <v>5402</v>
      </c>
      <c r="B873" s="39">
        <v>165781912</v>
      </c>
      <c r="C873" s="30">
        <v>0</v>
      </c>
      <c r="D873" s="39">
        <v>165781912</v>
      </c>
      <c r="E873" s="30">
        <v>0</v>
      </c>
      <c r="F873" s="52">
        <f t="shared" si="98"/>
        <v>0</v>
      </c>
      <c r="G873" s="39">
        <v>724513192</v>
      </c>
      <c r="H873" s="30">
        <v>0</v>
      </c>
      <c r="I873" s="39">
        <v>724513192</v>
      </c>
      <c r="J873" s="30">
        <v>0</v>
      </c>
      <c r="K873" s="52">
        <f t="shared" si="99"/>
        <v>0</v>
      </c>
      <c r="L873" s="54">
        <v>8118715409</v>
      </c>
      <c r="M873" s="54">
        <v>1574587317</v>
      </c>
      <c r="N873" s="54">
        <v>860324030</v>
      </c>
      <c r="O873" s="54">
        <v>1806162991</v>
      </c>
      <c r="P873" s="52">
        <f t="shared" si="100"/>
        <v>3877641071</v>
      </c>
      <c r="Q873" s="30" t="e">
        <f>MATCH(LEFT(A873,4)*1,'Appendix 1'!E$5:E$8,0)</f>
        <v>#N/A</v>
      </c>
      <c r="R873" s="41">
        <f t="shared" si="101"/>
        <v>-0.1</v>
      </c>
      <c r="S873" s="41">
        <f t="shared" si="102"/>
        <v>-0.1</v>
      </c>
      <c r="T873" s="41">
        <f t="shared" si="103"/>
        <v>-0.1</v>
      </c>
      <c r="U873" s="41">
        <f t="shared" si="104"/>
        <v>-0.1</v>
      </c>
      <c r="V873" s="41" t="e">
        <f t="shared" si="105"/>
        <v>#DIV/0!</v>
      </c>
      <c r="W873" s="42"/>
      <c r="X873" s="42"/>
      <c r="Y873" s="42"/>
      <c r="Z873" s="42"/>
      <c r="AA873" s="42"/>
    </row>
    <row r="874" spans="1:27" hidden="1">
      <c r="A874" s="38" t="s">
        <v>5403</v>
      </c>
      <c r="B874" s="39">
        <v>6945648</v>
      </c>
      <c r="C874" s="30">
        <v>0</v>
      </c>
      <c r="D874" s="39">
        <v>6945648</v>
      </c>
      <c r="E874" s="30">
        <v>0</v>
      </c>
      <c r="F874" s="52">
        <f t="shared" si="98"/>
        <v>0</v>
      </c>
      <c r="G874" s="39">
        <v>38526210</v>
      </c>
      <c r="H874" s="30">
        <v>0</v>
      </c>
      <c r="I874" s="39">
        <v>38526210</v>
      </c>
      <c r="J874" s="30">
        <v>0</v>
      </c>
      <c r="K874" s="52">
        <f t="shared" si="99"/>
        <v>0</v>
      </c>
      <c r="L874" s="54">
        <v>684919260</v>
      </c>
      <c r="M874" s="54">
        <v>177823128</v>
      </c>
      <c r="N874" s="54">
        <v>38526210</v>
      </c>
      <c r="O874" s="54">
        <v>106561264</v>
      </c>
      <c r="P874" s="52">
        <f t="shared" si="100"/>
        <v>362008658</v>
      </c>
      <c r="Q874" s="30" t="e">
        <f>MATCH(LEFT(A874,4)*1,'Appendix 1'!E$5:E$8,0)</f>
        <v>#N/A</v>
      </c>
      <c r="R874" s="41">
        <f t="shared" si="101"/>
        <v>-0.1</v>
      </c>
      <c r="S874" s="41">
        <f t="shared" si="102"/>
        <v>-0.1</v>
      </c>
      <c r="T874" s="41">
        <f t="shared" si="103"/>
        <v>-0.1</v>
      </c>
      <c r="U874" s="41">
        <f t="shared" si="104"/>
        <v>-0.1</v>
      </c>
      <c r="V874" s="41" t="e">
        <f t="shared" si="105"/>
        <v>#DIV/0!</v>
      </c>
      <c r="W874" s="42"/>
      <c r="X874" s="42"/>
      <c r="Y874" s="42"/>
      <c r="Z874" s="42"/>
      <c r="AA874" s="42"/>
    </row>
    <row r="875" spans="1:27" hidden="1">
      <c r="A875" s="38" t="s">
        <v>5404</v>
      </c>
      <c r="B875" s="39">
        <v>23827211</v>
      </c>
      <c r="C875" s="30">
        <v>0</v>
      </c>
      <c r="D875" s="39">
        <v>23827211</v>
      </c>
      <c r="E875" s="30">
        <v>0</v>
      </c>
      <c r="F875" s="52">
        <f t="shared" si="98"/>
        <v>0</v>
      </c>
      <c r="G875" s="39">
        <v>96679153</v>
      </c>
      <c r="H875" s="30">
        <v>0</v>
      </c>
      <c r="I875" s="39">
        <v>96679153</v>
      </c>
      <c r="J875" s="30">
        <v>0</v>
      </c>
      <c r="K875" s="52">
        <f t="shared" si="99"/>
        <v>0</v>
      </c>
      <c r="L875" s="54">
        <v>400089019</v>
      </c>
      <c r="M875" s="54">
        <v>42427688</v>
      </c>
      <c r="N875" s="54">
        <v>96826244</v>
      </c>
      <c r="O875" s="54">
        <v>97037262</v>
      </c>
      <c r="P875" s="52">
        <f t="shared" si="100"/>
        <v>163797825</v>
      </c>
      <c r="Q875" s="30" t="e">
        <f>MATCH(LEFT(A875,4)*1,'Appendix 1'!E$5:E$8,0)</f>
        <v>#N/A</v>
      </c>
      <c r="R875" s="41">
        <f t="shared" si="101"/>
        <v>-0.1</v>
      </c>
      <c r="S875" s="41">
        <f t="shared" si="102"/>
        <v>-0.1</v>
      </c>
      <c r="T875" s="41">
        <f t="shared" si="103"/>
        <v>-0.1</v>
      </c>
      <c r="U875" s="41">
        <f t="shared" si="104"/>
        <v>-0.1</v>
      </c>
      <c r="V875" s="41" t="e">
        <f t="shared" si="105"/>
        <v>#DIV/0!</v>
      </c>
      <c r="W875" s="42"/>
      <c r="X875" s="42"/>
      <c r="Y875" s="42"/>
      <c r="Z875" s="42"/>
      <c r="AA875" s="42"/>
    </row>
    <row r="876" spans="1:27" hidden="1">
      <c r="A876" s="38" t="s">
        <v>5405</v>
      </c>
      <c r="B876" s="39">
        <v>16737476</v>
      </c>
      <c r="C876" s="30">
        <v>0</v>
      </c>
      <c r="D876" s="39">
        <v>16737476</v>
      </c>
      <c r="E876" s="30">
        <v>0</v>
      </c>
      <c r="F876" s="52">
        <f t="shared" si="98"/>
        <v>0</v>
      </c>
      <c r="G876" s="39">
        <v>92951476</v>
      </c>
      <c r="H876" s="30">
        <v>0</v>
      </c>
      <c r="I876" s="39">
        <v>92951476</v>
      </c>
      <c r="J876" s="30">
        <v>0</v>
      </c>
      <c r="K876" s="52">
        <f t="shared" si="99"/>
        <v>0</v>
      </c>
      <c r="L876" s="54">
        <v>524970899</v>
      </c>
      <c r="M876" s="54">
        <v>29886850</v>
      </c>
      <c r="N876" s="54">
        <v>92951476</v>
      </c>
      <c r="O876" s="54">
        <v>125507655</v>
      </c>
      <c r="P876" s="52">
        <f t="shared" si="100"/>
        <v>276624918</v>
      </c>
      <c r="Q876" s="30" t="e">
        <f>MATCH(LEFT(A876,4)*1,'Appendix 1'!E$5:E$8,0)</f>
        <v>#N/A</v>
      </c>
      <c r="R876" s="41">
        <f t="shared" si="101"/>
        <v>-0.1</v>
      </c>
      <c r="S876" s="41">
        <f t="shared" si="102"/>
        <v>-0.1</v>
      </c>
      <c r="T876" s="41">
        <f t="shared" si="103"/>
        <v>-0.1</v>
      </c>
      <c r="U876" s="41">
        <f t="shared" si="104"/>
        <v>-0.1</v>
      </c>
      <c r="V876" s="41" t="e">
        <f t="shared" si="105"/>
        <v>#DIV/0!</v>
      </c>
      <c r="W876" s="42"/>
      <c r="X876" s="42"/>
      <c r="Y876" s="42"/>
      <c r="Z876" s="42"/>
      <c r="AA876" s="42"/>
    </row>
    <row r="877" spans="1:27" hidden="1">
      <c r="A877" s="38" t="s">
        <v>5406</v>
      </c>
      <c r="B877" s="39">
        <v>37973179</v>
      </c>
      <c r="C877" s="30">
        <v>0</v>
      </c>
      <c r="D877" s="39">
        <v>37973179</v>
      </c>
      <c r="E877" s="30">
        <v>0</v>
      </c>
      <c r="F877" s="52">
        <f t="shared" si="98"/>
        <v>0</v>
      </c>
      <c r="G877" s="39">
        <v>154106819</v>
      </c>
      <c r="H877" s="30">
        <v>0</v>
      </c>
      <c r="I877" s="39">
        <v>154106819</v>
      </c>
      <c r="J877" s="30">
        <v>0</v>
      </c>
      <c r="K877" s="52">
        <f t="shared" si="99"/>
        <v>0</v>
      </c>
      <c r="L877" s="54">
        <v>1120441302</v>
      </c>
      <c r="M877" s="54">
        <v>29151589</v>
      </c>
      <c r="N877" s="54">
        <v>154334740</v>
      </c>
      <c r="O877" s="54">
        <v>69959428</v>
      </c>
      <c r="P877" s="52">
        <f t="shared" si="100"/>
        <v>866995545</v>
      </c>
      <c r="Q877" s="30" t="e">
        <f>MATCH(LEFT(A877,4)*1,'Appendix 1'!E$5:E$8,0)</f>
        <v>#N/A</v>
      </c>
      <c r="R877" s="41">
        <f t="shared" si="101"/>
        <v>-0.1</v>
      </c>
      <c r="S877" s="41">
        <f t="shared" si="102"/>
        <v>-0.1</v>
      </c>
      <c r="T877" s="41">
        <f t="shared" si="103"/>
        <v>-0.1</v>
      </c>
      <c r="U877" s="41">
        <f t="shared" si="104"/>
        <v>-0.1</v>
      </c>
      <c r="V877" s="41" t="e">
        <f t="shared" si="105"/>
        <v>#DIV/0!</v>
      </c>
      <c r="W877" s="42"/>
      <c r="X877" s="42"/>
      <c r="Y877" s="42"/>
      <c r="Z877" s="42"/>
      <c r="AA877" s="42"/>
    </row>
    <row r="878" spans="1:27" hidden="1">
      <c r="A878" s="38" t="s">
        <v>5407</v>
      </c>
      <c r="B878" s="39">
        <v>936613</v>
      </c>
      <c r="C878" s="30">
        <v>0</v>
      </c>
      <c r="D878" s="39">
        <v>936613</v>
      </c>
      <c r="E878" s="30">
        <v>0</v>
      </c>
      <c r="F878" s="52">
        <f t="shared" si="98"/>
        <v>0</v>
      </c>
      <c r="G878" s="39">
        <v>3746298</v>
      </c>
      <c r="H878" s="30">
        <v>0</v>
      </c>
      <c r="I878" s="39">
        <v>3746298</v>
      </c>
      <c r="J878" s="30">
        <v>0</v>
      </c>
      <c r="K878" s="52">
        <f t="shared" si="99"/>
        <v>0</v>
      </c>
      <c r="L878" s="54">
        <v>15732353</v>
      </c>
      <c r="M878" s="54">
        <v>531976</v>
      </c>
      <c r="N878" s="54">
        <v>3746298</v>
      </c>
      <c r="O878" s="54">
        <v>10334015</v>
      </c>
      <c r="P878" s="52">
        <f t="shared" si="100"/>
        <v>1120064</v>
      </c>
      <c r="Q878" s="30" t="e">
        <f>MATCH(LEFT(A878,4)*1,'Appendix 1'!E$5:E$8,0)</f>
        <v>#N/A</v>
      </c>
      <c r="R878" s="41">
        <f t="shared" si="101"/>
        <v>-0.1</v>
      </c>
      <c r="S878" s="41">
        <f t="shared" si="102"/>
        <v>-0.1</v>
      </c>
      <c r="T878" s="41">
        <f t="shared" si="103"/>
        <v>-0.1</v>
      </c>
      <c r="U878" s="41">
        <f t="shared" si="104"/>
        <v>-0.1</v>
      </c>
      <c r="V878" s="41" t="e">
        <f t="shared" si="105"/>
        <v>#DIV/0!</v>
      </c>
      <c r="W878" s="42"/>
      <c r="X878" s="42"/>
      <c r="Y878" s="42"/>
      <c r="Z878" s="42"/>
      <c r="AA878" s="42"/>
    </row>
    <row r="879" spans="1:27" hidden="1">
      <c r="A879" s="38" t="s">
        <v>5408</v>
      </c>
      <c r="B879" s="39">
        <v>40227437</v>
      </c>
      <c r="C879" s="30">
        <v>0</v>
      </c>
      <c r="D879" s="39">
        <v>40227437</v>
      </c>
      <c r="E879" s="30">
        <v>0</v>
      </c>
      <c r="F879" s="52">
        <f t="shared" si="98"/>
        <v>0</v>
      </c>
      <c r="G879" s="39">
        <v>171499924</v>
      </c>
      <c r="H879" s="30">
        <v>0</v>
      </c>
      <c r="I879" s="39">
        <v>171499924</v>
      </c>
      <c r="J879" s="30">
        <v>0</v>
      </c>
      <c r="K879" s="52">
        <f t="shared" si="99"/>
        <v>0</v>
      </c>
      <c r="L879" s="54">
        <v>567503244</v>
      </c>
      <c r="M879" s="54">
        <v>103209638</v>
      </c>
      <c r="N879" s="54">
        <v>171741114</v>
      </c>
      <c r="O879" s="54">
        <v>127660364</v>
      </c>
      <c r="P879" s="52">
        <f t="shared" si="100"/>
        <v>164892128</v>
      </c>
      <c r="Q879" s="30" t="e">
        <f>MATCH(LEFT(A879,4)*1,'Appendix 1'!E$5:E$8,0)</f>
        <v>#N/A</v>
      </c>
      <c r="R879" s="41">
        <f t="shared" si="101"/>
        <v>-0.1</v>
      </c>
      <c r="S879" s="41">
        <f t="shared" si="102"/>
        <v>-0.1</v>
      </c>
      <c r="T879" s="41">
        <f t="shared" si="103"/>
        <v>-0.1</v>
      </c>
      <c r="U879" s="41">
        <f t="shared" si="104"/>
        <v>-0.1</v>
      </c>
      <c r="V879" s="41" t="e">
        <f t="shared" si="105"/>
        <v>#DIV/0!</v>
      </c>
      <c r="W879" s="42"/>
      <c r="X879" s="42"/>
      <c r="Y879" s="42"/>
      <c r="Z879" s="42"/>
      <c r="AA879" s="42"/>
    </row>
    <row r="880" spans="1:27" hidden="1">
      <c r="A880" s="38" t="s">
        <v>5409</v>
      </c>
      <c r="B880" s="39">
        <v>59299814</v>
      </c>
      <c r="C880" s="39">
        <v>1365</v>
      </c>
      <c r="D880" s="39">
        <v>57960674</v>
      </c>
      <c r="E880" s="39">
        <v>6404</v>
      </c>
      <c r="F880" s="52">
        <f t="shared" si="98"/>
        <v>1331371</v>
      </c>
      <c r="G880" s="39">
        <v>282567694</v>
      </c>
      <c r="H880" s="39">
        <v>48058</v>
      </c>
      <c r="I880" s="39">
        <v>237379249</v>
      </c>
      <c r="J880" s="39">
        <v>218681</v>
      </c>
      <c r="K880" s="52">
        <f t="shared" si="99"/>
        <v>44921706</v>
      </c>
      <c r="L880" s="54">
        <v>713586836</v>
      </c>
      <c r="M880" s="54">
        <v>25481984</v>
      </c>
      <c r="N880" s="54">
        <v>237433428</v>
      </c>
      <c r="O880" s="54">
        <v>19615132</v>
      </c>
      <c r="P880" s="52">
        <f t="shared" si="100"/>
        <v>431056292</v>
      </c>
      <c r="Q880" s="30" t="e">
        <f>MATCH(LEFT(A880,4)*1,'Appendix 1'!E$5:E$8,0)</f>
        <v>#N/A</v>
      </c>
      <c r="R880" s="41">
        <f t="shared" si="101"/>
        <v>-0.1</v>
      </c>
      <c r="S880" s="41">
        <f t="shared" si="102"/>
        <v>-0.1</v>
      </c>
      <c r="T880" s="41">
        <f t="shared" si="103"/>
        <v>-0.1</v>
      </c>
      <c r="U880" s="41">
        <f t="shared" si="104"/>
        <v>-0.1</v>
      </c>
      <c r="V880" s="41">
        <f t="shared" si="105"/>
        <v>2.9637587673095052E-2</v>
      </c>
      <c r="W880" s="42"/>
      <c r="X880" s="42"/>
      <c r="Y880" s="42"/>
      <c r="Z880" s="42"/>
      <c r="AA880" s="42"/>
    </row>
    <row r="881" spans="1:32" hidden="1">
      <c r="A881" s="38" t="s">
        <v>5410</v>
      </c>
      <c r="B881" s="39">
        <v>4944744</v>
      </c>
      <c r="C881" s="30">
        <v>0</v>
      </c>
      <c r="D881" s="39">
        <v>4944744</v>
      </c>
      <c r="E881" s="30">
        <v>0</v>
      </c>
      <c r="F881" s="52">
        <f t="shared" si="98"/>
        <v>0</v>
      </c>
      <c r="G881" s="39">
        <v>22138319</v>
      </c>
      <c r="H881" s="30">
        <v>0</v>
      </c>
      <c r="I881" s="39">
        <v>22138319</v>
      </c>
      <c r="J881" s="30">
        <v>0</v>
      </c>
      <c r="K881" s="52">
        <f t="shared" si="99"/>
        <v>0</v>
      </c>
      <c r="L881" s="54">
        <v>42435638</v>
      </c>
      <c r="M881" s="54">
        <v>3069348</v>
      </c>
      <c r="N881" s="54">
        <v>22138319</v>
      </c>
      <c r="O881" s="54">
        <v>276657</v>
      </c>
      <c r="P881" s="52">
        <f t="shared" si="100"/>
        <v>16951314</v>
      </c>
      <c r="Q881" s="30" t="e">
        <f>MATCH(LEFT(A881,4)*1,'Appendix 1'!E$5:E$8,0)</f>
        <v>#N/A</v>
      </c>
      <c r="R881" s="41">
        <f t="shared" si="101"/>
        <v>-0.1</v>
      </c>
      <c r="S881" s="41">
        <f t="shared" si="102"/>
        <v>-0.1</v>
      </c>
      <c r="T881" s="41">
        <f t="shared" si="103"/>
        <v>-0.1</v>
      </c>
      <c r="U881" s="41">
        <f t="shared" si="104"/>
        <v>-0.1</v>
      </c>
      <c r="V881" s="41" t="e">
        <f t="shared" si="105"/>
        <v>#DIV/0!</v>
      </c>
      <c r="W881" s="42"/>
      <c r="X881" s="42"/>
      <c r="Y881" s="42"/>
      <c r="Z881" s="42"/>
      <c r="AA881" s="42"/>
    </row>
    <row r="882" spans="1:32" hidden="1">
      <c r="A882" s="38" t="s">
        <v>5411</v>
      </c>
      <c r="B882" s="39">
        <v>92553972</v>
      </c>
      <c r="C882" s="30">
        <v>0</v>
      </c>
      <c r="D882" s="39">
        <v>51303484</v>
      </c>
      <c r="E882" s="30">
        <v>0</v>
      </c>
      <c r="F882" s="52">
        <f t="shared" si="98"/>
        <v>41250488</v>
      </c>
      <c r="G882" s="39">
        <v>371647934</v>
      </c>
      <c r="H882" s="30">
        <v>0</v>
      </c>
      <c r="I882" s="39">
        <v>204620486</v>
      </c>
      <c r="J882" s="30">
        <v>0</v>
      </c>
      <c r="K882" s="52">
        <f t="shared" si="99"/>
        <v>167027448</v>
      </c>
      <c r="L882" s="54">
        <v>963197130</v>
      </c>
      <c r="M882" s="54">
        <v>68805854</v>
      </c>
      <c r="N882" s="54">
        <v>204630572</v>
      </c>
      <c r="O882" s="54">
        <v>62165312</v>
      </c>
      <c r="P882" s="52">
        <f t="shared" si="100"/>
        <v>627595392</v>
      </c>
      <c r="Q882" s="30" t="e">
        <f>MATCH(LEFT(A882,4)*1,'Appendix 1'!E$5:E$8,0)</f>
        <v>#N/A</v>
      </c>
      <c r="R882" s="41">
        <f t="shared" si="101"/>
        <v>-0.1</v>
      </c>
      <c r="S882" s="41">
        <f t="shared" si="102"/>
        <v>-0.1</v>
      </c>
      <c r="T882" s="41">
        <f t="shared" si="103"/>
        <v>-0.1</v>
      </c>
      <c r="U882" s="41">
        <f t="shared" si="104"/>
        <v>-0.1</v>
      </c>
      <c r="V882" s="41">
        <f t="shared" si="105"/>
        <v>0.24696831864425062</v>
      </c>
      <c r="W882" s="42"/>
      <c r="X882" s="42"/>
      <c r="Y882" s="42"/>
      <c r="Z882" s="42"/>
      <c r="AA882" s="42"/>
    </row>
    <row r="883" spans="1:32">
      <c r="A883" s="38" t="s">
        <v>5412</v>
      </c>
      <c r="B883" s="39">
        <v>402050604</v>
      </c>
      <c r="C883" s="39">
        <v>999161</v>
      </c>
      <c r="D883" s="39">
        <v>247573277</v>
      </c>
      <c r="E883" s="39">
        <v>675032</v>
      </c>
      <c r="F883" s="52">
        <f t="shared" si="98"/>
        <v>152803134</v>
      </c>
      <c r="G883" s="39">
        <v>3383171412</v>
      </c>
      <c r="H883" s="39">
        <v>23987553</v>
      </c>
      <c r="I883" s="39">
        <v>1072404721</v>
      </c>
      <c r="J883" s="39">
        <v>12557543</v>
      </c>
      <c r="K883" s="52">
        <f t="shared" si="99"/>
        <v>2274221595</v>
      </c>
      <c r="L883" s="54">
        <v>6244038240</v>
      </c>
      <c r="M883" s="54">
        <v>403785680</v>
      </c>
      <c r="N883" s="54">
        <v>1073165136</v>
      </c>
      <c r="O883" s="54">
        <v>181037236</v>
      </c>
      <c r="P883" s="52">
        <f t="shared" si="100"/>
        <v>4586050188</v>
      </c>
      <c r="Q883" s="30">
        <f>MATCH(LEFT(A883,4)*1,'Appendix 1'!E$5:E$8,0)</f>
        <v>1</v>
      </c>
      <c r="R883" s="41">
        <f t="shared" si="101"/>
        <v>0.11883837826659904</v>
      </c>
      <c r="S883" s="41">
        <f t="shared" si="102"/>
        <v>4.1653310781637462E-2</v>
      </c>
      <c r="T883" s="41">
        <f t="shared" si="103"/>
        <v>0.23085806333372155</v>
      </c>
      <c r="U883" s="41">
        <f t="shared" si="104"/>
        <v>5.3755101615021346E-2</v>
      </c>
      <c r="V883" s="41">
        <f t="shared" si="105"/>
        <v>6.7189201938784679E-2</v>
      </c>
      <c r="W883" s="42"/>
      <c r="X883" s="42"/>
      <c r="Y883" s="42"/>
      <c r="Z883" s="42"/>
      <c r="AA883" s="42"/>
      <c r="AB883" s="43"/>
      <c r="AC883" s="43"/>
      <c r="AD883" s="43"/>
      <c r="AE883" s="43"/>
      <c r="AF883" s="44"/>
    </row>
    <row r="884" spans="1:32" hidden="1">
      <c r="A884" s="38" t="s">
        <v>5413</v>
      </c>
      <c r="B884" s="39">
        <v>2217816</v>
      </c>
      <c r="C884" s="39">
        <v>374</v>
      </c>
      <c r="D884" s="39">
        <v>1964133</v>
      </c>
      <c r="E884" s="39">
        <v>536</v>
      </c>
      <c r="F884" s="52">
        <f t="shared" si="98"/>
        <v>252773</v>
      </c>
      <c r="G884" s="39">
        <v>30405799</v>
      </c>
      <c r="H884" s="39">
        <v>11694</v>
      </c>
      <c r="I884" s="39">
        <v>22937247</v>
      </c>
      <c r="J884" s="39">
        <v>18483</v>
      </c>
      <c r="K884" s="52">
        <f t="shared" si="99"/>
        <v>7438375</v>
      </c>
      <c r="L884" s="54">
        <v>38544300</v>
      </c>
      <c r="M884" s="54">
        <v>239125</v>
      </c>
      <c r="N884" s="54">
        <v>23020283</v>
      </c>
      <c r="O884" s="54">
        <v>349188</v>
      </c>
      <c r="P884" s="52">
        <f t="shared" si="100"/>
        <v>14935704</v>
      </c>
      <c r="Q884" s="30" t="e">
        <f>MATCH(LEFT(A884,4)*1,'Appendix 1'!E$5:E$8,0)</f>
        <v>#N/A</v>
      </c>
      <c r="R884" s="41">
        <f t="shared" si="101"/>
        <v>-0.1</v>
      </c>
      <c r="S884" s="41">
        <f t="shared" si="102"/>
        <v>-0.1</v>
      </c>
      <c r="T884" s="41">
        <f t="shared" si="103"/>
        <v>-0.1</v>
      </c>
      <c r="U884" s="41">
        <f t="shared" si="104"/>
        <v>-0.1</v>
      </c>
      <c r="V884" s="41">
        <f t="shared" si="105"/>
        <v>3.3982287798074176E-2</v>
      </c>
      <c r="W884" s="42"/>
      <c r="X884" s="42"/>
      <c r="Y884" s="42"/>
      <c r="Z884" s="42"/>
      <c r="AA884" s="42"/>
    </row>
    <row r="885" spans="1:32" hidden="1">
      <c r="A885" s="38" t="s">
        <v>5414</v>
      </c>
      <c r="B885" s="39">
        <v>30251934</v>
      </c>
      <c r="C885" s="39">
        <v>949282</v>
      </c>
      <c r="D885" s="39">
        <v>16403771</v>
      </c>
      <c r="E885" s="39">
        <v>2854430</v>
      </c>
      <c r="F885" s="52">
        <f t="shared" si="98"/>
        <v>10044451</v>
      </c>
      <c r="G885" s="39">
        <v>493537968</v>
      </c>
      <c r="H885" s="39">
        <v>29424921</v>
      </c>
      <c r="I885" s="39">
        <v>81328750</v>
      </c>
      <c r="J885" s="39">
        <v>86146219</v>
      </c>
      <c r="K885" s="52">
        <f t="shared" si="99"/>
        <v>296638078</v>
      </c>
      <c r="L885" s="54">
        <v>1273450623</v>
      </c>
      <c r="M885" s="54">
        <v>145763272</v>
      </c>
      <c r="N885" s="54">
        <v>83493817</v>
      </c>
      <c r="O885" s="54">
        <v>686413357</v>
      </c>
      <c r="P885" s="52">
        <f t="shared" si="100"/>
        <v>357780177</v>
      </c>
      <c r="Q885" s="30" t="e">
        <f>MATCH(LEFT(A885,4)*1,'Appendix 1'!E$5:E$8,0)</f>
        <v>#N/A</v>
      </c>
      <c r="R885" s="41">
        <f t="shared" si="101"/>
        <v>-0.1</v>
      </c>
      <c r="S885" s="41">
        <f t="shared" si="102"/>
        <v>-0.1</v>
      </c>
      <c r="T885" s="41">
        <f t="shared" si="103"/>
        <v>-0.1</v>
      </c>
      <c r="U885" s="41">
        <f t="shared" si="104"/>
        <v>-0.1</v>
      </c>
      <c r="V885" s="41">
        <f t="shared" si="105"/>
        <v>3.3860963055457771E-2</v>
      </c>
      <c r="W885" s="42"/>
      <c r="X885" s="42"/>
      <c r="Y885" s="42"/>
      <c r="Z885" s="42"/>
      <c r="AA885" s="42"/>
    </row>
    <row r="886" spans="1:32" hidden="1">
      <c r="A886" s="38" t="s">
        <v>5415</v>
      </c>
      <c r="B886" s="39">
        <v>256406778</v>
      </c>
      <c r="C886" s="39">
        <v>1409</v>
      </c>
      <c r="D886" s="39">
        <v>255739770</v>
      </c>
      <c r="E886" s="39">
        <v>3318</v>
      </c>
      <c r="F886" s="52">
        <f t="shared" si="98"/>
        <v>662281</v>
      </c>
      <c r="G886" s="39">
        <v>1385528688</v>
      </c>
      <c r="H886" s="39">
        <v>46128</v>
      </c>
      <c r="I886" s="39">
        <v>1368529501</v>
      </c>
      <c r="J886" s="39">
        <v>58193</v>
      </c>
      <c r="K886" s="52">
        <f t="shared" si="99"/>
        <v>16894866</v>
      </c>
      <c r="L886" s="54">
        <v>3385142244</v>
      </c>
      <c r="M886" s="54">
        <v>146627812</v>
      </c>
      <c r="N886" s="54">
        <v>1933370955</v>
      </c>
      <c r="O886" s="54">
        <v>648405783</v>
      </c>
      <c r="P886" s="52">
        <f t="shared" si="100"/>
        <v>656737694</v>
      </c>
      <c r="Q886" s="30" t="e">
        <f>MATCH(LEFT(A886,4)*1,'Appendix 1'!E$5:E$8,0)</f>
        <v>#N/A</v>
      </c>
      <c r="R886" s="41">
        <f t="shared" si="101"/>
        <v>-0.1</v>
      </c>
      <c r="S886" s="41">
        <f t="shared" si="102"/>
        <v>-0.1</v>
      </c>
      <c r="T886" s="41">
        <f t="shared" si="103"/>
        <v>-0.1</v>
      </c>
      <c r="U886" s="41">
        <f t="shared" si="104"/>
        <v>-0.1</v>
      </c>
      <c r="V886" s="41">
        <f t="shared" si="105"/>
        <v>3.9200133342282797E-2</v>
      </c>
      <c r="W886" s="42"/>
      <c r="X886" s="42"/>
      <c r="Y886" s="42"/>
      <c r="Z886" s="42"/>
      <c r="AA886" s="42"/>
    </row>
    <row r="887" spans="1:32" hidden="1">
      <c r="A887" s="38" t="s">
        <v>5416</v>
      </c>
      <c r="B887" s="39">
        <v>14666788</v>
      </c>
      <c r="C887" s="30">
        <v>0</v>
      </c>
      <c r="D887" s="39">
        <v>14666788</v>
      </c>
      <c r="E887" s="30">
        <v>0</v>
      </c>
      <c r="F887" s="52">
        <f t="shared" si="98"/>
        <v>0</v>
      </c>
      <c r="G887" s="39">
        <v>60698098</v>
      </c>
      <c r="H887" s="30">
        <v>0</v>
      </c>
      <c r="I887" s="39">
        <v>60698098</v>
      </c>
      <c r="J887" s="30">
        <v>0</v>
      </c>
      <c r="K887" s="52">
        <f t="shared" si="99"/>
        <v>0</v>
      </c>
      <c r="L887" s="54">
        <v>845211573</v>
      </c>
      <c r="M887" s="54">
        <v>137936439</v>
      </c>
      <c r="N887" s="54">
        <v>60698098</v>
      </c>
      <c r="O887" s="54">
        <v>517613836</v>
      </c>
      <c r="P887" s="52">
        <f t="shared" si="100"/>
        <v>128963200</v>
      </c>
      <c r="Q887" s="30" t="e">
        <f>MATCH(LEFT(A887,4)*1,'Appendix 1'!E$5:E$8,0)</f>
        <v>#N/A</v>
      </c>
      <c r="R887" s="41">
        <f t="shared" si="101"/>
        <v>-0.1</v>
      </c>
      <c r="S887" s="41">
        <f t="shared" si="102"/>
        <v>-0.1</v>
      </c>
      <c r="T887" s="41">
        <f t="shared" si="103"/>
        <v>-0.1</v>
      </c>
      <c r="U887" s="41">
        <f t="shared" si="104"/>
        <v>-0.1</v>
      </c>
      <c r="V887" s="41" t="e">
        <f t="shared" si="105"/>
        <v>#DIV/0!</v>
      </c>
      <c r="W887" s="42"/>
      <c r="X887" s="42"/>
      <c r="Y887" s="42"/>
      <c r="Z887" s="42"/>
      <c r="AA887" s="42"/>
    </row>
    <row r="888" spans="1:32" hidden="1">
      <c r="A888" s="38" t="s">
        <v>5417</v>
      </c>
      <c r="B888" s="39">
        <v>183056752</v>
      </c>
      <c r="C888" s="39">
        <v>6323</v>
      </c>
      <c r="D888" s="39">
        <v>171523324</v>
      </c>
      <c r="E888" s="39">
        <v>83238</v>
      </c>
      <c r="F888" s="52">
        <f t="shared" si="98"/>
        <v>11443867</v>
      </c>
      <c r="G888" s="39">
        <v>2872350819</v>
      </c>
      <c r="H888" s="39">
        <v>279609</v>
      </c>
      <c r="I888" s="39">
        <v>2405471983</v>
      </c>
      <c r="J888" s="39">
        <v>2544288</v>
      </c>
      <c r="K888" s="52">
        <f t="shared" si="99"/>
        <v>464054939</v>
      </c>
      <c r="L888" s="54">
        <v>3217592495</v>
      </c>
      <c r="M888" s="54">
        <v>10786906</v>
      </c>
      <c r="N888" s="54">
        <v>2525941280</v>
      </c>
      <c r="O888" s="54">
        <v>42764884</v>
      </c>
      <c r="P888" s="52">
        <f t="shared" si="100"/>
        <v>638099425</v>
      </c>
      <c r="Q888" s="30" t="e">
        <f>MATCH(LEFT(A888,4)*1,'Appendix 1'!E$5:E$8,0)</f>
        <v>#N/A</v>
      </c>
      <c r="R888" s="41">
        <f t="shared" si="101"/>
        <v>-0.1</v>
      </c>
      <c r="S888" s="41">
        <f t="shared" si="102"/>
        <v>-0.1</v>
      </c>
      <c r="T888" s="41">
        <f t="shared" si="103"/>
        <v>-0.1</v>
      </c>
      <c r="U888" s="41">
        <f t="shared" si="104"/>
        <v>-0.1</v>
      </c>
      <c r="V888" s="41">
        <f t="shared" si="105"/>
        <v>2.4660586577659505E-2</v>
      </c>
      <c r="W888" s="42"/>
      <c r="X888" s="42"/>
      <c r="Y888" s="42"/>
      <c r="Z888" s="42"/>
      <c r="AA888" s="42"/>
    </row>
    <row r="889" spans="1:32" hidden="1">
      <c r="A889" s="38" t="s">
        <v>5418</v>
      </c>
      <c r="B889" s="39">
        <v>63685765</v>
      </c>
      <c r="C889" s="39">
        <v>84524</v>
      </c>
      <c r="D889" s="39">
        <v>58471650</v>
      </c>
      <c r="E889" s="39">
        <v>7447</v>
      </c>
      <c r="F889" s="52">
        <f t="shared" si="98"/>
        <v>5122144</v>
      </c>
      <c r="G889" s="39">
        <v>380959993</v>
      </c>
      <c r="H889" s="39">
        <v>2486444</v>
      </c>
      <c r="I889" s="39">
        <v>227605659</v>
      </c>
      <c r="J889" s="39">
        <v>219041</v>
      </c>
      <c r="K889" s="52">
        <f t="shared" si="99"/>
        <v>150648849</v>
      </c>
      <c r="L889" s="54">
        <v>564069783</v>
      </c>
      <c r="M889" s="54">
        <v>27814736</v>
      </c>
      <c r="N889" s="54">
        <v>229351481</v>
      </c>
      <c r="O889" s="54">
        <v>62038611</v>
      </c>
      <c r="P889" s="52">
        <f t="shared" si="100"/>
        <v>244864955</v>
      </c>
      <c r="Q889" s="30" t="e">
        <f>MATCH(LEFT(A889,4)*1,'Appendix 1'!E$5:E$8,0)</f>
        <v>#N/A</v>
      </c>
      <c r="R889" s="41">
        <f t="shared" si="101"/>
        <v>-0.1</v>
      </c>
      <c r="S889" s="41">
        <f t="shared" si="102"/>
        <v>-0.1</v>
      </c>
      <c r="T889" s="41">
        <f t="shared" si="103"/>
        <v>-0.1</v>
      </c>
      <c r="U889" s="41">
        <f t="shared" si="104"/>
        <v>-0.1</v>
      </c>
      <c r="V889" s="41">
        <f t="shared" si="105"/>
        <v>3.4000551839596202E-2</v>
      </c>
      <c r="W889" s="42"/>
      <c r="X889" s="42"/>
      <c r="Y889" s="42"/>
      <c r="Z889" s="42"/>
      <c r="AA889" s="42"/>
    </row>
    <row r="890" spans="1:32" hidden="1">
      <c r="A890" s="38" t="s">
        <v>5419</v>
      </c>
      <c r="B890" s="39">
        <v>41280262</v>
      </c>
      <c r="C890" s="39">
        <v>23649</v>
      </c>
      <c r="D890" s="39">
        <v>37588759</v>
      </c>
      <c r="E890" s="39">
        <v>6823</v>
      </c>
      <c r="F890" s="52">
        <f t="shared" si="98"/>
        <v>3661031</v>
      </c>
      <c r="G890" s="39">
        <v>271297341</v>
      </c>
      <c r="H890" s="39">
        <v>815460</v>
      </c>
      <c r="I890" s="39">
        <v>144005998</v>
      </c>
      <c r="J890" s="39">
        <v>235239</v>
      </c>
      <c r="K890" s="52">
        <f t="shared" si="99"/>
        <v>126240644</v>
      </c>
      <c r="L890" s="54">
        <v>556946895</v>
      </c>
      <c r="M890" s="54">
        <v>38746814</v>
      </c>
      <c r="N890" s="54">
        <v>144009093</v>
      </c>
      <c r="O890" s="54">
        <v>20159847</v>
      </c>
      <c r="P890" s="52">
        <f t="shared" si="100"/>
        <v>354031141</v>
      </c>
      <c r="Q890" s="30" t="e">
        <f>MATCH(LEFT(A890,4)*1,'Appendix 1'!E$5:E$8,0)</f>
        <v>#N/A</v>
      </c>
      <c r="R890" s="41">
        <f t="shared" si="101"/>
        <v>-0.1</v>
      </c>
      <c r="S890" s="41">
        <f t="shared" si="102"/>
        <v>-0.1</v>
      </c>
      <c r="T890" s="41">
        <f t="shared" si="103"/>
        <v>-0.1</v>
      </c>
      <c r="U890" s="41">
        <f t="shared" si="104"/>
        <v>-0.1</v>
      </c>
      <c r="V890" s="41">
        <f t="shared" si="105"/>
        <v>2.9000414478240463E-2</v>
      </c>
      <c r="W890" s="42"/>
      <c r="X890" s="42"/>
      <c r="Y890" s="42"/>
      <c r="Z890" s="42"/>
      <c r="AA890" s="42"/>
    </row>
    <row r="891" spans="1:32" hidden="1">
      <c r="A891" s="38" t="s">
        <v>5420</v>
      </c>
      <c r="B891" s="39">
        <v>527192595</v>
      </c>
      <c r="C891" s="39">
        <v>2403287</v>
      </c>
      <c r="D891" s="39">
        <v>455489232</v>
      </c>
      <c r="E891" s="39">
        <v>5254074</v>
      </c>
      <c r="F891" s="52">
        <f t="shared" si="98"/>
        <v>64046002</v>
      </c>
      <c r="G891" s="39">
        <v>4086901233</v>
      </c>
      <c r="H891" s="39">
        <v>81980536</v>
      </c>
      <c r="I891" s="39">
        <v>1666426218</v>
      </c>
      <c r="J891" s="39">
        <v>178249140</v>
      </c>
      <c r="K891" s="52">
        <f t="shared" si="99"/>
        <v>2160245339</v>
      </c>
      <c r="L891" s="54">
        <v>6995844671</v>
      </c>
      <c r="M891" s="54">
        <v>1076807313</v>
      </c>
      <c r="N891" s="54">
        <v>1676048450</v>
      </c>
      <c r="O891" s="54">
        <v>1729063737</v>
      </c>
      <c r="P891" s="52">
        <f t="shared" si="100"/>
        <v>2513925171</v>
      </c>
      <c r="Q891" s="30" t="e">
        <f>MATCH(LEFT(A891,4)*1,'Appendix 1'!E$5:E$8,0)</f>
        <v>#N/A</v>
      </c>
      <c r="R891" s="41">
        <f t="shared" si="101"/>
        <v>-0.1</v>
      </c>
      <c r="S891" s="41">
        <f t="shared" si="102"/>
        <v>-0.1</v>
      </c>
      <c r="T891" s="41">
        <f t="shared" si="103"/>
        <v>-0.1</v>
      </c>
      <c r="U891" s="41">
        <f t="shared" si="104"/>
        <v>-0.1</v>
      </c>
      <c r="V891" s="41">
        <f t="shared" si="105"/>
        <v>2.9647559396956069E-2</v>
      </c>
      <c r="W891" s="42"/>
      <c r="X891" s="42"/>
      <c r="Y891" s="42"/>
      <c r="Z891" s="42"/>
      <c r="AA891" s="42"/>
    </row>
    <row r="892" spans="1:32" hidden="1">
      <c r="A892" s="38" t="s">
        <v>5421</v>
      </c>
      <c r="B892" s="30">
        <v>0</v>
      </c>
      <c r="C892" s="30">
        <v>0</v>
      </c>
      <c r="D892" s="40"/>
      <c r="E892" s="40"/>
      <c r="F892" s="52">
        <f t="shared" si="98"/>
        <v>0</v>
      </c>
      <c r="G892" s="30">
        <v>0</v>
      </c>
      <c r="H892" s="30">
        <v>0</v>
      </c>
      <c r="I892" s="40"/>
      <c r="J892" s="40"/>
      <c r="K892" s="52">
        <f t="shared" si="99"/>
        <v>0</v>
      </c>
      <c r="L892" s="54">
        <v>526301</v>
      </c>
      <c r="M892" s="54">
        <v>19073</v>
      </c>
      <c r="N892" s="55"/>
      <c r="O892" s="55"/>
      <c r="P892" s="52">
        <f t="shared" si="100"/>
        <v>507228</v>
      </c>
      <c r="Q892" s="30" t="e">
        <f>MATCH(LEFT(A892,4)*1,'Appendix 1'!E$5:E$8,0)</f>
        <v>#N/A</v>
      </c>
      <c r="R892" s="41">
        <f t="shared" si="101"/>
        <v>-0.1</v>
      </c>
      <c r="S892" s="41">
        <f t="shared" si="102"/>
        <v>-0.1</v>
      </c>
      <c r="T892" s="41">
        <f t="shared" si="103"/>
        <v>-0.1</v>
      </c>
      <c r="U892" s="41">
        <f t="shared" si="104"/>
        <v>-0.1</v>
      </c>
      <c r="V892" s="41" t="e">
        <f t="shared" si="105"/>
        <v>#DIV/0!</v>
      </c>
      <c r="W892" s="42"/>
      <c r="X892" s="42"/>
      <c r="Y892" s="42"/>
      <c r="Z892" s="42"/>
      <c r="AA892" s="42"/>
    </row>
    <row r="893" spans="1:32" hidden="1">
      <c r="A893" s="38" t="s">
        <v>5422</v>
      </c>
      <c r="B893" s="39">
        <v>57048</v>
      </c>
      <c r="C893" s="30">
        <v>0</v>
      </c>
      <c r="D893" s="39">
        <v>57048</v>
      </c>
      <c r="E893" s="40"/>
      <c r="F893" s="52">
        <f t="shared" si="98"/>
        <v>0</v>
      </c>
      <c r="G893" s="39">
        <v>233104</v>
      </c>
      <c r="H893" s="30">
        <v>0</v>
      </c>
      <c r="I893" s="39">
        <v>233104</v>
      </c>
      <c r="J893" s="40"/>
      <c r="K893" s="52">
        <f t="shared" si="99"/>
        <v>0</v>
      </c>
      <c r="L893" s="54">
        <v>2037316</v>
      </c>
      <c r="M893" s="54">
        <v>265032</v>
      </c>
      <c r="N893" s="54">
        <v>233104</v>
      </c>
      <c r="O893" s="55"/>
      <c r="P893" s="52">
        <f t="shared" si="100"/>
        <v>1539180</v>
      </c>
      <c r="Q893" s="30" t="e">
        <f>MATCH(LEFT(A893,4)*1,'Appendix 1'!E$5:E$8,0)</f>
        <v>#N/A</v>
      </c>
      <c r="R893" s="41">
        <f t="shared" si="101"/>
        <v>-0.1</v>
      </c>
      <c r="S893" s="41">
        <f t="shared" si="102"/>
        <v>-0.1</v>
      </c>
      <c r="T893" s="41">
        <f t="shared" si="103"/>
        <v>-0.1</v>
      </c>
      <c r="U893" s="41">
        <f t="shared" si="104"/>
        <v>-0.1</v>
      </c>
      <c r="V893" s="41" t="e">
        <f t="shared" si="105"/>
        <v>#DIV/0!</v>
      </c>
      <c r="W893" s="42"/>
      <c r="X893" s="42"/>
      <c r="Y893" s="42"/>
      <c r="Z893" s="42"/>
      <c r="AA893" s="42"/>
    </row>
    <row r="894" spans="1:32" hidden="1">
      <c r="A894" s="38" t="s">
        <v>5423</v>
      </c>
      <c r="B894" s="39">
        <v>1405345</v>
      </c>
      <c r="C894" s="39">
        <v>10091</v>
      </c>
      <c r="D894" s="39">
        <v>266493</v>
      </c>
      <c r="E894" s="39">
        <v>206</v>
      </c>
      <c r="F894" s="52">
        <f t="shared" si="98"/>
        <v>1128555</v>
      </c>
      <c r="G894" s="39">
        <v>118948139</v>
      </c>
      <c r="H894" s="39">
        <v>1009123</v>
      </c>
      <c r="I894" s="39">
        <v>5065162</v>
      </c>
      <c r="J894" s="39">
        <v>20632</v>
      </c>
      <c r="K894" s="52">
        <f t="shared" si="99"/>
        <v>112853222</v>
      </c>
      <c r="L894" s="54">
        <v>6820266565</v>
      </c>
      <c r="M894" s="54">
        <v>1220627017</v>
      </c>
      <c r="N894" s="54">
        <v>5065162</v>
      </c>
      <c r="O894" s="54">
        <v>120878527</v>
      </c>
      <c r="P894" s="52">
        <f t="shared" si="100"/>
        <v>5473695859</v>
      </c>
      <c r="Q894" s="30" t="e">
        <f>MATCH(LEFT(A894,4)*1,'Appendix 1'!E$5:E$8,0)</f>
        <v>#N/A</v>
      </c>
      <c r="R894" s="41">
        <f t="shared" si="101"/>
        <v>-0.1</v>
      </c>
      <c r="S894" s="41">
        <f t="shared" si="102"/>
        <v>-0.1</v>
      </c>
      <c r="T894" s="41">
        <f t="shared" si="103"/>
        <v>-0.1</v>
      </c>
      <c r="U894" s="41">
        <f t="shared" si="104"/>
        <v>-0.1</v>
      </c>
      <c r="V894" s="41">
        <f t="shared" si="105"/>
        <v>1.000020185511407E-2</v>
      </c>
      <c r="W894" s="42"/>
      <c r="X894" s="42"/>
      <c r="Y894" s="42"/>
      <c r="Z894" s="42"/>
      <c r="AA894" s="42"/>
    </row>
    <row r="895" spans="1:32" hidden="1">
      <c r="A895" s="38" t="s">
        <v>5424</v>
      </c>
      <c r="B895" s="39">
        <v>2020</v>
      </c>
      <c r="C895" s="30">
        <v>0</v>
      </c>
      <c r="D895" s="39">
        <v>2020</v>
      </c>
      <c r="E895" s="30">
        <v>0</v>
      </c>
      <c r="F895" s="52">
        <f t="shared" si="98"/>
        <v>0</v>
      </c>
      <c r="G895" s="39">
        <v>8080</v>
      </c>
      <c r="H895" s="30">
        <v>0</v>
      </c>
      <c r="I895" s="39">
        <v>8080</v>
      </c>
      <c r="J895" s="30">
        <v>0</v>
      </c>
      <c r="K895" s="52">
        <f t="shared" si="99"/>
        <v>0</v>
      </c>
      <c r="L895" s="54">
        <v>665311632</v>
      </c>
      <c r="M895" s="54">
        <v>289769590</v>
      </c>
      <c r="N895" s="54">
        <v>12251</v>
      </c>
      <c r="O895" s="54">
        <v>311104233</v>
      </c>
      <c r="P895" s="52">
        <f t="shared" si="100"/>
        <v>64425558</v>
      </c>
      <c r="Q895" s="30" t="e">
        <f>MATCH(LEFT(A895,4)*1,'Appendix 1'!E$5:E$8,0)</f>
        <v>#N/A</v>
      </c>
      <c r="R895" s="41">
        <f t="shared" si="101"/>
        <v>-0.1</v>
      </c>
      <c r="S895" s="41">
        <f t="shared" si="102"/>
        <v>-0.1</v>
      </c>
      <c r="T895" s="41">
        <f t="shared" si="103"/>
        <v>-0.1</v>
      </c>
      <c r="U895" s="41">
        <f t="shared" si="104"/>
        <v>-0.1</v>
      </c>
      <c r="V895" s="41" t="e">
        <f t="shared" si="105"/>
        <v>#DIV/0!</v>
      </c>
      <c r="W895" s="42"/>
      <c r="X895" s="42"/>
      <c r="Y895" s="42"/>
      <c r="Z895" s="42"/>
      <c r="AA895" s="42"/>
    </row>
    <row r="896" spans="1:32" hidden="1">
      <c r="A896" s="38" t="s">
        <v>5425</v>
      </c>
      <c r="B896" s="39">
        <v>24092</v>
      </c>
      <c r="C896" s="30">
        <v>0</v>
      </c>
      <c r="D896" s="39">
        <v>24092</v>
      </c>
      <c r="E896" s="30">
        <v>0</v>
      </c>
      <c r="F896" s="52">
        <f t="shared" si="98"/>
        <v>0</v>
      </c>
      <c r="G896" s="39">
        <v>182728</v>
      </c>
      <c r="H896" s="30">
        <v>0</v>
      </c>
      <c r="I896" s="39">
        <v>182728</v>
      </c>
      <c r="J896" s="30">
        <v>0</v>
      </c>
      <c r="K896" s="52">
        <f t="shared" si="99"/>
        <v>0</v>
      </c>
      <c r="L896" s="54">
        <v>5221544</v>
      </c>
      <c r="M896" s="54">
        <v>66269</v>
      </c>
      <c r="N896" s="54">
        <v>182728</v>
      </c>
      <c r="O896" s="54">
        <v>29506</v>
      </c>
      <c r="P896" s="52">
        <f t="shared" si="100"/>
        <v>4943041</v>
      </c>
      <c r="Q896" s="30" t="e">
        <f>MATCH(LEFT(A896,4)*1,'Appendix 1'!E$5:E$8,0)</f>
        <v>#N/A</v>
      </c>
      <c r="R896" s="41">
        <f t="shared" si="101"/>
        <v>-0.1</v>
      </c>
      <c r="S896" s="41">
        <f t="shared" si="102"/>
        <v>-0.1</v>
      </c>
      <c r="T896" s="41">
        <f t="shared" si="103"/>
        <v>-0.1</v>
      </c>
      <c r="U896" s="41">
        <f t="shared" si="104"/>
        <v>-0.1</v>
      </c>
      <c r="V896" s="41" t="e">
        <f t="shared" si="105"/>
        <v>#DIV/0!</v>
      </c>
      <c r="W896" s="42"/>
      <c r="X896" s="42"/>
      <c r="Y896" s="42"/>
      <c r="Z896" s="42"/>
      <c r="AA896" s="42"/>
    </row>
    <row r="897" spans="1:27" hidden="1">
      <c r="A897" s="38" t="s">
        <v>5426</v>
      </c>
      <c r="B897" s="39">
        <v>153502</v>
      </c>
      <c r="C897" s="30">
        <v>0</v>
      </c>
      <c r="D897" s="39">
        <v>153502</v>
      </c>
      <c r="E897" s="30">
        <v>0</v>
      </c>
      <c r="F897" s="52">
        <f t="shared" si="98"/>
        <v>0</v>
      </c>
      <c r="G897" s="39">
        <v>640232</v>
      </c>
      <c r="H897" s="30">
        <v>0</v>
      </c>
      <c r="I897" s="39">
        <v>640232</v>
      </c>
      <c r="J897" s="30">
        <v>0</v>
      </c>
      <c r="K897" s="52">
        <f t="shared" si="99"/>
        <v>0</v>
      </c>
      <c r="L897" s="54">
        <v>38521847</v>
      </c>
      <c r="M897" s="54">
        <v>314634</v>
      </c>
      <c r="N897" s="54">
        <v>640232</v>
      </c>
      <c r="O897" s="54">
        <v>677493</v>
      </c>
      <c r="P897" s="52">
        <f t="shared" si="100"/>
        <v>36889488</v>
      </c>
      <c r="Q897" s="30" t="e">
        <f>MATCH(LEFT(A897,4)*1,'Appendix 1'!E$5:E$8,0)</f>
        <v>#N/A</v>
      </c>
      <c r="R897" s="41">
        <f t="shared" si="101"/>
        <v>-0.1</v>
      </c>
      <c r="S897" s="41">
        <f t="shared" si="102"/>
        <v>-0.1</v>
      </c>
      <c r="T897" s="41">
        <f t="shared" si="103"/>
        <v>-0.1</v>
      </c>
      <c r="U897" s="41">
        <f t="shared" si="104"/>
        <v>-0.1</v>
      </c>
      <c r="V897" s="41" t="e">
        <f t="shared" si="105"/>
        <v>#DIV/0!</v>
      </c>
      <c r="W897" s="42"/>
      <c r="X897" s="42"/>
      <c r="Y897" s="42"/>
      <c r="Z897" s="42"/>
      <c r="AA897" s="42"/>
    </row>
    <row r="898" spans="1:27" hidden="1">
      <c r="A898" s="38" t="s">
        <v>5427</v>
      </c>
      <c r="B898" s="39">
        <v>6848240</v>
      </c>
      <c r="C898" s="39">
        <v>11416</v>
      </c>
      <c r="D898" s="39">
        <v>1955450</v>
      </c>
      <c r="E898" s="39">
        <v>8157</v>
      </c>
      <c r="F898" s="52">
        <f t="shared" si="98"/>
        <v>4873217</v>
      </c>
      <c r="G898" s="39">
        <v>249782596</v>
      </c>
      <c r="H898" s="39">
        <v>656079</v>
      </c>
      <c r="I898" s="39">
        <v>9536035</v>
      </c>
      <c r="J898" s="39">
        <v>332893</v>
      </c>
      <c r="K898" s="52">
        <f t="shared" si="99"/>
        <v>239257589</v>
      </c>
      <c r="L898" s="54">
        <v>517696162</v>
      </c>
      <c r="M898" s="54">
        <v>2455126</v>
      </c>
      <c r="N898" s="54">
        <v>9539446</v>
      </c>
      <c r="O898" s="54">
        <v>62382599</v>
      </c>
      <c r="P898" s="52">
        <f t="shared" si="100"/>
        <v>443318991</v>
      </c>
      <c r="Q898" s="30" t="e">
        <f>MATCH(LEFT(A898,4)*1,'Appendix 1'!E$5:E$8,0)</f>
        <v>#N/A</v>
      </c>
      <c r="R898" s="41">
        <f t="shared" si="101"/>
        <v>-0.1</v>
      </c>
      <c r="S898" s="41">
        <f t="shared" si="102"/>
        <v>-0.1</v>
      </c>
      <c r="T898" s="41">
        <f t="shared" si="103"/>
        <v>-0.1</v>
      </c>
      <c r="U898" s="41">
        <f t="shared" si="104"/>
        <v>-0.1</v>
      </c>
      <c r="V898" s="41">
        <f t="shared" si="105"/>
        <v>2.0368077018447259E-2</v>
      </c>
      <c r="W898" s="42"/>
      <c r="X898" s="42"/>
      <c r="Y898" s="42"/>
      <c r="Z898" s="42"/>
      <c r="AA898" s="42"/>
    </row>
    <row r="899" spans="1:27" hidden="1">
      <c r="A899" s="38" t="s">
        <v>5428</v>
      </c>
      <c r="B899" s="39">
        <v>11423279</v>
      </c>
      <c r="C899" s="39">
        <v>14485</v>
      </c>
      <c r="D899" s="39">
        <v>2219572</v>
      </c>
      <c r="E899" s="39">
        <v>8405</v>
      </c>
      <c r="F899" s="52">
        <f t="shared" si="98"/>
        <v>9180817</v>
      </c>
      <c r="G899" s="39">
        <v>324333975</v>
      </c>
      <c r="H899" s="39">
        <v>484906</v>
      </c>
      <c r="I899" s="39">
        <v>8169335</v>
      </c>
      <c r="J899" s="39">
        <v>315638</v>
      </c>
      <c r="K899" s="52">
        <f t="shared" si="99"/>
        <v>315364096</v>
      </c>
      <c r="L899" s="54">
        <v>2464248609</v>
      </c>
      <c r="M899" s="54">
        <v>1755926665</v>
      </c>
      <c r="N899" s="54">
        <v>8172235</v>
      </c>
      <c r="O899" s="54">
        <v>137707069</v>
      </c>
      <c r="P899" s="52">
        <f t="shared" si="100"/>
        <v>562442640</v>
      </c>
      <c r="Q899" s="30" t="e">
        <f>MATCH(LEFT(A899,4)*1,'Appendix 1'!E$5:E$8,0)</f>
        <v>#N/A</v>
      </c>
      <c r="R899" s="41">
        <f t="shared" si="101"/>
        <v>-0.1</v>
      </c>
      <c r="S899" s="41">
        <f t="shared" si="102"/>
        <v>-0.1</v>
      </c>
      <c r="T899" s="41">
        <f t="shared" si="103"/>
        <v>-0.1</v>
      </c>
      <c r="U899" s="41">
        <f t="shared" si="104"/>
        <v>-0.1</v>
      </c>
      <c r="V899" s="41">
        <f t="shared" si="105"/>
        <v>2.9111801617391474E-2</v>
      </c>
      <c r="W899" s="42"/>
      <c r="X899" s="42"/>
      <c r="Y899" s="42"/>
      <c r="Z899" s="42"/>
      <c r="AA899" s="42"/>
    </row>
    <row r="900" spans="1:27" hidden="1">
      <c r="A900" s="38" t="s">
        <v>5429</v>
      </c>
      <c r="B900" s="39">
        <v>17206815</v>
      </c>
      <c r="C900" s="39">
        <v>2539</v>
      </c>
      <c r="D900" s="39">
        <v>4277218</v>
      </c>
      <c r="E900" s="39">
        <v>8504</v>
      </c>
      <c r="F900" s="52">
        <f t="shared" si="98"/>
        <v>12918554</v>
      </c>
      <c r="G900" s="39">
        <v>653523178</v>
      </c>
      <c r="H900" s="39">
        <v>245548</v>
      </c>
      <c r="I900" s="39">
        <v>24963339</v>
      </c>
      <c r="J900" s="39">
        <v>331160</v>
      </c>
      <c r="K900" s="52">
        <f t="shared" si="99"/>
        <v>627983131</v>
      </c>
      <c r="L900" s="54">
        <v>864264231</v>
      </c>
      <c r="M900" s="54">
        <v>11118181</v>
      </c>
      <c r="N900" s="54">
        <v>24969135</v>
      </c>
      <c r="O900" s="54">
        <v>25642167</v>
      </c>
      <c r="P900" s="52">
        <f t="shared" si="100"/>
        <v>802534748</v>
      </c>
      <c r="Q900" s="30" t="e">
        <f>MATCH(LEFT(A900,4)*1,'Appendix 1'!E$5:E$8,0)</f>
        <v>#N/A</v>
      </c>
      <c r="R900" s="41">
        <f t="shared" si="101"/>
        <v>-0.1</v>
      </c>
      <c r="S900" s="41">
        <f t="shared" si="102"/>
        <v>-0.1</v>
      </c>
      <c r="T900" s="41">
        <f t="shared" si="103"/>
        <v>-0.1</v>
      </c>
      <c r="U900" s="41">
        <f t="shared" si="104"/>
        <v>-0.1</v>
      </c>
      <c r="V900" s="41">
        <f t="shared" si="105"/>
        <v>2.0571498440457314E-2</v>
      </c>
      <c r="W900" s="42"/>
      <c r="X900" s="42"/>
      <c r="Y900" s="42"/>
      <c r="Z900" s="42"/>
      <c r="AA900" s="42"/>
    </row>
    <row r="901" spans="1:27" hidden="1">
      <c r="A901" s="38" t="s">
        <v>5430</v>
      </c>
      <c r="B901" s="39">
        <v>6980245</v>
      </c>
      <c r="C901" s="39">
        <v>734</v>
      </c>
      <c r="D901" s="39">
        <v>4669534</v>
      </c>
      <c r="E901" s="39">
        <v>1015</v>
      </c>
      <c r="F901" s="52">
        <f t="shared" si="98"/>
        <v>2308962</v>
      </c>
      <c r="G901" s="39">
        <v>210236363</v>
      </c>
      <c r="H901" s="39">
        <v>40820</v>
      </c>
      <c r="I901" s="39">
        <v>18419288</v>
      </c>
      <c r="J901" s="39">
        <v>97254</v>
      </c>
      <c r="K901" s="52">
        <f t="shared" si="99"/>
        <v>191679001</v>
      </c>
      <c r="L901" s="54">
        <v>406214262</v>
      </c>
      <c r="M901" s="54">
        <v>195693</v>
      </c>
      <c r="N901" s="54">
        <v>18419288</v>
      </c>
      <c r="O901" s="54">
        <v>2258909</v>
      </c>
      <c r="P901" s="52">
        <f t="shared" si="100"/>
        <v>385340372</v>
      </c>
      <c r="Q901" s="30" t="e">
        <f>MATCH(LEFT(A901,4)*1,'Appendix 1'!E$5:E$8,0)</f>
        <v>#N/A</v>
      </c>
      <c r="R901" s="41">
        <f t="shared" si="101"/>
        <v>-0.1</v>
      </c>
      <c r="S901" s="41">
        <f t="shared" si="102"/>
        <v>-0.1</v>
      </c>
      <c r="T901" s="41">
        <f t="shared" si="103"/>
        <v>-0.1</v>
      </c>
      <c r="U901" s="41">
        <f t="shared" si="104"/>
        <v>-0.1</v>
      </c>
      <c r="V901" s="41">
        <f t="shared" si="105"/>
        <v>1.2045983065197632E-2</v>
      </c>
      <c r="W901" s="42"/>
      <c r="X901" s="42"/>
      <c r="Y901" s="42"/>
      <c r="Z901" s="42"/>
      <c r="AA901" s="42"/>
    </row>
    <row r="902" spans="1:27" hidden="1">
      <c r="A902" s="38" t="s">
        <v>5431</v>
      </c>
      <c r="B902" s="39">
        <v>11651272</v>
      </c>
      <c r="C902" s="39">
        <v>408805</v>
      </c>
      <c r="D902" s="39">
        <v>5633542</v>
      </c>
      <c r="E902" s="39">
        <v>112662</v>
      </c>
      <c r="F902" s="52">
        <f t="shared" si="98"/>
        <v>5496263</v>
      </c>
      <c r="G902" s="39">
        <v>374053240</v>
      </c>
      <c r="H902" s="39">
        <v>13709709</v>
      </c>
      <c r="I902" s="39">
        <v>21156214</v>
      </c>
      <c r="J902" s="39">
        <v>7100560</v>
      </c>
      <c r="K902" s="52">
        <f t="shared" si="99"/>
        <v>332086757</v>
      </c>
      <c r="L902" s="54">
        <v>939903805</v>
      </c>
      <c r="M902" s="54">
        <v>166221247</v>
      </c>
      <c r="N902" s="54">
        <v>21156214</v>
      </c>
      <c r="O902" s="54">
        <v>124451989</v>
      </c>
      <c r="P902" s="52">
        <f t="shared" si="100"/>
        <v>628074355</v>
      </c>
      <c r="Q902" s="30" t="e">
        <f>MATCH(LEFT(A902,4)*1,'Appendix 1'!E$5:E$8,0)</f>
        <v>#N/A</v>
      </c>
      <c r="R902" s="41">
        <f t="shared" si="101"/>
        <v>-0.1</v>
      </c>
      <c r="S902" s="41">
        <f t="shared" si="102"/>
        <v>-0.1</v>
      </c>
      <c r="T902" s="41">
        <f t="shared" si="103"/>
        <v>-0.1</v>
      </c>
      <c r="U902" s="41">
        <f t="shared" si="104"/>
        <v>-0.1</v>
      </c>
      <c r="V902" s="41">
        <f t="shared" si="105"/>
        <v>1.6550684073198377E-2</v>
      </c>
      <c r="W902" s="42"/>
      <c r="X902" s="42"/>
      <c r="Y902" s="42"/>
      <c r="Z902" s="42"/>
      <c r="AA902" s="42"/>
    </row>
    <row r="903" spans="1:27" hidden="1">
      <c r="A903" s="38" t="s">
        <v>5432</v>
      </c>
      <c r="B903" s="39">
        <v>64337197</v>
      </c>
      <c r="C903" s="39">
        <v>37624</v>
      </c>
      <c r="D903" s="39">
        <v>50580405</v>
      </c>
      <c r="E903" s="39">
        <v>685969</v>
      </c>
      <c r="F903" s="52">
        <f t="shared" si="98"/>
        <v>13033199</v>
      </c>
      <c r="G903" s="39">
        <v>641524732</v>
      </c>
      <c r="H903" s="39">
        <v>1254084</v>
      </c>
      <c r="I903" s="39">
        <v>182977155</v>
      </c>
      <c r="J903" s="39">
        <v>22855551</v>
      </c>
      <c r="K903" s="52">
        <f t="shared" si="99"/>
        <v>434437942</v>
      </c>
      <c r="L903" s="54">
        <v>874090875</v>
      </c>
      <c r="M903" s="54">
        <v>16727406</v>
      </c>
      <c r="N903" s="54">
        <v>182977155</v>
      </c>
      <c r="O903" s="54">
        <v>76678415</v>
      </c>
      <c r="P903" s="52">
        <f t="shared" si="100"/>
        <v>597707899</v>
      </c>
      <c r="Q903" s="30" t="e">
        <f>MATCH(LEFT(A903,4)*1,'Appendix 1'!E$5:E$8,0)</f>
        <v>#N/A</v>
      </c>
      <c r="R903" s="41">
        <f t="shared" si="101"/>
        <v>-0.1</v>
      </c>
      <c r="S903" s="41">
        <f t="shared" si="102"/>
        <v>-0.1</v>
      </c>
      <c r="T903" s="41">
        <f t="shared" si="103"/>
        <v>-0.1</v>
      </c>
      <c r="U903" s="41">
        <f t="shared" si="104"/>
        <v>-0.1</v>
      </c>
      <c r="V903" s="41">
        <f t="shared" si="105"/>
        <v>3.0000139812834302E-2</v>
      </c>
      <c r="W903" s="42"/>
      <c r="X903" s="42"/>
      <c r="Y903" s="42"/>
      <c r="Z903" s="42"/>
      <c r="AA903" s="42"/>
    </row>
    <row r="904" spans="1:27" hidden="1">
      <c r="A904" s="38" t="s">
        <v>5433</v>
      </c>
      <c r="B904" s="39">
        <v>2708540</v>
      </c>
      <c r="C904" s="39">
        <v>6775</v>
      </c>
      <c r="D904" s="39">
        <v>484058</v>
      </c>
      <c r="E904" s="39">
        <v>73193</v>
      </c>
      <c r="F904" s="52">
        <f t="shared" si="98"/>
        <v>2144514</v>
      </c>
      <c r="G904" s="39">
        <v>78942167</v>
      </c>
      <c r="H904" s="39">
        <v>253339</v>
      </c>
      <c r="I904" s="39">
        <v>1751768</v>
      </c>
      <c r="J904" s="39">
        <v>2476582</v>
      </c>
      <c r="K904" s="52">
        <f t="shared" si="99"/>
        <v>74460478</v>
      </c>
      <c r="L904" s="54">
        <v>97716978</v>
      </c>
      <c r="M904" s="54">
        <v>5833516</v>
      </c>
      <c r="N904" s="54">
        <v>1758643</v>
      </c>
      <c r="O904" s="54">
        <v>13920891</v>
      </c>
      <c r="P904" s="52">
        <f t="shared" si="100"/>
        <v>76203928</v>
      </c>
      <c r="Q904" s="30" t="e">
        <f>MATCH(LEFT(A904,4)*1,'Appendix 1'!E$5:E$8,0)</f>
        <v>#N/A</v>
      </c>
      <c r="R904" s="41">
        <f t="shared" si="101"/>
        <v>-0.1</v>
      </c>
      <c r="S904" s="41">
        <f t="shared" si="102"/>
        <v>-0.1</v>
      </c>
      <c r="T904" s="41">
        <f t="shared" si="103"/>
        <v>-0.1</v>
      </c>
      <c r="U904" s="41">
        <f t="shared" si="104"/>
        <v>-0.1</v>
      </c>
      <c r="V904" s="41">
        <f t="shared" si="105"/>
        <v>2.8800701494288018E-2</v>
      </c>
      <c r="W904" s="42"/>
      <c r="X904" s="42"/>
      <c r="Y904" s="42"/>
      <c r="Z904" s="42"/>
      <c r="AA904" s="42"/>
    </row>
    <row r="905" spans="1:27" hidden="1">
      <c r="A905" s="38" t="s">
        <v>5434</v>
      </c>
      <c r="B905" s="40"/>
      <c r="C905" s="40"/>
      <c r="D905" s="40"/>
      <c r="E905" s="40"/>
      <c r="F905" s="52">
        <f t="shared" ref="F905:F968" si="106">B905-SUM(C905:E905)</f>
        <v>0</v>
      </c>
      <c r="G905" s="40"/>
      <c r="H905" s="40"/>
      <c r="I905" s="40"/>
      <c r="J905" s="40"/>
      <c r="K905" s="52">
        <f t="shared" ref="K905:K968" si="107">G905-SUM(H905:J905)</f>
        <v>0</v>
      </c>
      <c r="L905" s="55"/>
      <c r="M905" s="55"/>
      <c r="N905" s="55"/>
      <c r="O905" s="55"/>
      <c r="P905" s="52">
        <f t="shared" ref="P905:P968" si="108">L905-SUM(M905:O905)</f>
        <v>0</v>
      </c>
      <c r="Q905" s="30" t="e">
        <f>MATCH(LEFT(A905,4)*1,'Appendix 1'!E$5:E$8,0)</f>
        <v>#N/A</v>
      </c>
      <c r="R905" s="41">
        <f t="shared" ref="R905:R968" si="109">IF(ISNA($Q905),-10%,B905/G905)</f>
        <v>-0.1</v>
      </c>
      <c r="S905" s="41">
        <f t="shared" ref="S905:S968" si="110">IF(ISNA($Q905),-10%,C905/H905)</f>
        <v>-0.1</v>
      </c>
      <c r="T905" s="41">
        <f t="shared" ref="T905:T968" si="111">IF(ISNA($Q905),-10%,D905/I905)</f>
        <v>-0.1</v>
      </c>
      <c r="U905" s="41">
        <f t="shared" ref="U905:U968" si="112">IF(ISNA($Q905),-10%,E905/J905)</f>
        <v>-0.1</v>
      </c>
      <c r="V905" s="41" t="e">
        <f t="shared" si="105"/>
        <v>#DIV/0!</v>
      </c>
      <c r="W905" s="42"/>
      <c r="X905" s="42"/>
      <c r="Y905" s="42"/>
      <c r="Z905" s="42"/>
      <c r="AA905" s="42"/>
    </row>
    <row r="906" spans="1:27" hidden="1">
      <c r="A906" s="38" t="s">
        <v>5435</v>
      </c>
      <c r="B906" s="39">
        <v>8812210</v>
      </c>
      <c r="C906" s="39">
        <v>51604</v>
      </c>
      <c r="D906" s="39">
        <v>6262632</v>
      </c>
      <c r="E906" s="39">
        <v>30983</v>
      </c>
      <c r="F906" s="52">
        <f t="shared" si="106"/>
        <v>2466991</v>
      </c>
      <c r="G906" s="39">
        <v>108196802</v>
      </c>
      <c r="H906" s="39">
        <v>1720853</v>
      </c>
      <c r="I906" s="39">
        <v>22748714</v>
      </c>
      <c r="J906" s="39">
        <v>1033436</v>
      </c>
      <c r="K906" s="52">
        <f t="shared" si="107"/>
        <v>82693799</v>
      </c>
      <c r="L906" s="54">
        <v>126817944</v>
      </c>
      <c r="M906" s="54">
        <v>5484131</v>
      </c>
      <c r="N906" s="54">
        <v>22748714</v>
      </c>
      <c r="O906" s="54">
        <v>10531277</v>
      </c>
      <c r="P906" s="52">
        <f t="shared" si="108"/>
        <v>88053822</v>
      </c>
      <c r="Q906" s="30" t="e">
        <f>MATCH(LEFT(A906,4)*1,'Appendix 1'!E$5:E$8,0)</f>
        <v>#N/A</v>
      </c>
      <c r="R906" s="41">
        <f t="shared" si="109"/>
        <v>-0.1</v>
      </c>
      <c r="S906" s="41">
        <f t="shared" si="110"/>
        <v>-0.1</v>
      </c>
      <c r="T906" s="41">
        <f t="shared" si="111"/>
        <v>-0.1</v>
      </c>
      <c r="U906" s="41">
        <f t="shared" si="112"/>
        <v>-0.1</v>
      </c>
      <c r="V906" s="41">
        <f t="shared" si="105"/>
        <v>2.9832841516931639E-2</v>
      </c>
      <c r="W906" s="42"/>
      <c r="X906" s="42"/>
      <c r="Y906" s="42"/>
      <c r="Z906" s="42"/>
      <c r="AA906" s="42"/>
    </row>
    <row r="907" spans="1:27" hidden="1">
      <c r="A907" s="38" t="s">
        <v>5436</v>
      </c>
      <c r="B907" s="40"/>
      <c r="C907" s="40"/>
      <c r="D907" s="40"/>
      <c r="E907" s="40"/>
      <c r="F907" s="52">
        <f t="shared" si="106"/>
        <v>0</v>
      </c>
      <c r="G907" s="40"/>
      <c r="H907" s="40"/>
      <c r="I907" s="40"/>
      <c r="J907" s="40"/>
      <c r="K907" s="52">
        <f t="shared" si="107"/>
        <v>0</v>
      </c>
      <c r="L907" s="55"/>
      <c r="M907" s="55"/>
      <c r="N907" s="55"/>
      <c r="O907" s="55"/>
      <c r="P907" s="52">
        <f t="shared" si="108"/>
        <v>0</v>
      </c>
      <c r="Q907" s="30" t="e">
        <f>MATCH(LEFT(A907,4)*1,'Appendix 1'!E$5:E$8,0)</f>
        <v>#N/A</v>
      </c>
      <c r="R907" s="41">
        <f t="shared" si="109"/>
        <v>-0.1</v>
      </c>
      <c r="S907" s="41">
        <f t="shared" si="110"/>
        <v>-0.1</v>
      </c>
      <c r="T907" s="41">
        <f t="shared" si="111"/>
        <v>-0.1</v>
      </c>
      <c r="U907" s="41">
        <f t="shared" si="112"/>
        <v>-0.1</v>
      </c>
      <c r="V907" s="41" t="e">
        <f t="shared" si="105"/>
        <v>#DIV/0!</v>
      </c>
      <c r="W907" s="42"/>
      <c r="X907" s="42"/>
      <c r="Y907" s="42"/>
      <c r="Z907" s="42"/>
      <c r="AA907" s="42"/>
    </row>
    <row r="908" spans="1:27" hidden="1">
      <c r="A908" s="38" t="s">
        <v>5437</v>
      </c>
      <c r="B908" s="40"/>
      <c r="C908" s="40"/>
      <c r="D908" s="40"/>
      <c r="E908" s="40"/>
      <c r="F908" s="52">
        <f t="shared" si="106"/>
        <v>0</v>
      </c>
      <c r="G908" s="40"/>
      <c r="H908" s="40"/>
      <c r="I908" s="40"/>
      <c r="J908" s="40"/>
      <c r="K908" s="52">
        <f t="shared" si="107"/>
        <v>0</v>
      </c>
      <c r="L908" s="55"/>
      <c r="M908" s="55"/>
      <c r="N908" s="55"/>
      <c r="O908" s="55"/>
      <c r="P908" s="52">
        <f t="shared" si="108"/>
        <v>0</v>
      </c>
      <c r="Q908" s="30" t="e">
        <f>MATCH(LEFT(A908,4)*1,'Appendix 1'!E$5:E$8,0)</f>
        <v>#N/A</v>
      </c>
      <c r="R908" s="41">
        <f t="shared" si="109"/>
        <v>-0.1</v>
      </c>
      <c r="S908" s="41">
        <f t="shared" si="110"/>
        <v>-0.1</v>
      </c>
      <c r="T908" s="41">
        <f t="shared" si="111"/>
        <v>-0.1</v>
      </c>
      <c r="U908" s="41">
        <f t="shared" si="112"/>
        <v>-0.1</v>
      </c>
      <c r="V908" s="41" t="e">
        <f t="shared" si="105"/>
        <v>#DIV/0!</v>
      </c>
      <c r="W908" s="42"/>
      <c r="X908" s="42"/>
      <c r="Y908" s="42"/>
      <c r="Z908" s="42"/>
      <c r="AA908" s="42"/>
    </row>
    <row r="909" spans="1:27" hidden="1">
      <c r="A909" s="38" t="s">
        <v>5438</v>
      </c>
      <c r="B909" s="39">
        <v>7174235</v>
      </c>
      <c r="C909" s="39">
        <v>1278</v>
      </c>
      <c r="D909" s="39">
        <v>5352085</v>
      </c>
      <c r="E909" s="39">
        <v>11693</v>
      </c>
      <c r="F909" s="52">
        <f t="shared" si="106"/>
        <v>1809179</v>
      </c>
      <c r="G909" s="39">
        <v>84613852</v>
      </c>
      <c r="H909" s="39">
        <v>42626</v>
      </c>
      <c r="I909" s="39">
        <v>23878288</v>
      </c>
      <c r="J909" s="39">
        <v>389683</v>
      </c>
      <c r="K909" s="52">
        <f t="shared" si="107"/>
        <v>60303255</v>
      </c>
      <c r="L909" s="54">
        <v>91804724</v>
      </c>
      <c r="M909" s="54">
        <v>162748</v>
      </c>
      <c r="N909" s="54">
        <v>23915532</v>
      </c>
      <c r="O909" s="54">
        <v>7187604</v>
      </c>
      <c r="P909" s="52">
        <f t="shared" si="108"/>
        <v>60538840</v>
      </c>
      <c r="Q909" s="30" t="e">
        <f>MATCH(LEFT(A909,4)*1,'Appendix 1'!E$5:E$8,0)</f>
        <v>#N/A</v>
      </c>
      <c r="R909" s="41">
        <f t="shared" si="109"/>
        <v>-0.1</v>
      </c>
      <c r="S909" s="41">
        <f t="shared" si="110"/>
        <v>-0.1</v>
      </c>
      <c r="T909" s="41">
        <f t="shared" si="111"/>
        <v>-0.1</v>
      </c>
      <c r="U909" s="41">
        <f t="shared" si="112"/>
        <v>-0.1</v>
      </c>
      <c r="V909" s="41">
        <f t="shared" si="105"/>
        <v>3.0001349015073897E-2</v>
      </c>
      <c r="W909" s="42"/>
      <c r="X909" s="42"/>
      <c r="Y909" s="42"/>
      <c r="Z909" s="42"/>
      <c r="AA909" s="42"/>
    </row>
    <row r="910" spans="1:27" hidden="1">
      <c r="A910" s="38" t="s">
        <v>5439</v>
      </c>
      <c r="B910" s="39">
        <v>29798035</v>
      </c>
      <c r="C910" s="39">
        <v>5069</v>
      </c>
      <c r="D910" s="39">
        <v>29346618</v>
      </c>
      <c r="E910" s="39">
        <v>2392</v>
      </c>
      <c r="F910" s="52">
        <f t="shared" si="106"/>
        <v>443956</v>
      </c>
      <c r="G910" s="39">
        <v>133184134</v>
      </c>
      <c r="H910" s="39">
        <v>169004</v>
      </c>
      <c r="I910" s="39">
        <v>118126756</v>
      </c>
      <c r="J910" s="39">
        <v>79701</v>
      </c>
      <c r="K910" s="52">
        <f t="shared" si="107"/>
        <v>14808673</v>
      </c>
      <c r="L910" s="54">
        <v>440026539</v>
      </c>
      <c r="M910" s="54">
        <v>9172817</v>
      </c>
      <c r="N910" s="54">
        <v>118430039</v>
      </c>
      <c r="O910" s="54">
        <v>18703545</v>
      </c>
      <c r="P910" s="52">
        <f t="shared" si="108"/>
        <v>293720138</v>
      </c>
      <c r="Q910" s="30" t="e">
        <f>MATCH(LEFT(A910,4)*1,'Appendix 1'!E$5:E$8,0)</f>
        <v>#N/A</v>
      </c>
      <c r="R910" s="41">
        <f t="shared" si="109"/>
        <v>-0.1</v>
      </c>
      <c r="S910" s="41">
        <f t="shared" si="110"/>
        <v>-0.1</v>
      </c>
      <c r="T910" s="41">
        <f t="shared" si="111"/>
        <v>-0.1</v>
      </c>
      <c r="U910" s="41">
        <f t="shared" si="112"/>
        <v>-0.1</v>
      </c>
      <c r="V910" s="41">
        <f t="shared" si="105"/>
        <v>2.997945865912496E-2</v>
      </c>
      <c r="W910" s="42"/>
      <c r="X910" s="42"/>
      <c r="Y910" s="42"/>
      <c r="Z910" s="42"/>
      <c r="AA910" s="42"/>
    </row>
    <row r="911" spans="1:27" hidden="1">
      <c r="A911" s="38" t="s">
        <v>5440</v>
      </c>
      <c r="B911" s="30">
        <v>0</v>
      </c>
      <c r="C911" s="30">
        <v>0</v>
      </c>
      <c r="D911" s="30">
        <v>0</v>
      </c>
      <c r="E911" s="30">
        <v>0</v>
      </c>
      <c r="F911" s="52">
        <f t="shared" si="106"/>
        <v>0</v>
      </c>
      <c r="G911" s="39">
        <v>9700</v>
      </c>
      <c r="H911" s="30">
        <v>0</v>
      </c>
      <c r="I911" s="39">
        <v>9700</v>
      </c>
      <c r="J911" s="30">
        <v>0</v>
      </c>
      <c r="K911" s="52">
        <f t="shared" si="107"/>
        <v>0</v>
      </c>
      <c r="L911" s="54">
        <v>6081248</v>
      </c>
      <c r="M911" s="54">
        <v>1369617</v>
      </c>
      <c r="N911" s="54">
        <v>2118140</v>
      </c>
      <c r="O911" s="54">
        <v>21300</v>
      </c>
      <c r="P911" s="52">
        <f t="shared" si="108"/>
        <v>2572191</v>
      </c>
      <c r="Q911" s="30" t="e">
        <f>MATCH(LEFT(A911,4)*1,'Appendix 1'!E$5:E$8,0)</f>
        <v>#N/A</v>
      </c>
      <c r="R911" s="41">
        <f t="shared" si="109"/>
        <v>-0.1</v>
      </c>
      <c r="S911" s="41">
        <f t="shared" si="110"/>
        <v>-0.1</v>
      </c>
      <c r="T911" s="41">
        <f t="shared" si="111"/>
        <v>-0.1</v>
      </c>
      <c r="U911" s="41">
        <f t="shared" si="112"/>
        <v>-0.1</v>
      </c>
      <c r="V911" s="41" t="e">
        <f t="shared" si="105"/>
        <v>#DIV/0!</v>
      </c>
      <c r="W911" s="42"/>
      <c r="X911" s="42"/>
      <c r="Y911" s="42"/>
      <c r="Z911" s="42"/>
      <c r="AA911" s="42"/>
    </row>
    <row r="912" spans="1:27" hidden="1">
      <c r="A912" s="38" t="s">
        <v>5441</v>
      </c>
      <c r="B912" s="39">
        <v>25828</v>
      </c>
      <c r="C912" s="30">
        <v>0</v>
      </c>
      <c r="D912" s="39">
        <v>25828</v>
      </c>
      <c r="E912" s="30">
        <v>0</v>
      </c>
      <c r="F912" s="52">
        <f t="shared" si="106"/>
        <v>0</v>
      </c>
      <c r="G912" s="39">
        <v>119450</v>
      </c>
      <c r="H912" s="30">
        <v>0</v>
      </c>
      <c r="I912" s="39">
        <v>119450</v>
      </c>
      <c r="J912" s="30">
        <v>0</v>
      </c>
      <c r="K912" s="52">
        <f t="shared" si="107"/>
        <v>0</v>
      </c>
      <c r="L912" s="54">
        <v>2316717868</v>
      </c>
      <c r="M912" s="54">
        <v>1151006765</v>
      </c>
      <c r="N912" s="54">
        <v>618594</v>
      </c>
      <c r="O912" s="54">
        <v>52099</v>
      </c>
      <c r="P912" s="52">
        <f t="shared" si="108"/>
        <v>1165040410</v>
      </c>
      <c r="Q912" s="30" t="e">
        <f>MATCH(LEFT(A912,4)*1,'Appendix 1'!E$5:E$8,0)</f>
        <v>#N/A</v>
      </c>
      <c r="R912" s="41">
        <f t="shared" si="109"/>
        <v>-0.1</v>
      </c>
      <c r="S912" s="41">
        <f t="shared" si="110"/>
        <v>-0.1</v>
      </c>
      <c r="T912" s="41">
        <f t="shared" si="111"/>
        <v>-0.1</v>
      </c>
      <c r="U912" s="41">
        <f t="shared" si="112"/>
        <v>-0.1</v>
      </c>
      <c r="V912" s="41" t="e">
        <f t="shared" si="105"/>
        <v>#DIV/0!</v>
      </c>
      <c r="W912" s="42"/>
      <c r="X912" s="42"/>
      <c r="Y912" s="42"/>
      <c r="Z912" s="42"/>
      <c r="AA912" s="42"/>
    </row>
    <row r="913" spans="1:27" hidden="1">
      <c r="A913" s="38" t="s">
        <v>5442</v>
      </c>
      <c r="B913" s="39">
        <v>42308</v>
      </c>
      <c r="C913" s="30">
        <v>0</v>
      </c>
      <c r="D913" s="39">
        <v>42308</v>
      </c>
      <c r="E913" s="30">
        <v>0</v>
      </c>
      <c r="F913" s="52">
        <f t="shared" si="106"/>
        <v>0</v>
      </c>
      <c r="G913" s="39">
        <v>243647</v>
      </c>
      <c r="H913" s="30">
        <v>0</v>
      </c>
      <c r="I913" s="39">
        <v>243647</v>
      </c>
      <c r="J913" s="30">
        <v>0</v>
      </c>
      <c r="K913" s="52">
        <f t="shared" si="107"/>
        <v>0</v>
      </c>
      <c r="L913" s="54">
        <v>462861761</v>
      </c>
      <c r="M913" s="54">
        <v>78925065</v>
      </c>
      <c r="N913" s="54">
        <v>30608045</v>
      </c>
      <c r="O913" s="54">
        <v>56014191</v>
      </c>
      <c r="P913" s="52">
        <f t="shared" si="108"/>
        <v>297314460</v>
      </c>
      <c r="Q913" s="30" t="e">
        <f>MATCH(LEFT(A913,4)*1,'Appendix 1'!E$5:E$8,0)</f>
        <v>#N/A</v>
      </c>
      <c r="R913" s="41">
        <f t="shared" si="109"/>
        <v>-0.1</v>
      </c>
      <c r="S913" s="41">
        <f t="shared" si="110"/>
        <v>-0.1</v>
      </c>
      <c r="T913" s="41">
        <f t="shared" si="111"/>
        <v>-0.1</v>
      </c>
      <c r="U913" s="41">
        <f t="shared" si="112"/>
        <v>-0.1</v>
      </c>
      <c r="V913" s="41" t="e">
        <f t="shared" si="105"/>
        <v>#DIV/0!</v>
      </c>
      <c r="W913" s="42"/>
      <c r="X913" s="42"/>
      <c r="Y913" s="42"/>
      <c r="Z913" s="42"/>
      <c r="AA913" s="42"/>
    </row>
    <row r="914" spans="1:27" hidden="1">
      <c r="A914" s="38" t="s">
        <v>5443</v>
      </c>
      <c r="B914" s="39">
        <v>365718</v>
      </c>
      <c r="C914" s="30">
        <v>0</v>
      </c>
      <c r="D914" s="39">
        <v>365718</v>
      </c>
      <c r="E914" s="40"/>
      <c r="F914" s="52">
        <f t="shared" si="106"/>
        <v>0</v>
      </c>
      <c r="G914" s="39">
        <v>1470778</v>
      </c>
      <c r="H914" s="30">
        <v>0</v>
      </c>
      <c r="I914" s="39">
        <v>1470778</v>
      </c>
      <c r="J914" s="40"/>
      <c r="K914" s="52">
        <f t="shared" si="107"/>
        <v>0</v>
      </c>
      <c r="L914" s="54">
        <v>212380589</v>
      </c>
      <c r="M914" s="54">
        <v>148219842</v>
      </c>
      <c r="N914" s="54">
        <v>1470778</v>
      </c>
      <c r="O914" s="55"/>
      <c r="P914" s="52">
        <f t="shared" si="108"/>
        <v>62689969</v>
      </c>
      <c r="Q914" s="30" t="e">
        <f>MATCH(LEFT(A914,4)*1,'Appendix 1'!E$5:E$8,0)</f>
        <v>#N/A</v>
      </c>
      <c r="R914" s="41">
        <f t="shared" si="109"/>
        <v>-0.1</v>
      </c>
      <c r="S914" s="41">
        <f t="shared" si="110"/>
        <v>-0.1</v>
      </c>
      <c r="T914" s="41">
        <f t="shared" si="111"/>
        <v>-0.1</v>
      </c>
      <c r="U914" s="41">
        <f t="shared" si="112"/>
        <v>-0.1</v>
      </c>
      <c r="V914" s="41" t="e">
        <f t="shared" si="105"/>
        <v>#DIV/0!</v>
      </c>
      <c r="W914" s="42"/>
      <c r="X914" s="42"/>
      <c r="Y914" s="42"/>
      <c r="Z914" s="42"/>
      <c r="AA914" s="42"/>
    </row>
    <row r="915" spans="1:27" hidden="1">
      <c r="A915" s="38" t="s">
        <v>5444</v>
      </c>
      <c r="B915" s="39">
        <v>13455388</v>
      </c>
      <c r="C915" s="39">
        <v>25557</v>
      </c>
      <c r="D915" s="39">
        <v>984774</v>
      </c>
      <c r="E915" s="39">
        <v>7015</v>
      </c>
      <c r="F915" s="52">
        <f t="shared" si="106"/>
        <v>12438042</v>
      </c>
      <c r="G915" s="39">
        <v>462115897</v>
      </c>
      <c r="H915" s="39">
        <v>854145</v>
      </c>
      <c r="I915" s="39">
        <v>3549808</v>
      </c>
      <c r="J915" s="39">
        <v>237134</v>
      </c>
      <c r="K915" s="52">
        <f t="shared" si="107"/>
        <v>457474810</v>
      </c>
      <c r="L915" s="54">
        <v>537547969</v>
      </c>
      <c r="M915" s="54">
        <v>8671093</v>
      </c>
      <c r="N915" s="54">
        <v>3551856</v>
      </c>
      <c r="O915" s="54">
        <v>2730161</v>
      </c>
      <c r="P915" s="52">
        <f t="shared" si="108"/>
        <v>522594859</v>
      </c>
      <c r="Q915" s="30" t="e">
        <f>MATCH(LEFT(A915,4)*1,'Appendix 1'!E$5:E$8,0)</f>
        <v>#N/A</v>
      </c>
      <c r="R915" s="41">
        <f t="shared" si="109"/>
        <v>-0.1</v>
      </c>
      <c r="S915" s="41">
        <f t="shared" si="110"/>
        <v>-0.1</v>
      </c>
      <c r="T915" s="41">
        <f t="shared" si="111"/>
        <v>-0.1</v>
      </c>
      <c r="U915" s="41">
        <f t="shared" si="112"/>
        <v>-0.1</v>
      </c>
      <c r="V915" s="41">
        <f t="shared" si="105"/>
        <v>2.7188474049532913E-2</v>
      </c>
      <c r="W915" s="42"/>
      <c r="X915" s="42"/>
      <c r="Y915" s="42"/>
      <c r="Z915" s="42"/>
      <c r="AA915" s="42"/>
    </row>
    <row r="916" spans="1:27" hidden="1">
      <c r="A916" s="38" t="s">
        <v>5445</v>
      </c>
      <c r="B916" s="39">
        <v>6854208</v>
      </c>
      <c r="C916" s="39">
        <v>3022</v>
      </c>
      <c r="D916" s="39">
        <v>1468907</v>
      </c>
      <c r="E916" s="39">
        <v>3116</v>
      </c>
      <c r="F916" s="52">
        <f t="shared" si="106"/>
        <v>5379163</v>
      </c>
      <c r="G916" s="39">
        <v>188554436</v>
      </c>
      <c r="H916" s="39">
        <v>114811</v>
      </c>
      <c r="I916" s="39">
        <v>5310821</v>
      </c>
      <c r="J916" s="39">
        <v>103963</v>
      </c>
      <c r="K916" s="52">
        <f t="shared" si="107"/>
        <v>183024841</v>
      </c>
      <c r="L916" s="54">
        <v>190845991</v>
      </c>
      <c r="M916" s="54">
        <v>305391</v>
      </c>
      <c r="N916" s="54">
        <v>5310821</v>
      </c>
      <c r="O916" s="54">
        <v>893962</v>
      </c>
      <c r="P916" s="52">
        <f t="shared" si="108"/>
        <v>184335817</v>
      </c>
      <c r="Q916" s="30" t="e">
        <f>MATCH(LEFT(A916,4)*1,'Appendix 1'!E$5:E$8,0)</f>
        <v>#N/A</v>
      </c>
      <c r="R916" s="41">
        <f t="shared" si="109"/>
        <v>-0.1</v>
      </c>
      <c r="S916" s="41">
        <f t="shared" si="110"/>
        <v>-0.1</v>
      </c>
      <c r="T916" s="41">
        <f t="shared" si="111"/>
        <v>-0.1</v>
      </c>
      <c r="U916" s="41">
        <f t="shared" si="112"/>
        <v>-0.1</v>
      </c>
      <c r="V916" s="41">
        <f t="shared" si="105"/>
        <v>2.9390343794916889E-2</v>
      </c>
      <c r="W916" s="42"/>
      <c r="X916" s="42"/>
      <c r="Y916" s="42"/>
      <c r="Z916" s="42"/>
      <c r="AA916" s="42"/>
    </row>
    <row r="917" spans="1:27" hidden="1">
      <c r="A917" s="38" t="s">
        <v>5446</v>
      </c>
      <c r="B917" s="39">
        <v>5349012</v>
      </c>
      <c r="C917" s="39">
        <v>42500</v>
      </c>
      <c r="D917" s="39">
        <v>1519200</v>
      </c>
      <c r="E917" s="39">
        <v>50536</v>
      </c>
      <c r="F917" s="52">
        <f t="shared" si="106"/>
        <v>3736776</v>
      </c>
      <c r="G917" s="39">
        <v>186156586</v>
      </c>
      <c r="H917" s="39">
        <v>1508314</v>
      </c>
      <c r="I917" s="39">
        <v>5622171</v>
      </c>
      <c r="J917" s="39">
        <v>1918066</v>
      </c>
      <c r="K917" s="52">
        <f t="shared" si="107"/>
        <v>177108035</v>
      </c>
      <c r="L917" s="54">
        <v>221137674</v>
      </c>
      <c r="M917" s="54">
        <v>29354724</v>
      </c>
      <c r="N917" s="54">
        <v>6350150</v>
      </c>
      <c r="O917" s="54">
        <v>3994308</v>
      </c>
      <c r="P917" s="52">
        <f t="shared" si="108"/>
        <v>181438492</v>
      </c>
      <c r="Q917" s="30" t="e">
        <f>MATCH(LEFT(A917,4)*1,'Appendix 1'!E$5:E$8,0)</f>
        <v>#N/A</v>
      </c>
      <c r="R917" s="41">
        <f t="shared" si="109"/>
        <v>-0.1</v>
      </c>
      <c r="S917" s="41">
        <f t="shared" si="110"/>
        <v>-0.1</v>
      </c>
      <c r="T917" s="41">
        <f t="shared" si="111"/>
        <v>-0.1</v>
      </c>
      <c r="U917" s="41">
        <f t="shared" si="112"/>
        <v>-0.1</v>
      </c>
      <c r="V917" s="41">
        <f t="shared" si="105"/>
        <v>2.1098850766426265E-2</v>
      </c>
      <c r="W917" s="42"/>
      <c r="X917" s="42"/>
      <c r="Y917" s="42"/>
      <c r="Z917" s="42"/>
      <c r="AA917" s="42"/>
    </row>
    <row r="918" spans="1:27" hidden="1">
      <c r="A918" s="38" t="s">
        <v>5447</v>
      </c>
      <c r="B918" s="39">
        <v>13770690</v>
      </c>
      <c r="C918" s="39">
        <v>427333</v>
      </c>
      <c r="D918" s="39">
        <v>5251018</v>
      </c>
      <c r="E918" s="39">
        <v>91889</v>
      </c>
      <c r="F918" s="52">
        <f t="shared" si="106"/>
        <v>8000450</v>
      </c>
      <c r="G918" s="39">
        <v>303372173</v>
      </c>
      <c r="H918" s="39">
        <v>14243593</v>
      </c>
      <c r="I918" s="39">
        <v>19377005</v>
      </c>
      <c r="J918" s="39">
        <v>3062897</v>
      </c>
      <c r="K918" s="52">
        <f t="shared" si="107"/>
        <v>266688678</v>
      </c>
      <c r="L918" s="54">
        <v>445353470</v>
      </c>
      <c r="M918" s="54">
        <v>30976117</v>
      </c>
      <c r="N918" s="54">
        <v>19379367</v>
      </c>
      <c r="O918" s="54">
        <v>126966034</v>
      </c>
      <c r="P918" s="52">
        <f t="shared" si="108"/>
        <v>268031952</v>
      </c>
      <c r="Q918" s="30" t="e">
        <f>MATCH(LEFT(A918,4)*1,'Appendix 1'!E$5:E$8,0)</f>
        <v>#N/A</v>
      </c>
      <c r="R918" s="41">
        <f t="shared" si="109"/>
        <v>-0.1</v>
      </c>
      <c r="S918" s="41">
        <f t="shared" si="110"/>
        <v>-0.1</v>
      </c>
      <c r="T918" s="41">
        <f t="shared" si="111"/>
        <v>-0.1</v>
      </c>
      <c r="U918" s="41">
        <f t="shared" si="112"/>
        <v>-0.1</v>
      </c>
      <c r="V918" s="41">
        <f t="shared" si="105"/>
        <v>2.9999211290102086E-2</v>
      </c>
      <c r="W918" s="42"/>
      <c r="X918" s="42"/>
      <c r="Y918" s="42"/>
      <c r="Z918" s="42"/>
      <c r="AA918" s="42"/>
    </row>
    <row r="919" spans="1:27" hidden="1">
      <c r="A919" s="38" t="s">
        <v>5448</v>
      </c>
      <c r="B919" s="39">
        <v>135657641</v>
      </c>
      <c r="C919" s="39">
        <v>2616</v>
      </c>
      <c r="D919" s="39">
        <v>637041</v>
      </c>
      <c r="E919" s="30">
        <v>0</v>
      </c>
      <c r="F919" s="52">
        <f t="shared" si="106"/>
        <v>135017984</v>
      </c>
      <c r="G919" s="39">
        <v>1639289154</v>
      </c>
      <c r="H919" s="39">
        <v>100601</v>
      </c>
      <c r="I919" s="39">
        <v>3862049</v>
      </c>
      <c r="J919" s="30">
        <v>0</v>
      </c>
      <c r="K919" s="52">
        <f t="shared" si="107"/>
        <v>1635326504</v>
      </c>
      <c r="L919" s="54">
        <v>10810259089</v>
      </c>
      <c r="M919" s="54">
        <v>7512850077</v>
      </c>
      <c r="N919" s="54">
        <v>3862049</v>
      </c>
      <c r="O919" s="54">
        <v>108464437</v>
      </c>
      <c r="P919" s="52">
        <f t="shared" si="108"/>
        <v>3185082526</v>
      </c>
      <c r="Q919" s="30" t="e">
        <f>MATCH(LEFT(A919,4)*1,'Appendix 1'!E$5:E$8,0)</f>
        <v>#N/A</v>
      </c>
      <c r="R919" s="41">
        <f t="shared" si="109"/>
        <v>-0.1</v>
      </c>
      <c r="S919" s="41">
        <f t="shared" si="110"/>
        <v>-0.1</v>
      </c>
      <c r="T919" s="41">
        <f t="shared" si="111"/>
        <v>-0.1</v>
      </c>
      <c r="U919" s="41">
        <f t="shared" si="112"/>
        <v>-0.1</v>
      </c>
      <c r="V919" s="41">
        <f t="shared" si="105"/>
        <v>8.2563319110738262E-2</v>
      </c>
      <c r="W919" s="42"/>
      <c r="X919" s="42"/>
      <c r="Y919" s="42"/>
      <c r="Z919" s="42"/>
      <c r="AA919" s="42"/>
    </row>
    <row r="920" spans="1:27" hidden="1">
      <c r="A920" s="38" t="s">
        <v>5449</v>
      </c>
      <c r="B920" s="39">
        <v>290222</v>
      </c>
      <c r="C920" s="30">
        <v>0</v>
      </c>
      <c r="D920" s="39">
        <v>290222</v>
      </c>
      <c r="E920" s="30">
        <v>0</v>
      </c>
      <c r="F920" s="52">
        <f t="shared" si="106"/>
        <v>0</v>
      </c>
      <c r="G920" s="39">
        <v>1160599</v>
      </c>
      <c r="H920" s="30">
        <v>0</v>
      </c>
      <c r="I920" s="39">
        <v>1160599</v>
      </c>
      <c r="J920" s="30">
        <v>0</v>
      </c>
      <c r="K920" s="52">
        <f t="shared" si="107"/>
        <v>0</v>
      </c>
      <c r="L920" s="54">
        <v>1171708064</v>
      </c>
      <c r="M920" s="54">
        <v>710371775</v>
      </c>
      <c r="N920" s="54">
        <v>1229231</v>
      </c>
      <c r="O920" s="54">
        <v>349862274</v>
      </c>
      <c r="P920" s="52">
        <f t="shared" si="108"/>
        <v>110244784</v>
      </c>
      <c r="Q920" s="30" t="e">
        <f>MATCH(LEFT(A920,4)*1,'Appendix 1'!E$5:E$8,0)</f>
        <v>#N/A</v>
      </c>
      <c r="R920" s="41">
        <f t="shared" si="109"/>
        <v>-0.1</v>
      </c>
      <c r="S920" s="41">
        <f t="shared" si="110"/>
        <v>-0.1</v>
      </c>
      <c r="T920" s="41">
        <f t="shared" si="111"/>
        <v>-0.1</v>
      </c>
      <c r="U920" s="41">
        <f t="shared" si="112"/>
        <v>-0.1</v>
      </c>
      <c r="V920" s="41" t="e">
        <f t="shared" si="105"/>
        <v>#DIV/0!</v>
      </c>
      <c r="W920" s="42"/>
      <c r="X920" s="42"/>
      <c r="Y920" s="42"/>
      <c r="Z920" s="42"/>
      <c r="AA920" s="42"/>
    </row>
    <row r="921" spans="1:27" hidden="1">
      <c r="A921" s="38" t="s">
        <v>5450</v>
      </c>
      <c r="B921" s="39">
        <v>3231978</v>
      </c>
      <c r="C921" s="39">
        <v>6945</v>
      </c>
      <c r="D921" s="39">
        <v>2019797</v>
      </c>
      <c r="E921" s="39">
        <v>450</v>
      </c>
      <c r="F921" s="52">
        <f t="shared" si="106"/>
        <v>1204786</v>
      </c>
      <c r="G921" s="39">
        <v>32287370</v>
      </c>
      <c r="H921" s="39">
        <v>138864</v>
      </c>
      <c r="I921" s="39">
        <v>6736991</v>
      </c>
      <c r="J921" s="39">
        <v>9000</v>
      </c>
      <c r="K921" s="52">
        <f t="shared" si="107"/>
        <v>25402515</v>
      </c>
      <c r="L921" s="54">
        <v>73218734</v>
      </c>
      <c r="M921" s="54">
        <v>3430720</v>
      </c>
      <c r="N921" s="54">
        <v>6739181</v>
      </c>
      <c r="O921" s="54">
        <v>38419</v>
      </c>
      <c r="P921" s="52">
        <f t="shared" si="108"/>
        <v>63010414</v>
      </c>
      <c r="Q921" s="30" t="e">
        <f>MATCH(LEFT(A921,4)*1,'Appendix 1'!E$5:E$8,0)</f>
        <v>#N/A</v>
      </c>
      <c r="R921" s="41">
        <f t="shared" si="109"/>
        <v>-0.1</v>
      </c>
      <c r="S921" s="41">
        <f t="shared" si="110"/>
        <v>-0.1</v>
      </c>
      <c r="T921" s="41">
        <f t="shared" si="111"/>
        <v>-0.1</v>
      </c>
      <c r="U921" s="41">
        <f t="shared" si="112"/>
        <v>-0.1</v>
      </c>
      <c r="V921" s="41">
        <f t="shared" si="105"/>
        <v>4.7427823583609731E-2</v>
      </c>
      <c r="W921" s="42"/>
      <c r="X921" s="42"/>
      <c r="Y921" s="42"/>
      <c r="Z921" s="42"/>
      <c r="AA921" s="42"/>
    </row>
    <row r="922" spans="1:27" hidden="1">
      <c r="A922" s="38" t="s">
        <v>5451</v>
      </c>
      <c r="B922" s="39">
        <v>34381607</v>
      </c>
      <c r="C922" s="39">
        <v>388996</v>
      </c>
      <c r="D922" s="39">
        <v>3471077</v>
      </c>
      <c r="E922" s="39">
        <v>231721</v>
      </c>
      <c r="F922" s="52">
        <f t="shared" si="106"/>
        <v>30289813</v>
      </c>
      <c r="G922" s="39">
        <v>611916985</v>
      </c>
      <c r="H922" s="39">
        <v>13357579</v>
      </c>
      <c r="I922" s="39">
        <v>19586216</v>
      </c>
      <c r="J922" s="39">
        <v>9060509</v>
      </c>
      <c r="K922" s="52">
        <f t="shared" si="107"/>
        <v>569912681</v>
      </c>
      <c r="L922" s="54">
        <v>1580497630</v>
      </c>
      <c r="M922" s="54">
        <v>492370250</v>
      </c>
      <c r="N922" s="54">
        <v>20011715</v>
      </c>
      <c r="O922" s="54">
        <v>227086218</v>
      </c>
      <c r="P922" s="52">
        <f t="shared" si="108"/>
        <v>841029447</v>
      </c>
      <c r="Q922" s="30" t="e">
        <f>MATCH(LEFT(A922,4)*1,'Appendix 1'!E$5:E$8,0)</f>
        <v>#N/A</v>
      </c>
      <c r="R922" s="41">
        <f t="shared" si="109"/>
        <v>-0.1</v>
      </c>
      <c r="S922" s="41">
        <f t="shared" si="110"/>
        <v>-0.1</v>
      </c>
      <c r="T922" s="41">
        <f t="shared" si="111"/>
        <v>-0.1</v>
      </c>
      <c r="U922" s="41">
        <f t="shared" si="112"/>
        <v>-0.1</v>
      </c>
      <c r="V922" s="41">
        <f t="shared" si="105"/>
        <v>5.3148164639628362E-2</v>
      </c>
      <c r="W922" s="42"/>
      <c r="X922" s="42"/>
      <c r="Y922" s="42"/>
      <c r="Z922" s="42"/>
      <c r="AA922" s="42"/>
    </row>
    <row r="923" spans="1:27" hidden="1">
      <c r="A923" s="38" t="s">
        <v>5452</v>
      </c>
      <c r="B923" s="39">
        <v>19225078</v>
      </c>
      <c r="C923" s="39">
        <v>11257</v>
      </c>
      <c r="D923" s="39">
        <v>1535001</v>
      </c>
      <c r="E923" s="39">
        <v>366</v>
      </c>
      <c r="F923" s="52">
        <f t="shared" si="106"/>
        <v>17678454</v>
      </c>
      <c r="G923" s="39">
        <v>199619592</v>
      </c>
      <c r="H923" s="39">
        <v>269901</v>
      </c>
      <c r="I923" s="39">
        <v>7843157</v>
      </c>
      <c r="J923" s="39">
        <v>8712</v>
      </c>
      <c r="K923" s="52">
        <f t="shared" si="107"/>
        <v>191497822</v>
      </c>
      <c r="L923" s="54">
        <v>830691181</v>
      </c>
      <c r="M923" s="54">
        <v>630653381</v>
      </c>
      <c r="N923" s="54">
        <v>7843157</v>
      </c>
      <c r="O923" s="54">
        <v>434928</v>
      </c>
      <c r="P923" s="52">
        <f t="shared" si="108"/>
        <v>191759715</v>
      </c>
      <c r="Q923" s="30" t="e">
        <f>MATCH(LEFT(A923,4)*1,'Appendix 1'!E$5:E$8,0)</f>
        <v>#N/A</v>
      </c>
      <c r="R923" s="41">
        <f t="shared" si="109"/>
        <v>-0.1</v>
      </c>
      <c r="S923" s="41">
        <f t="shared" si="110"/>
        <v>-0.1</v>
      </c>
      <c r="T923" s="41">
        <f t="shared" si="111"/>
        <v>-0.1</v>
      </c>
      <c r="U923" s="41">
        <f t="shared" si="112"/>
        <v>-0.1</v>
      </c>
      <c r="V923" s="41">
        <f t="shared" si="105"/>
        <v>9.2316736636304936E-2</v>
      </c>
      <c r="W923" s="42"/>
      <c r="X923" s="42"/>
      <c r="Y923" s="42"/>
      <c r="Z923" s="42"/>
      <c r="AA923" s="42"/>
    </row>
    <row r="924" spans="1:27" hidden="1">
      <c r="A924" s="38" t="s">
        <v>5453</v>
      </c>
      <c r="B924" s="39">
        <v>192476712</v>
      </c>
      <c r="C924" s="39">
        <v>31378</v>
      </c>
      <c r="D924" s="39">
        <v>60950410</v>
      </c>
      <c r="E924" s="39">
        <v>33641</v>
      </c>
      <c r="F924" s="52">
        <f t="shared" si="106"/>
        <v>131461283</v>
      </c>
      <c r="G924" s="39">
        <v>2015908682</v>
      </c>
      <c r="H924" s="39">
        <v>887393</v>
      </c>
      <c r="I924" s="39">
        <v>369812062</v>
      </c>
      <c r="J924" s="39">
        <v>735357</v>
      </c>
      <c r="K924" s="52">
        <f t="shared" si="107"/>
        <v>1644473870</v>
      </c>
      <c r="L924" s="54">
        <v>2848237393</v>
      </c>
      <c r="M924" s="54">
        <v>546915031</v>
      </c>
      <c r="N924" s="54">
        <v>373221452</v>
      </c>
      <c r="O924" s="54">
        <v>12163518</v>
      </c>
      <c r="P924" s="52">
        <f t="shared" si="108"/>
        <v>1915937392</v>
      </c>
      <c r="Q924" s="30" t="e">
        <f>MATCH(LEFT(A924,4)*1,'Appendix 1'!E$5:E$8,0)</f>
        <v>#N/A</v>
      </c>
      <c r="R924" s="41">
        <f t="shared" si="109"/>
        <v>-0.1</v>
      </c>
      <c r="S924" s="41">
        <f t="shared" si="110"/>
        <v>-0.1</v>
      </c>
      <c r="T924" s="41">
        <f t="shared" si="111"/>
        <v>-0.1</v>
      </c>
      <c r="U924" s="41">
        <f t="shared" si="112"/>
        <v>-0.1</v>
      </c>
      <c r="V924" s="41">
        <f t="shared" si="105"/>
        <v>7.994124163249855E-2</v>
      </c>
      <c r="W924" s="42"/>
      <c r="X924" s="42"/>
      <c r="Y924" s="42"/>
      <c r="Z924" s="42"/>
      <c r="AA924" s="42"/>
    </row>
    <row r="925" spans="1:27" hidden="1">
      <c r="A925" s="38" t="s">
        <v>5454</v>
      </c>
      <c r="B925" s="39">
        <v>99211313</v>
      </c>
      <c r="C925" s="39">
        <v>298156</v>
      </c>
      <c r="D925" s="39">
        <v>34710475</v>
      </c>
      <c r="E925" s="39">
        <v>91503</v>
      </c>
      <c r="F925" s="52">
        <f t="shared" si="106"/>
        <v>64111179</v>
      </c>
      <c r="G925" s="39">
        <v>1126539238</v>
      </c>
      <c r="H925" s="39">
        <v>8023955</v>
      </c>
      <c r="I925" s="39">
        <v>250932752</v>
      </c>
      <c r="J925" s="39">
        <v>2051059</v>
      </c>
      <c r="K925" s="52">
        <f t="shared" si="107"/>
        <v>865531472</v>
      </c>
      <c r="L925" s="54">
        <v>1392055479</v>
      </c>
      <c r="M925" s="54">
        <v>28011226</v>
      </c>
      <c r="N925" s="54">
        <v>250975537</v>
      </c>
      <c r="O925" s="54">
        <v>10465997</v>
      </c>
      <c r="P925" s="52">
        <f t="shared" si="108"/>
        <v>1102602719</v>
      </c>
      <c r="Q925" s="30" t="e">
        <f>MATCH(LEFT(A925,4)*1,'Appendix 1'!E$5:E$8,0)</f>
        <v>#N/A</v>
      </c>
      <c r="R925" s="41">
        <f t="shared" si="109"/>
        <v>-0.1</v>
      </c>
      <c r="S925" s="41">
        <f t="shared" si="110"/>
        <v>-0.1</v>
      </c>
      <c r="T925" s="41">
        <f t="shared" si="111"/>
        <v>-0.1</v>
      </c>
      <c r="U925" s="41">
        <f t="shared" si="112"/>
        <v>-0.1</v>
      </c>
      <c r="V925" s="41">
        <f t="shared" ref="V925:V988" si="113">(B925-SUM(C925:E925))/(G925-SUM(H925:J925))</f>
        <v>7.4071459067637457E-2</v>
      </c>
      <c r="W925" s="42"/>
      <c r="X925" s="42"/>
      <c r="Y925" s="42"/>
      <c r="Z925" s="42"/>
      <c r="AA925" s="42"/>
    </row>
    <row r="926" spans="1:27" hidden="1">
      <c r="A926" s="38" t="s">
        <v>5455</v>
      </c>
      <c r="B926" s="39">
        <v>15040232</v>
      </c>
      <c r="C926" s="39">
        <v>30904</v>
      </c>
      <c r="D926" s="39">
        <v>1333382</v>
      </c>
      <c r="E926" s="39">
        <v>353017</v>
      </c>
      <c r="F926" s="52">
        <f t="shared" si="106"/>
        <v>13322929</v>
      </c>
      <c r="G926" s="39">
        <v>123414127</v>
      </c>
      <c r="H926" s="39">
        <v>542243</v>
      </c>
      <c r="I926" s="39">
        <v>5873067</v>
      </c>
      <c r="J926" s="39">
        <v>6193214</v>
      </c>
      <c r="K926" s="52">
        <f t="shared" si="107"/>
        <v>110805603</v>
      </c>
      <c r="L926" s="54">
        <v>209525604</v>
      </c>
      <c r="M926" s="54">
        <v>14070067</v>
      </c>
      <c r="N926" s="54">
        <v>5873067</v>
      </c>
      <c r="O926" s="54">
        <v>78346564</v>
      </c>
      <c r="P926" s="52">
        <f t="shared" si="108"/>
        <v>111235906</v>
      </c>
      <c r="Q926" s="30" t="e">
        <f>MATCH(LEFT(A926,4)*1,'Appendix 1'!E$5:E$8,0)</f>
        <v>#N/A</v>
      </c>
      <c r="R926" s="41">
        <f t="shared" si="109"/>
        <v>-0.1</v>
      </c>
      <c r="S926" s="41">
        <f t="shared" si="110"/>
        <v>-0.1</v>
      </c>
      <c r="T926" s="41">
        <f t="shared" si="111"/>
        <v>-0.1</v>
      </c>
      <c r="U926" s="41">
        <f t="shared" si="112"/>
        <v>-0.1</v>
      </c>
      <c r="V926" s="41">
        <f t="shared" si="113"/>
        <v>0.12023696130239912</v>
      </c>
      <c r="W926" s="42"/>
      <c r="X926" s="42"/>
      <c r="Y926" s="42"/>
      <c r="Z926" s="42"/>
      <c r="AA926" s="42"/>
    </row>
    <row r="927" spans="1:27" hidden="1">
      <c r="A927" s="38" t="s">
        <v>5456</v>
      </c>
      <c r="B927" s="39">
        <v>7992112</v>
      </c>
      <c r="C927" s="39">
        <v>31263</v>
      </c>
      <c r="D927" s="39">
        <v>5585220</v>
      </c>
      <c r="E927" s="39">
        <v>164303</v>
      </c>
      <c r="F927" s="52">
        <f t="shared" si="106"/>
        <v>2211326</v>
      </c>
      <c r="G927" s="39">
        <v>77338647</v>
      </c>
      <c r="H927" s="39">
        <v>548329</v>
      </c>
      <c r="I927" s="39">
        <v>34868966</v>
      </c>
      <c r="J927" s="39">
        <v>2882865</v>
      </c>
      <c r="K927" s="52">
        <f t="shared" si="107"/>
        <v>39038487</v>
      </c>
      <c r="L927" s="54">
        <v>100289451</v>
      </c>
      <c r="M927" s="54">
        <v>9941786</v>
      </c>
      <c r="N927" s="54">
        <v>34914264</v>
      </c>
      <c r="O927" s="54">
        <v>14625891</v>
      </c>
      <c r="P927" s="52">
        <f t="shared" si="108"/>
        <v>40807510</v>
      </c>
      <c r="Q927" s="30" t="e">
        <f>MATCH(LEFT(A927,4)*1,'Appendix 1'!E$5:E$8,0)</f>
        <v>#N/A</v>
      </c>
      <c r="R927" s="41">
        <f t="shared" si="109"/>
        <v>-0.1</v>
      </c>
      <c r="S927" s="41">
        <f t="shared" si="110"/>
        <v>-0.1</v>
      </c>
      <c r="T927" s="41">
        <f t="shared" si="111"/>
        <v>-0.1</v>
      </c>
      <c r="U927" s="41">
        <f t="shared" si="112"/>
        <v>-0.1</v>
      </c>
      <c r="V927" s="41">
        <f t="shared" si="113"/>
        <v>5.6644766996220931E-2</v>
      </c>
      <c r="W927" s="42"/>
      <c r="X927" s="42"/>
      <c r="Y927" s="42"/>
      <c r="Z927" s="42"/>
      <c r="AA927" s="42"/>
    </row>
    <row r="928" spans="1:27" hidden="1">
      <c r="A928" s="38" t="s">
        <v>5457</v>
      </c>
      <c r="B928" s="39">
        <v>93774452</v>
      </c>
      <c r="C928" s="39">
        <v>526433</v>
      </c>
      <c r="D928" s="39">
        <v>52537089</v>
      </c>
      <c r="E928" s="39">
        <v>368654</v>
      </c>
      <c r="F928" s="52">
        <f t="shared" si="106"/>
        <v>40342276</v>
      </c>
      <c r="G928" s="39">
        <v>1006972110</v>
      </c>
      <c r="H928" s="39">
        <v>9235723</v>
      </c>
      <c r="I928" s="39">
        <v>283511481</v>
      </c>
      <c r="J928" s="39">
        <v>6467632</v>
      </c>
      <c r="K928" s="52">
        <f t="shared" si="107"/>
        <v>707757274</v>
      </c>
      <c r="L928" s="54">
        <v>2726279151</v>
      </c>
      <c r="M928" s="54">
        <v>753994954</v>
      </c>
      <c r="N928" s="54">
        <v>283643783</v>
      </c>
      <c r="O928" s="54">
        <v>265123184</v>
      </c>
      <c r="P928" s="52">
        <f t="shared" si="108"/>
        <v>1423517230</v>
      </c>
      <c r="Q928" s="30" t="e">
        <f>MATCH(LEFT(A928,4)*1,'Appendix 1'!E$5:E$8,0)</f>
        <v>#N/A</v>
      </c>
      <c r="R928" s="41">
        <f t="shared" si="109"/>
        <v>-0.1</v>
      </c>
      <c r="S928" s="41">
        <f t="shared" si="110"/>
        <v>-0.1</v>
      </c>
      <c r="T928" s="41">
        <f t="shared" si="111"/>
        <v>-0.1</v>
      </c>
      <c r="U928" s="41">
        <f t="shared" si="112"/>
        <v>-0.1</v>
      </c>
      <c r="V928" s="41">
        <f t="shared" si="113"/>
        <v>5.7000157373161803E-2</v>
      </c>
      <c r="W928" s="42"/>
      <c r="X928" s="42"/>
      <c r="Y928" s="42"/>
      <c r="Z928" s="42"/>
      <c r="AA928" s="42"/>
    </row>
    <row r="929" spans="1:27" hidden="1">
      <c r="A929" s="38" t="s">
        <v>5458</v>
      </c>
      <c r="B929" s="39">
        <v>1334810</v>
      </c>
      <c r="C929" s="39">
        <v>3282</v>
      </c>
      <c r="D929" s="39">
        <v>1099711</v>
      </c>
      <c r="E929" s="30">
        <v>0</v>
      </c>
      <c r="F929" s="52">
        <f t="shared" si="106"/>
        <v>231817</v>
      </c>
      <c r="G929" s="39">
        <v>13047903</v>
      </c>
      <c r="H929" s="39">
        <v>126308</v>
      </c>
      <c r="I929" s="39">
        <v>4005756</v>
      </c>
      <c r="J929" s="30">
        <v>0</v>
      </c>
      <c r="K929" s="52">
        <f t="shared" si="107"/>
        <v>8915839</v>
      </c>
      <c r="L929" s="54">
        <v>18779302</v>
      </c>
      <c r="M929" s="54">
        <v>3802808</v>
      </c>
      <c r="N929" s="54">
        <v>4005756</v>
      </c>
      <c r="O929" s="54">
        <v>1849945</v>
      </c>
      <c r="P929" s="52">
        <f t="shared" si="108"/>
        <v>9120793</v>
      </c>
      <c r="Q929" s="30" t="e">
        <f>MATCH(LEFT(A929,4)*1,'Appendix 1'!E$5:E$8,0)</f>
        <v>#N/A</v>
      </c>
      <c r="R929" s="41">
        <f t="shared" si="109"/>
        <v>-0.1</v>
      </c>
      <c r="S929" s="41">
        <f t="shared" si="110"/>
        <v>-0.1</v>
      </c>
      <c r="T929" s="41">
        <f t="shared" si="111"/>
        <v>-0.1</v>
      </c>
      <c r="U929" s="41">
        <f t="shared" si="112"/>
        <v>-0.1</v>
      </c>
      <c r="V929" s="41">
        <f t="shared" si="113"/>
        <v>2.6000581661467865E-2</v>
      </c>
      <c r="W929" s="42"/>
      <c r="X929" s="42"/>
      <c r="Y929" s="42"/>
      <c r="Z929" s="42"/>
      <c r="AA929" s="42"/>
    </row>
    <row r="930" spans="1:27" hidden="1">
      <c r="A930" s="38" t="s">
        <v>5459</v>
      </c>
      <c r="B930" s="39">
        <v>10030685</v>
      </c>
      <c r="C930" s="39">
        <v>41707</v>
      </c>
      <c r="D930" s="39">
        <v>5610353</v>
      </c>
      <c r="E930" s="39">
        <v>152298</v>
      </c>
      <c r="F930" s="52">
        <f t="shared" si="106"/>
        <v>4226327</v>
      </c>
      <c r="G930" s="39">
        <v>108280873</v>
      </c>
      <c r="H930" s="39">
        <v>1051015</v>
      </c>
      <c r="I930" s="39">
        <v>20165933</v>
      </c>
      <c r="J930" s="39">
        <v>2708833</v>
      </c>
      <c r="K930" s="52">
        <f t="shared" si="107"/>
        <v>84355092</v>
      </c>
      <c r="L930" s="54">
        <v>382285298</v>
      </c>
      <c r="M930" s="54">
        <v>53565670</v>
      </c>
      <c r="N930" s="54">
        <v>20360797</v>
      </c>
      <c r="O930" s="54">
        <v>165863531</v>
      </c>
      <c r="P930" s="52">
        <f t="shared" si="108"/>
        <v>142495300</v>
      </c>
      <c r="Q930" s="30" t="e">
        <f>MATCH(LEFT(A930,4)*1,'Appendix 1'!E$5:E$8,0)</f>
        <v>#N/A</v>
      </c>
      <c r="R930" s="41">
        <f t="shared" si="109"/>
        <v>-0.1</v>
      </c>
      <c r="S930" s="41">
        <f t="shared" si="110"/>
        <v>-0.1</v>
      </c>
      <c r="T930" s="41">
        <f t="shared" si="111"/>
        <v>-0.1</v>
      </c>
      <c r="U930" s="41">
        <f t="shared" si="112"/>
        <v>-0.1</v>
      </c>
      <c r="V930" s="41">
        <f t="shared" si="113"/>
        <v>5.0101622792373936E-2</v>
      </c>
      <c r="W930" s="42"/>
      <c r="X930" s="42"/>
      <c r="Y930" s="42"/>
      <c r="Z930" s="42"/>
      <c r="AA930" s="42"/>
    </row>
    <row r="931" spans="1:27" hidden="1">
      <c r="A931" s="38" t="s">
        <v>5460</v>
      </c>
      <c r="B931" s="39">
        <v>3387593</v>
      </c>
      <c r="C931" s="39">
        <v>73604</v>
      </c>
      <c r="D931" s="39">
        <v>1697196</v>
      </c>
      <c r="E931" s="39">
        <v>52807</v>
      </c>
      <c r="F931" s="52">
        <f t="shared" si="106"/>
        <v>1563986</v>
      </c>
      <c r="G931" s="39">
        <v>39504174</v>
      </c>
      <c r="H931" s="39">
        <v>1472055</v>
      </c>
      <c r="I931" s="39">
        <v>5697046</v>
      </c>
      <c r="J931" s="39">
        <v>1056296</v>
      </c>
      <c r="K931" s="52">
        <f t="shared" si="107"/>
        <v>31278777</v>
      </c>
      <c r="L931" s="54">
        <v>55171319</v>
      </c>
      <c r="M931" s="54">
        <v>11140319</v>
      </c>
      <c r="N931" s="54">
        <v>5697046</v>
      </c>
      <c r="O931" s="54">
        <v>1071651</v>
      </c>
      <c r="P931" s="52">
        <f t="shared" si="108"/>
        <v>37262303</v>
      </c>
      <c r="Q931" s="30" t="e">
        <f>MATCH(LEFT(A931,4)*1,'Appendix 1'!E$5:E$8,0)</f>
        <v>#N/A</v>
      </c>
      <c r="R931" s="41">
        <f t="shared" si="109"/>
        <v>-0.1</v>
      </c>
      <c r="S931" s="41">
        <f t="shared" si="110"/>
        <v>-0.1</v>
      </c>
      <c r="T931" s="41">
        <f t="shared" si="111"/>
        <v>-0.1</v>
      </c>
      <c r="U931" s="41">
        <f t="shared" si="112"/>
        <v>-0.1</v>
      </c>
      <c r="V931" s="41">
        <f t="shared" si="113"/>
        <v>5.0001507411878671E-2</v>
      </c>
      <c r="W931" s="42"/>
      <c r="X931" s="42"/>
      <c r="Y931" s="42"/>
      <c r="Z931" s="42"/>
      <c r="AA931" s="42"/>
    </row>
    <row r="932" spans="1:27" hidden="1">
      <c r="A932" s="38" t="s">
        <v>5461</v>
      </c>
      <c r="B932" s="39">
        <v>27957766</v>
      </c>
      <c r="C932" s="39">
        <v>14220</v>
      </c>
      <c r="D932" s="39">
        <v>948092</v>
      </c>
      <c r="E932" s="30">
        <v>0</v>
      </c>
      <c r="F932" s="52">
        <f t="shared" si="106"/>
        <v>26995454</v>
      </c>
      <c r="G932" s="39">
        <v>380193492</v>
      </c>
      <c r="H932" s="39">
        <v>290210</v>
      </c>
      <c r="I932" s="39">
        <v>2460567</v>
      </c>
      <c r="J932" s="30">
        <v>0</v>
      </c>
      <c r="K932" s="52">
        <f t="shared" si="107"/>
        <v>377442715</v>
      </c>
      <c r="L932" s="54">
        <v>591145097</v>
      </c>
      <c r="M932" s="54">
        <v>32017227</v>
      </c>
      <c r="N932" s="54">
        <v>2460567</v>
      </c>
      <c r="O932" s="54">
        <v>108188740</v>
      </c>
      <c r="P932" s="52">
        <f t="shared" si="108"/>
        <v>448478563</v>
      </c>
      <c r="Q932" s="30" t="e">
        <f>MATCH(LEFT(A932,4)*1,'Appendix 1'!E$5:E$8,0)</f>
        <v>#N/A</v>
      </c>
      <c r="R932" s="41">
        <f t="shared" si="109"/>
        <v>-0.1</v>
      </c>
      <c r="S932" s="41">
        <f t="shared" si="110"/>
        <v>-0.1</v>
      </c>
      <c r="T932" s="41">
        <f t="shared" si="111"/>
        <v>-0.1</v>
      </c>
      <c r="U932" s="41">
        <f t="shared" si="112"/>
        <v>-0.1</v>
      </c>
      <c r="V932" s="41">
        <f t="shared" si="113"/>
        <v>7.1521989767374367E-2</v>
      </c>
      <c r="W932" s="42"/>
      <c r="X932" s="42"/>
      <c r="Y932" s="42"/>
      <c r="Z932" s="42"/>
      <c r="AA932" s="42"/>
    </row>
    <row r="933" spans="1:27" hidden="1">
      <c r="A933" s="38" t="s">
        <v>5462</v>
      </c>
      <c r="B933" s="39">
        <v>80474643</v>
      </c>
      <c r="C933" s="39">
        <v>4121</v>
      </c>
      <c r="D933" s="39">
        <v>71003009</v>
      </c>
      <c r="E933" s="39">
        <v>28375</v>
      </c>
      <c r="F933" s="52">
        <f t="shared" si="106"/>
        <v>9439138</v>
      </c>
      <c r="G933" s="39">
        <v>1246482792</v>
      </c>
      <c r="H933" s="39">
        <v>132930</v>
      </c>
      <c r="I933" s="39">
        <v>941483018</v>
      </c>
      <c r="J933" s="39">
        <v>914353</v>
      </c>
      <c r="K933" s="52">
        <f t="shared" si="107"/>
        <v>303952491</v>
      </c>
      <c r="L933" s="54">
        <v>1391805940</v>
      </c>
      <c r="M933" s="54">
        <v>10821771</v>
      </c>
      <c r="N933" s="54">
        <v>987652225</v>
      </c>
      <c r="O933" s="54">
        <v>10119517</v>
      </c>
      <c r="P933" s="52">
        <f t="shared" si="108"/>
        <v>383212427</v>
      </c>
      <c r="Q933" s="30" t="e">
        <f>MATCH(LEFT(A933,4)*1,'Appendix 1'!E$5:E$8,0)</f>
        <v>#N/A</v>
      </c>
      <c r="R933" s="41">
        <f t="shared" si="109"/>
        <v>-0.1</v>
      </c>
      <c r="S933" s="41">
        <f t="shared" si="110"/>
        <v>-0.1</v>
      </c>
      <c r="T933" s="41">
        <f t="shared" si="111"/>
        <v>-0.1</v>
      </c>
      <c r="U933" s="41">
        <f t="shared" si="112"/>
        <v>-0.1</v>
      </c>
      <c r="V933" s="41">
        <f t="shared" si="113"/>
        <v>3.1054649260959667E-2</v>
      </c>
      <c r="W933" s="42"/>
      <c r="X933" s="42"/>
      <c r="Y933" s="42"/>
      <c r="Z933" s="42"/>
      <c r="AA933" s="42"/>
    </row>
    <row r="934" spans="1:27" hidden="1">
      <c r="A934" s="38" t="s">
        <v>5463</v>
      </c>
      <c r="B934" s="39">
        <v>170472097</v>
      </c>
      <c r="C934" s="39">
        <v>680341</v>
      </c>
      <c r="D934" s="39">
        <v>144054841</v>
      </c>
      <c r="E934" s="39">
        <v>1287174</v>
      </c>
      <c r="F934" s="52">
        <f t="shared" si="106"/>
        <v>24449741</v>
      </c>
      <c r="G934" s="39">
        <v>1374917866</v>
      </c>
      <c r="H934" s="39">
        <v>25136356</v>
      </c>
      <c r="I934" s="39">
        <v>514309255</v>
      </c>
      <c r="J934" s="39">
        <v>46530029</v>
      </c>
      <c r="K934" s="52">
        <f t="shared" si="107"/>
        <v>788942226</v>
      </c>
      <c r="L934" s="54">
        <v>2293744421</v>
      </c>
      <c r="M934" s="54">
        <v>305573185</v>
      </c>
      <c r="N934" s="54">
        <v>530917602</v>
      </c>
      <c r="O934" s="54">
        <v>583996296</v>
      </c>
      <c r="P934" s="52">
        <f t="shared" si="108"/>
        <v>873257338</v>
      </c>
      <c r="Q934" s="30" t="e">
        <f>MATCH(LEFT(A934,4)*1,'Appendix 1'!E$5:E$8,0)</f>
        <v>#N/A</v>
      </c>
      <c r="R934" s="41">
        <f t="shared" si="109"/>
        <v>-0.1</v>
      </c>
      <c r="S934" s="41">
        <f t="shared" si="110"/>
        <v>-0.1</v>
      </c>
      <c r="T934" s="41">
        <f t="shared" si="111"/>
        <v>-0.1</v>
      </c>
      <c r="U934" s="41">
        <f t="shared" si="112"/>
        <v>-0.1</v>
      </c>
      <c r="V934" s="41">
        <f t="shared" si="113"/>
        <v>3.0990534153511006E-2</v>
      </c>
      <c r="W934" s="42"/>
      <c r="X934" s="42"/>
      <c r="Y934" s="42"/>
      <c r="Z934" s="42"/>
      <c r="AA934" s="42"/>
    </row>
    <row r="935" spans="1:27" hidden="1">
      <c r="A935" s="38" t="s">
        <v>5464</v>
      </c>
      <c r="B935" s="39">
        <v>1113448</v>
      </c>
      <c r="C935" s="30">
        <v>0</v>
      </c>
      <c r="D935" s="39">
        <v>292272</v>
      </c>
      <c r="E935" s="30">
        <v>0</v>
      </c>
      <c r="F935" s="52">
        <f t="shared" si="106"/>
        <v>821176</v>
      </c>
      <c r="G935" s="39">
        <v>63058799</v>
      </c>
      <c r="H935" s="39">
        <v>922894</v>
      </c>
      <c r="I935" s="39">
        <v>11663737</v>
      </c>
      <c r="J935" s="30">
        <v>0</v>
      </c>
      <c r="K935" s="52">
        <f t="shared" si="107"/>
        <v>50472168</v>
      </c>
      <c r="L935" s="54">
        <v>1191595677</v>
      </c>
      <c r="M935" s="54">
        <v>372688314</v>
      </c>
      <c r="N935" s="54">
        <v>11663737</v>
      </c>
      <c r="O935" s="54">
        <v>120456111</v>
      </c>
      <c r="P935" s="52">
        <f t="shared" si="108"/>
        <v>686787515</v>
      </c>
      <c r="Q935" s="30" t="e">
        <f>MATCH(LEFT(A935,4)*1,'Appendix 1'!E$5:E$8,0)</f>
        <v>#N/A</v>
      </c>
      <c r="R935" s="41">
        <f t="shared" si="109"/>
        <v>-0.1</v>
      </c>
      <c r="S935" s="41">
        <f t="shared" si="110"/>
        <v>-0.1</v>
      </c>
      <c r="T935" s="41">
        <f t="shared" si="111"/>
        <v>-0.1</v>
      </c>
      <c r="U935" s="41">
        <f t="shared" si="112"/>
        <v>-0.1</v>
      </c>
      <c r="V935" s="41">
        <f t="shared" si="113"/>
        <v>1.6269877687837782E-2</v>
      </c>
      <c r="W935" s="42"/>
      <c r="X935" s="42"/>
      <c r="Y935" s="42"/>
      <c r="Z935" s="42"/>
      <c r="AA935" s="42"/>
    </row>
    <row r="936" spans="1:27" hidden="1">
      <c r="A936" s="38" t="s">
        <v>5465</v>
      </c>
      <c r="B936" s="30">
        <v>0</v>
      </c>
      <c r="C936" s="30">
        <v>0</v>
      </c>
      <c r="D936" s="40"/>
      <c r="E936" s="30">
        <v>0</v>
      </c>
      <c r="F936" s="52">
        <f t="shared" si="106"/>
        <v>0</v>
      </c>
      <c r="G936" s="30">
        <v>0</v>
      </c>
      <c r="H936" s="30">
        <v>0</v>
      </c>
      <c r="I936" s="40"/>
      <c r="J936" s="30">
        <v>0</v>
      </c>
      <c r="K936" s="52">
        <f t="shared" si="107"/>
        <v>0</v>
      </c>
      <c r="L936" s="54">
        <v>9681543</v>
      </c>
      <c r="M936" s="54">
        <v>8149143</v>
      </c>
      <c r="N936" s="55"/>
      <c r="O936" s="54">
        <v>1096024</v>
      </c>
      <c r="P936" s="52">
        <f t="shared" si="108"/>
        <v>436376</v>
      </c>
      <c r="Q936" s="30" t="e">
        <f>MATCH(LEFT(A936,4)*1,'Appendix 1'!E$5:E$8,0)</f>
        <v>#N/A</v>
      </c>
      <c r="R936" s="41">
        <f t="shared" si="109"/>
        <v>-0.1</v>
      </c>
      <c r="S936" s="41">
        <f t="shared" si="110"/>
        <v>-0.1</v>
      </c>
      <c r="T936" s="41">
        <f t="shared" si="111"/>
        <v>-0.1</v>
      </c>
      <c r="U936" s="41">
        <f t="shared" si="112"/>
        <v>-0.1</v>
      </c>
      <c r="V936" s="41" t="e">
        <f t="shared" si="113"/>
        <v>#DIV/0!</v>
      </c>
      <c r="W936" s="42"/>
      <c r="X936" s="42"/>
      <c r="Y936" s="42"/>
      <c r="Z936" s="42"/>
      <c r="AA936" s="42"/>
    </row>
    <row r="937" spans="1:27" hidden="1">
      <c r="A937" s="38" t="s">
        <v>5466</v>
      </c>
      <c r="B937" s="40"/>
      <c r="C937" s="40"/>
      <c r="D937" s="40"/>
      <c r="E937" s="40"/>
      <c r="F937" s="52">
        <f t="shared" si="106"/>
        <v>0</v>
      </c>
      <c r="G937" s="40"/>
      <c r="H937" s="40"/>
      <c r="I937" s="40"/>
      <c r="J937" s="40"/>
      <c r="K937" s="52">
        <f t="shared" si="107"/>
        <v>0</v>
      </c>
      <c r="L937" s="55"/>
      <c r="M937" s="55"/>
      <c r="N937" s="55"/>
      <c r="O937" s="55"/>
      <c r="P937" s="52">
        <f t="shared" si="108"/>
        <v>0</v>
      </c>
      <c r="Q937" s="30" t="e">
        <f>MATCH(LEFT(A937,4)*1,'Appendix 1'!E$5:E$8,0)</f>
        <v>#N/A</v>
      </c>
      <c r="R937" s="41">
        <f t="shared" si="109"/>
        <v>-0.1</v>
      </c>
      <c r="S937" s="41">
        <f t="shared" si="110"/>
        <v>-0.1</v>
      </c>
      <c r="T937" s="41">
        <f t="shared" si="111"/>
        <v>-0.1</v>
      </c>
      <c r="U937" s="41">
        <f t="shared" si="112"/>
        <v>-0.1</v>
      </c>
      <c r="V937" s="41" t="e">
        <f t="shared" si="113"/>
        <v>#DIV/0!</v>
      </c>
      <c r="W937" s="42"/>
      <c r="X937" s="42"/>
      <c r="Y937" s="42"/>
      <c r="Z937" s="42"/>
      <c r="AA937" s="42"/>
    </row>
    <row r="938" spans="1:27" hidden="1">
      <c r="A938" s="38" t="s">
        <v>5467</v>
      </c>
      <c r="B938" s="39">
        <v>194218</v>
      </c>
      <c r="C938" s="30">
        <v>0</v>
      </c>
      <c r="D938" s="39">
        <v>26202</v>
      </c>
      <c r="E938" s="30">
        <v>0</v>
      </c>
      <c r="F938" s="52">
        <f t="shared" si="106"/>
        <v>168016</v>
      </c>
      <c r="G938" s="39">
        <v>6497337</v>
      </c>
      <c r="H938" s="30">
        <v>0</v>
      </c>
      <c r="I938" s="39">
        <v>93914</v>
      </c>
      <c r="J938" s="30">
        <v>0</v>
      </c>
      <c r="K938" s="52">
        <f t="shared" si="107"/>
        <v>6403423</v>
      </c>
      <c r="L938" s="54">
        <v>7177924</v>
      </c>
      <c r="M938" s="54">
        <v>217344</v>
      </c>
      <c r="N938" s="54">
        <v>93914</v>
      </c>
      <c r="O938" s="54">
        <v>7277</v>
      </c>
      <c r="P938" s="52">
        <f t="shared" si="108"/>
        <v>6859389</v>
      </c>
      <c r="Q938" s="30" t="e">
        <f>MATCH(LEFT(A938,4)*1,'Appendix 1'!E$5:E$8,0)</f>
        <v>#N/A</v>
      </c>
      <c r="R938" s="41">
        <f t="shared" si="109"/>
        <v>-0.1</v>
      </c>
      <c r="S938" s="41">
        <f t="shared" si="110"/>
        <v>-0.1</v>
      </c>
      <c r="T938" s="41">
        <f t="shared" si="111"/>
        <v>-0.1</v>
      </c>
      <c r="U938" s="41">
        <f t="shared" si="112"/>
        <v>-0.1</v>
      </c>
      <c r="V938" s="41">
        <f t="shared" si="113"/>
        <v>2.6238466520172102E-2</v>
      </c>
      <c r="W938" s="42"/>
      <c r="X938" s="42"/>
      <c r="Y938" s="42"/>
      <c r="Z938" s="42"/>
      <c r="AA938" s="42"/>
    </row>
    <row r="939" spans="1:27" hidden="1">
      <c r="A939" s="38" t="s">
        <v>5468</v>
      </c>
      <c r="B939" s="40"/>
      <c r="C939" s="40"/>
      <c r="D939" s="40"/>
      <c r="E939" s="40"/>
      <c r="F939" s="52">
        <f t="shared" si="106"/>
        <v>0</v>
      </c>
      <c r="G939" s="40"/>
      <c r="H939" s="40"/>
      <c r="I939" s="40"/>
      <c r="J939" s="40"/>
      <c r="K939" s="52">
        <f t="shared" si="107"/>
        <v>0</v>
      </c>
      <c r="L939" s="55"/>
      <c r="M939" s="55"/>
      <c r="N939" s="55"/>
      <c r="O939" s="55"/>
      <c r="P939" s="52">
        <f t="shared" si="108"/>
        <v>0</v>
      </c>
      <c r="Q939" s="30" t="e">
        <f>MATCH(LEFT(A939,4)*1,'Appendix 1'!E$5:E$8,0)</f>
        <v>#N/A</v>
      </c>
      <c r="R939" s="41">
        <f t="shared" si="109"/>
        <v>-0.1</v>
      </c>
      <c r="S939" s="41">
        <f t="shared" si="110"/>
        <v>-0.1</v>
      </c>
      <c r="T939" s="41">
        <f t="shared" si="111"/>
        <v>-0.1</v>
      </c>
      <c r="U939" s="41">
        <f t="shared" si="112"/>
        <v>-0.1</v>
      </c>
      <c r="V939" s="41" t="e">
        <f t="shared" si="113"/>
        <v>#DIV/0!</v>
      </c>
      <c r="W939" s="42"/>
      <c r="X939" s="42"/>
      <c r="Y939" s="42"/>
      <c r="Z939" s="42"/>
      <c r="AA939" s="42"/>
    </row>
    <row r="940" spans="1:27" hidden="1">
      <c r="A940" s="38" t="s">
        <v>5469</v>
      </c>
      <c r="B940" s="39">
        <v>1532787</v>
      </c>
      <c r="C940" s="39">
        <v>3224</v>
      </c>
      <c r="D940" s="39">
        <v>1250498</v>
      </c>
      <c r="E940" s="39">
        <v>1849</v>
      </c>
      <c r="F940" s="52">
        <f t="shared" si="106"/>
        <v>277216</v>
      </c>
      <c r="G940" s="39">
        <v>15011129</v>
      </c>
      <c r="H940" s="39">
        <v>132330</v>
      </c>
      <c r="I940" s="39">
        <v>4766645</v>
      </c>
      <c r="J940" s="39">
        <v>61638</v>
      </c>
      <c r="K940" s="52">
        <f t="shared" si="107"/>
        <v>10050516</v>
      </c>
      <c r="L940" s="54">
        <v>26162016</v>
      </c>
      <c r="M940" s="54">
        <v>8839943</v>
      </c>
      <c r="N940" s="54">
        <v>4766645</v>
      </c>
      <c r="O940" s="54">
        <v>1910172</v>
      </c>
      <c r="P940" s="52">
        <f t="shared" si="108"/>
        <v>10645256</v>
      </c>
      <c r="Q940" s="30" t="e">
        <f>MATCH(LEFT(A940,4)*1,'Appendix 1'!E$5:E$8,0)</f>
        <v>#N/A</v>
      </c>
      <c r="R940" s="41">
        <f t="shared" si="109"/>
        <v>-0.1</v>
      </c>
      <c r="S940" s="41">
        <f t="shared" si="110"/>
        <v>-0.1</v>
      </c>
      <c r="T940" s="41">
        <f t="shared" si="111"/>
        <v>-0.1</v>
      </c>
      <c r="U940" s="41">
        <f t="shared" si="112"/>
        <v>-0.1</v>
      </c>
      <c r="V940" s="41">
        <f t="shared" si="113"/>
        <v>2.7582265427964096E-2</v>
      </c>
      <c r="W940" s="42"/>
      <c r="X940" s="42"/>
      <c r="Y940" s="42"/>
      <c r="Z940" s="42"/>
      <c r="AA940" s="42"/>
    </row>
    <row r="941" spans="1:27" hidden="1">
      <c r="A941" s="38" t="s">
        <v>5470</v>
      </c>
      <c r="B941" s="39">
        <v>762986</v>
      </c>
      <c r="C941" s="39">
        <v>1492</v>
      </c>
      <c r="D941" s="39">
        <v>126888</v>
      </c>
      <c r="E941" s="30">
        <v>0</v>
      </c>
      <c r="F941" s="52">
        <f t="shared" si="106"/>
        <v>634606</v>
      </c>
      <c r="G941" s="39">
        <v>48620044</v>
      </c>
      <c r="H941" s="39">
        <v>88093</v>
      </c>
      <c r="I941" s="39">
        <v>7255284</v>
      </c>
      <c r="J941" s="30">
        <v>0</v>
      </c>
      <c r="K941" s="52">
        <f t="shared" si="107"/>
        <v>41276667</v>
      </c>
      <c r="L941" s="54">
        <v>2256111064</v>
      </c>
      <c r="M941" s="54">
        <v>1164600490</v>
      </c>
      <c r="N941" s="54">
        <v>7255284</v>
      </c>
      <c r="O941" s="54">
        <v>295010999</v>
      </c>
      <c r="P941" s="52">
        <f t="shared" si="108"/>
        <v>789244291</v>
      </c>
      <c r="Q941" s="30" t="e">
        <f>MATCH(LEFT(A941,4)*1,'Appendix 1'!E$5:E$8,0)</f>
        <v>#N/A</v>
      </c>
      <c r="R941" s="41">
        <f t="shared" si="109"/>
        <v>-0.1</v>
      </c>
      <c r="S941" s="41">
        <f t="shared" si="110"/>
        <v>-0.1</v>
      </c>
      <c r="T941" s="41">
        <f t="shared" si="111"/>
        <v>-0.1</v>
      </c>
      <c r="U941" s="41">
        <f t="shared" si="112"/>
        <v>-0.1</v>
      </c>
      <c r="V941" s="41">
        <f t="shared" si="113"/>
        <v>1.5374448716995488E-2</v>
      </c>
      <c r="W941" s="42"/>
      <c r="X941" s="42"/>
      <c r="Y941" s="42"/>
      <c r="Z941" s="42"/>
      <c r="AA941" s="42"/>
    </row>
    <row r="942" spans="1:27" hidden="1">
      <c r="A942" s="38" t="s">
        <v>5471</v>
      </c>
      <c r="B942" s="30">
        <v>0</v>
      </c>
      <c r="C942" s="30">
        <v>0</v>
      </c>
      <c r="D942" s="40"/>
      <c r="E942" s="30">
        <v>0</v>
      </c>
      <c r="F942" s="52">
        <f t="shared" si="106"/>
        <v>0</v>
      </c>
      <c r="G942" s="30">
        <v>0</v>
      </c>
      <c r="H942" s="30">
        <v>0</v>
      </c>
      <c r="I942" s="40"/>
      <c r="J942" s="30">
        <v>0</v>
      </c>
      <c r="K942" s="52">
        <f t="shared" si="107"/>
        <v>0</v>
      </c>
      <c r="L942" s="54">
        <v>22092250</v>
      </c>
      <c r="M942" s="54">
        <v>13808357</v>
      </c>
      <c r="N942" s="55"/>
      <c r="O942" s="54">
        <v>7377687</v>
      </c>
      <c r="P942" s="52">
        <f t="shared" si="108"/>
        <v>906206</v>
      </c>
      <c r="Q942" s="30" t="e">
        <f>MATCH(LEFT(A942,4)*1,'Appendix 1'!E$5:E$8,0)</f>
        <v>#N/A</v>
      </c>
      <c r="R942" s="41">
        <f t="shared" si="109"/>
        <v>-0.1</v>
      </c>
      <c r="S942" s="41">
        <f t="shared" si="110"/>
        <v>-0.1</v>
      </c>
      <c r="T942" s="41">
        <f t="shared" si="111"/>
        <v>-0.1</v>
      </c>
      <c r="U942" s="41">
        <f t="shared" si="112"/>
        <v>-0.1</v>
      </c>
      <c r="V942" s="41" t="e">
        <f t="shared" si="113"/>
        <v>#DIV/0!</v>
      </c>
      <c r="W942" s="42"/>
      <c r="X942" s="42"/>
      <c r="Y942" s="42"/>
      <c r="Z942" s="42"/>
      <c r="AA942" s="42"/>
    </row>
    <row r="943" spans="1:27" hidden="1">
      <c r="A943" s="38" t="s">
        <v>5472</v>
      </c>
      <c r="B943" s="39">
        <v>109492</v>
      </c>
      <c r="C943" s="30">
        <v>0</v>
      </c>
      <c r="D943" s="40"/>
      <c r="E943" s="30">
        <v>0</v>
      </c>
      <c r="F943" s="52">
        <f t="shared" si="106"/>
        <v>109492</v>
      </c>
      <c r="G943" s="39">
        <v>78777309</v>
      </c>
      <c r="H943" s="30">
        <v>0</v>
      </c>
      <c r="I943" s="40"/>
      <c r="J943" s="30">
        <v>0</v>
      </c>
      <c r="K943" s="52">
        <f t="shared" si="107"/>
        <v>78777309</v>
      </c>
      <c r="L943" s="54">
        <v>80984058</v>
      </c>
      <c r="M943" s="54">
        <v>524986</v>
      </c>
      <c r="N943" s="55"/>
      <c r="O943" s="54">
        <v>1433328</v>
      </c>
      <c r="P943" s="52">
        <f t="shared" si="108"/>
        <v>79025744</v>
      </c>
      <c r="Q943" s="30" t="e">
        <f>MATCH(LEFT(A943,4)*1,'Appendix 1'!E$5:E$8,0)</f>
        <v>#N/A</v>
      </c>
      <c r="R943" s="41">
        <f t="shared" si="109"/>
        <v>-0.1</v>
      </c>
      <c r="S943" s="41">
        <f t="shared" si="110"/>
        <v>-0.1</v>
      </c>
      <c r="T943" s="41">
        <f t="shared" si="111"/>
        <v>-0.1</v>
      </c>
      <c r="U943" s="41">
        <f t="shared" si="112"/>
        <v>-0.1</v>
      </c>
      <c r="V943" s="41">
        <f t="shared" si="113"/>
        <v>1.3898926148899044E-3</v>
      </c>
      <c r="W943" s="42"/>
      <c r="X943" s="42"/>
      <c r="Y943" s="42"/>
      <c r="Z943" s="42"/>
      <c r="AA943" s="42"/>
    </row>
    <row r="944" spans="1:27" hidden="1">
      <c r="A944" s="38" t="s">
        <v>5473</v>
      </c>
      <c r="B944" s="39">
        <v>822679</v>
      </c>
      <c r="C944" s="30">
        <v>0</v>
      </c>
      <c r="D944" s="39">
        <v>192394</v>
      </c>
      <c r="E944" s="40"/>
      <c r="F944" s="52">
        <f t="shared" si="106"/>
        <v>630285</v>
      </c>
      <c r="G944" s="39">
        <v>15696025</v>
      </c>
      <c r="H944" s="30">
        <v>0</v>
      </c>
      <c r="I944" s="39">
        <v>689438</v>
      </c>
      <c r="J944" s="40"/>
      <c r="K944" s="52">
        <f t="shared" si="107"/>
        <v>15006587</v>
      </c>
      <c r="L944" s="54">
        <v>16528703</v>
      </c>
      <c r="M944" s="54">
        <v>727814</v>
      </c>
      <c r="N944" s="54">
        <v>689438</v>
      </c>
      <c r="O944" s="55"/>
      <c r="P944" s="52">
        <f t="shared" si="108"/>
        <v>15111451</v>
      </c>
      <c r="Q944" s="30" t="e">
        <f>MATCH(LEFT(A944,4)*1,'Appendix 1'!E$5:E$8,0)</f>
        <v>#N/A</v>
      </c>
      <c r="R944" s="41">
        <f t="shared" si="109"/>
        <v>-0.1</v>
      </c>
      <c r="S944" s="41">
        <f t="shared" si="110"/>
        <v>-0.1</v>
      </c>
      <c r="T944" s="41">
        <f t="shared" si="111"/>
        <v>-0.1</v>
      </c>
      <c r="U944" s="41">
        <f t="shared" si="112"/>
        <v>-0.1</v>
      </c>
      <c r="V944" s="41">
        <f t="shared" si="113"/>
        <v>4.2000556155773458E-2</v>
      </c>
      <c r="W944" s="42"/>
      <c r="X944" s="42"/>
      <c r="Y944" s="42"/>
      <c r="Z944" s="42"/>
      <c r="AA944" s="42"/>
    </row>
    <row r="945" spans="1:27" hidden="1">
      <c r="A945" s="38" t="s">
        <v>5474</v>
      </c>
      <c r="B945" s="39">
        <v>272158</v>
      </c>
      <c r="C945" s="39">
        <v>5477</v>
      </c>
      <c r="D945" s="39">
        <v>26569</v>
      </c>
      <c r="E945" s="39">
        <v>143</v>
      </c>
      <c r="F945" s="52">
        <f t="shared" si="106"/>
        <v>239969</v>
      </c>
      <c r="G945" s="39">
        <v>8866614</v>
      </c>
      <c r="H945" s="39">
        <v>195551</v>
      </c>
      <c r="I945" s="39">
        <v>95575</v>
      </c>
      <c r="J945" s="39">
        <v>5107</v>
      </c>
      <c r="K945" s="52">
        <f t="shared" si="107"/>
        <v>8570381</v>
      </c>
      <c r="L945" s="54">
        <v>9274091</v>
      </c>
      <c r="M945" s="54">
        <v>226117</v>
      </c>
      <c r="N945" s="54">
        <v>95575</v>
      </c>
      <c r="O945" s="54">
        <v>119438</v>
      </c>
      <c r="P945" s="52">
        <f t="shared" si="108"/>
        <v>8832961</v>
      </c>
      <c r="Q945" s="30" t="e">
        <f>MATCH(LEFT(A945,4)*1,'Appendix 1'!E$5:E$8,0)</f>
        <v>#N/A</v>
      </c>
      <c r="R945" s="41">
        <f t="shared" si="109"/>
        <v>-0.1</v>
      </c>
      <c r="S945" s="41">
        <f t="shared" si="110"/>
        <v>-0.1</v>
      </c>
      <c r="T945" s="41">
        <f t="shared" si="111"/>
        <v>-0.1</v>
      </c>
      <c r="U945" s="41">
        <f t="shared" si="112"/>
        <v>-0.1</v>
      </c>
      <c r="V945" s="41">
        <f t="shared" si="113"/>
        <v>2.7999805376213729E-2</v>
      </c>
      <c r="W945" s="42"/>
      <c r="X945" s="42"/>
      <c r="Y945" s="42"/>
      <c r="Z945" s="42"/>
      <c r="AA945" s="42"/>
    </row>
    <row r="946" spans="1:27" hidden="1">
      <c r="A946" s="38" t="s">
        <v>5475</v>
      </c>
      <c r="B946" s="40"/>
      <c r="C946" s="40"/>
      <c r="D946" s="40"/>
      <c r="E946" s="40"/>
      <c r="F946" s="52">
        <f t="shared" si="106"/>
        <v>0</v>
      </c>
      <c r="G946" s="40"/>
      <c r="H946" s="40"/>
      <c r="I946" s="40"/>
      <c r="J946" s="40"/>
      <c r="K946" s="52">
        <f t="shared" si="107"/>
        <v>0</v>
      </c>
      <c r="L946" s="55"/>
      <c r="M946" s="55"/>
      <c r="N946" s="55"/>
      <c r="O946" s="55"/>
      <c r="P946" s="52">
        <f t="shared" si="108"/>
        <v>0</v>
      </c>
      <c r="Q946" s="30" t="e">
        <f>MATCH(LEFT(A946,4)*1,'Appendix 1'!E$5:E$8,0)</f>
        <v>#N/A</v>
      </c>
      <c r="R946" s="41">
        <f t="shared" si="109"/>
        <v>-0.1</v>
      </c>
      <c r="S946" s="41">
        <f t="shared" si="110"/>
        <v>-0.1</v>
      </c>
      <c r="T946" s="41">
        <f t="shared" si="111"/>
        <v>-0.1</v>
      </c>
      <c r="U946" s="41">
        <f t="shared" si="112"/>
        <v>-0.1</v>
      </c>
      <c r="V946" s="41" t="e">
        <f t="shared" si="113"/>
        <v>#DIV/0!</v>
      </c>
      <c r="W946" s="42"/>
      <c r="X946" s="42"/>
      <c r="Y946" s="42"/>
      <c r="Z946" s="42"/>
      <c r="AA946" s="42"/>
    </row>
    <row r="947" spans="1:27" hidden="1">
      <c r="A947" s="38" t="s">
        <v>5476</v>
      </c>
      <c r="B947" s="39">
        <v>18448986</v>
      </c>
      <c r="C947" s="39">
        <v>52179</v>
      </c>
      <c r="D947" s="39">
        <v>15408394</v>
      </c>
      <c r="E947" s="39">
        <v>11648</v>
      </c>
      <c r="F947" s="52">
        <f t="shared" si="106"/>
        <v>2976765</v>
      </c>
      <c r="G947" s="39">
        <v>211233508</v>
      </c>
      <c r="H947" s="39">
        <v>1739084</v>
      </c>
      <c r="I947" s="39">
        <v>109885955</v>
      </c>
      <c r="J947" s="39">
        <v>388139</v>
      </c>
      <c r="K947" s="52">
        <f t="shared" si="107"/>
        <v>99220330</v>
      </c>
      <c r="L947" s="54">
        <v>245144009</v>
      </c>
      <c r="M947" s="54">
        <v>25889824</v>
      </c>
      <c r="N947" s="54">
        <v>109919556</v>
      </c>
      <c r="O947" s="54">
        <v>2948052</v>
      </c>
      <c r="P947" s="52">
        <f t="shared" si="108"/>
        <v>106386577</v>
      </c>
      <c r="Q947" s="30" t="e">
        <f>MATCH(LEFT(A947,4)*1,'Appendix 1'!E$5:E$8,0)</f>
        <v>#N/A</v>
      </c>
      <c r="R947" s="41">
        <f t="shared" si="109"/>
        <v>-0.1</v>
      </c>
      <c r="S947" s="41">
        <f t="shared" si="110"/>
        <v>-0.1</v>
      </c>
      <c r="T947" s="41">
        <f t="shared" si="111"/>
        <v>-0.1</v>
      </c>
      <c r="U947" s="41">
        <f t="shared" si="112"/>
        <v>-0.1</v>
      </c>
      <c r="V947" s="41">
        <f t="shared" si="113"/>
        <v>3.0001563187705586E-2</v>
      </c>
      <c r="W947" s="42"/>
      <c r="X947" s="42"/>
      <c r="Y947" s="42"/>
      <c r="Z947" s="42"/>
      <c r="AA947" s="42"/>
    </row>
    <row r="948" spans="1:27" hidden="1">
      <c r="A948" s="38" t="s">
        <v>5477</v>
      </c>
      <c r="B948" s="30">
        <v>0</v>
      </c>
      <c r="C948" s="30">
        <v>0</v>
      </c>
      <c r="D948" s="30">
        <v>0</v>
      </c>
      <c r="E948" s="30">
        <v>0</v>
      </c>
      <c r="F948" s="52">
        <f t="shared" si="106"/>
        <v>0</v>
      </c>
      <c r="G948" s="30">
        <v>0</v>
      </c>
      <c r="H948" s="30">
        <v>0</v>
      </c>
      <c r="I948" s="30">
        <v>0</v>
      </c>
      <c r="J948" s="30">
        <v>0</v>
      </c>
      <c r="K948" s="52">
        <f t="shared" si="107"/>
        <v>0</v>
      </c>
      <c r="L948" s="54">
        <v>774010388</v>
      </c>
      <c r="M948" s="54">
        <v>9682301</v>
      </c>
      <c r="N948" s="54">
        <v>50961</v>
      </c>
      <c r="O948" s="54">
        <v>7290046</v>
      </c>
      <c r="P948" s="52">
        <f t="shared" si="108"/>
        <v>756987080</v>
      </c>
      <c r="Q948" s="30" t="e">
        <f>MATCH(LEFT(A948,4)*1,'Appendix 1'!E$5:E$8,0)</f>
        <v>#N/A</v>
      </c>
      <c r="R948" s="41">
        <f t="shared" si="109"/>
        <v>-0.1</v>
      </c>
      <c r="S948" s="41">
        <f t="shared" si="110"/>
        <v>-0.1</v>
      </c>
      <c r="T948" s="41">
        <f t="shared" si="111"/>
        <v>-0.1</v>
      </c>
      <c r="U948" s="41">
        <f t="shared" si="112"/>
        <v>-0.1</v>
      </c>
      <c r="V948" s="41" t="e">
        <f t="shared" si="113"/>
        <v>#DIV/0!</v>
      </c>
      <c r="W948" s="42"/>
      <c r="X948" s="42"/>
      <c r="Y948" s="42"/>
      <c r="Z948" s="42"/>
      <c r="AA948" s="42"/>
    </row>
    <row r="949" spans="1:27" hidden="1">
      <c r="A949" s="38" t="s">
        <v>5478</v>
      </c>
      <c r="B949" s="30">
        <v>0</v>
      </c>
      <c r="C949" s="30">
        <v>0</v>
      </c>
      <c r="D949" s="30">
        <v>0</v>
      </c>
      <c r="E949" s="30">
        <v>0</v>
      </c>
      <c r="F949" s="52">
        <f t="shared" si="106"/>
        <v>0</v>
      </c>
      <c r="G949" s="30">
        <v>0</v>
      </c>
      <c r="H949" s="30">
        <v>0</v>
      </c>
      <c r="I949" s="30">
        <v>0</v>
      </c>
      <c r="J949" s="30">
        <v>0</v>
      </c>
      <c r="K949" s="52">
        <f t="shared" si="107"/>
        <v>0</v>
      </c>
      <c r="L949" s="54">
        <v>16872641</v>
      </c>
      <c r="M949" s="54">
        <v>3270583</v>
      </c>
      <c r="N949" s="54">
        <v>48702</v>
      </c>
      <c r="O949" s="54">
        <v>10891918</v>
      </c>
      <c r="P949" s="52">
        <f t="shared" si="108"/>
        <v>2661438</v>
      </c>
      <c r="Q949" s="30" t="e">
        <f>MATCH(LEFT(A949,4)*1,'Appendix 1'!E$5:E$8,0)</f>
        <v>#N/A</v>
      </c>
      <c r="R949" s="41">
        <f t="shared" si="109"/>
        <v>-0.1</v>
      </c>
      <c r="S949" s="41">
        <f t="shared" si="110"/>
        <v>-0.1</v>
      </c>
      <c r="T949" s="41">
        <f t="shared" si="111"/>
        <v>-0.1</v>
      </c>
      <c r="U949" s="41">
        <f t="shared" si="112"/>
        <v>-0.1</v>
      </c>
      <c r="V949" s="41" t="e">
        <f t="shared" si="113"/>
        <v>#DIV/0!</v>
      </c>
      <c r="W949" s="42"/>
      <c r="X949" s="42"/>
      <c r="Y949" s="42"/>
      <c r="Z949" s="42"/>
      <c r="AA949" s="42"/>
    </row>
    <row r="950" spans="1:27" hidden="1">
      <c r="A950" s="38" t="s">
        <v>5479</v>
      </c>
      <c r="B950" s="39">
        <v>339872</v>
      </c>
      <c r="C950" s="39">
        <v>9320</v>
      </c>
      <c r="D950" s="39">
        <v>1458</v>
      </c>
      <c r="E950" s="39">
        <v>18574</v>
      </c>
      <c r="F950" s="52">
        <f t="shared" si="106"/>
        <v>310520</v>
      </c>
      <c r="G950" s="39">
        <v>11329005</v>
      </c>
      <c r="H950" s="39">
        <v>310643</v>
      </c>
      <c r="I950" s="39">
        <v>48659</v>
      </c>
      <c r="J950" s="39">
        <v>619053</v>
      </c>
      <c r="K950" s="52">
        <f t="shared" si="107"/>
        <v>10350650</v>
      </c>
      <c r="L950" s="54">
        <v>47086789</v>
      </c>
      <c r="M950" s="54">
        <v>7444094</v>
      </c>
      <c r="N950" s="54">
        <v>48659</v>
      </c>
      <c r="O950" s="54">
        <v>29243386</v>
      </c>
      <c r="P950" s="52">
        <f t="shared" si="108"/>
        <v>10350650</v>
      </c>
      <c r="Q950" s="30" t="e">
        <f>MATCH(LEFT(A950,4)*1,'Appendix 1'!E$5:E$8,0)</f>
        <v>#N/A</v>
      </c>
      <c r="R950" s="41">
        <f t="shared" si="109"/>
        <v>-0.1</v>
      </c>
      <c r="S950" s="41">
        <f t="shared" si="110"/>
        <v>-0.1</v>
      </c>
      <c r="T950" s="41">
        <f t="shared" si="111"/>
        <v>-0.1</v>
      </c>
      <c r="U950" s="41">
        <f t="shared" si="112"/>
        <v>-0.1</v>
      </c>
      <c r="V950" s="41">
        <f t="shared" si="113"/>
        <v>3.0000048306145024E-2</v>
      </c>
      <c r="W950" s="42"/>
      <c r="X950" s="42"/>
      <c r="Y950" s="42"/>
      <c r="Z950" s="42"/>
      <c r="AA950" s="42"/>
    </row>
    <row r="951" spans="1:27" hidden="1">
      <c r="A951" s="38" t="s">
        <v>5480</v>
      </c>
      <c r="B951" s="40"/>
      <c r="C951" s="40"/>
      <c r="D951" s="40"/>
      <c r="E951" s="40"/>
      <c r="F951" s="52">
        <f t="shared" si="106"/>
        <v>0</v>
      </c>
      <c r="G951" s="40"/>
      <c r="H951" s="40"/>
      <c r="I951" s="40"/>
      <c r="J951" s="40"/>
      <c r="K951" s="52">
        <f t="shared" si="107"/>
        <v>0</v>
      </c>
      <c r="L951" s="55"/>
      <c r="M951" s="55"/>
      <c r="N951" s="55"/>
      <c r="O951" s="55"/>
      <c r="P951" s="52">
        <f t="shared" si="108"/>
        <v>0</v>
      </c>
      <c r="Q951" s="30" t="e">
        <f>MATCH(LEFT(A951,4)*1,'Appendix 1'!E$5:E$8,0)</f>
        <v>#N/A</v>
      </c>
      <c r="R951" s="41">
        <f t="shared" si="109"/>
        <v>-0.1</v>
      </c>
      <c r="S951" s="41">
        <f t="shared" si="110"/>
        <v>-0.1</v>
      </c>
      <c r="T951" s="41">
        <f t="shared" si="111"/>
        <v>-0.1</v>
      </c>
      <c r="U951" s="41">
        <f t="shared" si="112"/>
        <v>-0.1</v>
      </c>
      <c r="V951" s="41" t="e">
        <f t="shared" si="113"/>
        <v>#DIV/0!</v>
      </c>
      <c r="W951" s="42"/>
      <c r="X951" s="42"/>
      <c r="Y951" s="42"/>
      <c r="Z951" s="42"/>
      <c r="AA951" s="42"/>
    </row>
    <row r="952" spans="1:27" hidden="1">
      <c r="A952" s="38" t="s">
        <v>5481</v>
      </c>
      <c r="B952" s="40"/>
      <c r="C952" s="40"/>
      <c r="D952" s="40"/>
      <c r="E952" s="40"/>
      <c r="F952" s="52">
        <f t="shared" si="106"/>
        <v>0</v>
      </c>
      <c r="G952" s="40"/>
      <c r="H952" s="40"/>
      <c r="I952" s="40"/>
      <c r="J952" s="40"/>
      <c r="K952" s="52">
        <f t="shared" si="107"/>
        <v>0</v>
      </c>
      <c r="L952" s="55"/>
      <c r="M952" s="55"/>
      <c r="N952" s="55"/>
      <c r="O952" s="55"/>
      <c r="P952" s="52">
        <f t="shared" si="108"/>
        <v>0</v>
      </c>
      <c r="Q952" s="30" t="e">
        <f>MATCH(LEFT(A952,4)*1,'Appendix 1'!E$5:E$8,0)</f>
        <v>#N/A</v>
      </c>
      <c r="R952" s="41">
        <f t="shared" si="109"/>
        <v>-0.1</v>
      </c>
      <c r="S952" s="41">
        <f t="shared" si="110"/>
        <v>-0.1</v>
      </c>
      <c r="T952" s="41">
        <f t="shared" si="111"/>
        <v>-0.1</v>
      </c>
      <c r="U952" s="41">
        <f t="shared" si="112"/>
        <v>-0.1</v>
      </c>
      <c r="V952" s="41" t="e">
        <f t="shared" si="113"/>
        <v>#DIV/0!</v>
      </c>
      <c r="W952" s="42"/>
      <c r="X952" s="42"/>
      <c r="Y952" s="42"/>
      <c r="Z952" s="42"/>
      <c r="AA952" s="42"/>
    </row>
    <row r="953" spans="1:27" hidden="1">
      <c r="A953" s="38" t="s">
        <v>5482</v>
      </c>
      <c r="B953" s="40"/>
      <c r="C953" s="40"/>
      <c r="D953" s="40"/>
      <c r="E953" s="40"/>
      <c r="F953" s="52">
        <f t="shared" si="106"/>
        <v>0</v>
      </c>
      <c r="G953" s="40"/>
      <c r="H953" s="40"/>
      <c r="I953" s="40"/>
      <c r="J953" s="40"/>
      <c r="K953" s="52">
        <f t="shared" si="107"/>
        <v>0</v>
      </c>
      <c r="L953" s="55"/>
      <c r="M953" s="55"/>
      <c r="N953" s="55"/>
      <c r="O953" s="55"/>
      <c r="P953" s="52">
        <f t="shared" si="108"/>
        <v>0</v>
      </c>
      <c r="Q953" s="30" t="e">
        <f>MATCH(LEFT(A953,4)*1,'Appendix 1'!E$5:E$8,0)</f>
        <v>#N/A</v>
      </c>
      <c r="R953" s="41">
        <f t="shared" si="109"/>
        <v>-0.1</v>
      </c>
      <c r="S953" s="41">
        <f t="shared" si="110"/>
        <v>-0.1</v>
      </c>
      <c r="T953" s="41">
        <f t="shared" si="111"/>
        <v>-0.1</v>
      </c>
      <c r="U953" s="41">
        <f t="shared" si="112"/>
        <v>-0.1</v>
      </c>
      <c r="V953" s="41" t="e">
        <f t="shared" si="113"/>
        <v>#DIV/0!</v>
      </c>
      <c r="W953" s="42"/>
      <c r="X953" s="42"/>
      <c r="Y953" s="42"/>
      <c r="Z953" s="42"/>
      <c r="AA953" s="42"/>
    </row>
    <row r="954" spans="1:27" hidden="1">
      <c r="A954" s="38" t="s">
        <v>5483</v>
      </c>
      <c r="B954" s="39">
        <v>3923875</v>
      </c>
      <c r="C954" s="39">
        <v>525</v>
      </c>
      <c r="D954" s="39">
        <v>3169260</v>
      </c>
      <c r="E954" s="39">
        <v>1253</v>
      </c>
      <c r="F954" s="52">
        <f t="shared" si="106"/>
        <v>752837</v>
      </c>
      <c r="G954" s="39">
        <v>40213450</v>
      </c>
      <c r="H954" s="39">
        <v>19781</v>
      </c>
      <c r="I954" s="39">
        <v>11995269</v>
      </c>
      <c r="J954" s="39">
        <v>46555</v>
      </c>
      <c r="K954" s="52">
        <f t="shared" si="107"/>
        <v>28151845</v>
      </c>
      <c r="L954" s="54">
        <v>42522093</v>
      </c>
      <c r="M954" s="54">
        <v>1243684</v>
      </c>
      <c r="N954" s="54">
        <v>12081472</v>
      </c>
      <c r="O954" s="54">
        <v>398998</v>
      </c>
      <c r="P954" s="52">
        <f t="shared" si="108"/>
        <v>28797939</v>
      </c>
      <c r="Q954" s="30" t="e">
        <f>MATCH(LEFT(A954,4)*1,'Appendix 1'!E$5:E$8,0)</f>
        <v>#N/A</v>
      </c>
      <c r="R954" s="41">
        <f t="shared" si="109"/>
        <v>-0.1</v>
      </c>
      <c r="S954" s="41">
        <f t="shared" si="110"/>
        <v>-0.1</v>
      </c>
      <c r="T954" s="41">
        <f t="shared" si="111"/>
        <v>-0.1</v>
      </c>
      <c r="U954" s="41">
        <f t="shared" si="112"/>
        <v>-0.1</v>
      </c>
      <c r="V954" s="41">
        <f t="shared" si="113"/>
        <v>2.6742012823671061E-2</v>
      </c>
      <c r="W954" s="42"/>
      <c r="X954" s="42"/>
      <c r="Y954" s="42"/>
      <c r="Z954" s="42"/>
      <c r="AA954" s="42"/>
    </row>
    <row r="955" spans="1:27" hidden="1">
      <c r="A955" s="38" t="s">
        <v>5484</v>
      </c>
      <c r="B955" s="39">
        <v>8818629</v>
      </c>
      <c r="C955" s="39">
        <v>13680</v>
      </c>
      <c r="D955" s="39">
        <v>5133221</v>
      </c>
      <c r="E955" s="30">
        <v>0</v>
      </c>
      <c r="F955" s="52">
        <f t="shared" si="106"/>
        <v>3671728</v>
      </c>
      <c r="G955" s="39">
        <v>183948613</v>
      </c>
      <c r="H955" s="39">
        <v>397341</v>
      </c>
      <c r="I955" s="39">
        <v>88685797</v>
      </c>
      <c r="J955" s="30">
        <v>0</v>
      </c>
      <c r="K955" s="52">
        <f t="shared" si="107"/>
        <v>94865475</v>
      </c>
      <c r="L955" s="54">
        <v>242748221</v>
      </c>
      <c r="M955" s="54">
        <v>33106810</v>
      </c>
      <c r="N955" s="54">
        <v>88685797</v>
      </c>
      <c r="O955" s="54">
        <v>7157325</v>
      </c>
      <c r="P955" s="52">
        <f t="shared" si="108"/>
        <v>113798289</v>
      </c>
      <c r="Q955" s="30" t="e">
        <f>MATCH(LEFT(A955,4)*1,'Appendix 1'!E$5:E$8,0)</f>
        <v>#N/A</v>
      </c>
      <c r="R955" s="41">
        <f t="shared" si="109"/>
        <v>-0.1</v>
      </c>
      <c r="S955" s="41">
        <f t="shared" si="110"/>
        <v>-0.1</v>
      </c>
      <c r="T955" s="41">
        <f t="shared" si="111"/>
        <v>-0.1</v>
      </c>
      <c r="U955" s="41">
        <f t="shared" si="112"/>
        <v>-0.1</v>
      </c>
      <c r="V955" s="41">
        <f t="shared" si="113"/>
        <v>3.8704576137946922E-2</v>
      </c>
      <c r="W955" s="42"/>
      <c r="X955" s="42"/>
      <c r="Y955" s="42"/>
      <c r="Z955" s="42"/>
      <c r="AA955" s="42"/>
    </row>
    <row r="956" spans="1:27" hidden="1">
      <c r="A956" s="38" t="s">
        <v>5485</v>
      </c>
      <c r="B956" s="39">
        <v>3118231</v>
      </c>
      <c r="C956" s="39">
        <v>778</v>
      </c>
      <c r="D956" s="39">
        <v>1531704</v>
      </c>
      <c r="E956" s="30">
        <v>0</v>
      </c>
      <c r="F956" s="52">
        <f t="shared" si="106"/>
        <v>1585749</v>
      </c>
      <c r="G956" s="39">
        <v>71665875</v>
      </c>
      <c r="H956" s="39">
        <v>15602</v>
      </c>
      <c r="I956" s="39">
        <v>38611361</v>
      </c>
      <c r="J956" s="30">
        <v>0</v>
      </c>
      <c r="K956" s="52">
        <f t="shared" si="107"/>
        <v>33038912</v>
      </c>
      <c r="L956" s="54">
        <v>184801474</v>
      </c>
      <c r="M956" s="54">
        <v>21142815</v>
      </c>
      <c r="N956" s="54">
        <v>86288762</v>
      </c>
      <c r="O956" s="54">
        <v>106989</v>
      </c>
      <c r="P956" s="52">
        <f t="shared" si="108"/>
        <v>77262908</v>
      </c>
      <c r="Q956" s="30" t="e">
        <f>MATCH(LEFT(A956,4)*1,'Appendix 1'!E$5:E$8,0)</f>
        <v>#N/A</v>
      </c>
      <c r="R956" s="41">
        <f t="shared" si="109"/>
        <v>-0.1</v>
      </c>
      <c r="S956" s="41">
        <f t="shared" si="110"/>
        <v>-0.1</v>
      </c>
      <c r="T956" s="41">
        <f t="shared" si="111"/>
        <v>-0.1</v>
      </c>
      <c r="U956" s="41">
        <f t="shared" si="112"/>
        <v>-0.1</v>
      </c>
      <c r="V956" s="41">
        <f t="shared" si="113"/>
        <v>4.7996404966362087E-2</v>
      </c>
      <c r="W956" s="42"/>
      <c r="X956" s="42"/>
      <c r="Y956" s="42"/>
      <c r="Z956" s="42"/>
      <c r="AA956" s="42"/>
    </row>
    <row r="957" spans="1:27" hidden="1">
      <c r="A957" s="38" t="s">
        <v>5486</v>
      </c>
      <c r="B957" s="39">
        <v>3426528</v>
      </c>
      <c r="C957" s="39">
        <v>2643</v>
      </c>
      <c r="D957" s="39">
        <v>2101174</v>
      </c>
      <c r="E957" s="39">
        <v>10311</v>
      </c>
      <c r="F957" s="52">
        <f t="shared" si="106"/>
        <v>1312400</v>
      </c>
      <c r="G957" s="39">
        <v>116944054</v>
      </c>
      <c r="H957" s="39">
        <v>63966</v>
      </c>
      <c r="I957" s="39">
        <v>66568313</v>
      </c>
      <c r="J957" s="39">
        <v>300262</v>
      </c>
      <c r="K957" s="52">
        <f t="shared" si="107"/>
        <v>50011513</v>
      </c>
      <c r="L957" s="54">
        <v>180372697</v>
      </c>
      <c r="M957" s="54">
        <v>4687205</v>
      </c>
      <c r="N957" s="54">
        <v>79099710</v>
      </c>
      <c r="O957" s="54">
        <v>4530194</v>
      </c>
      <c r="P957" s="52">
        <f t="shared" si="108"/>
        <v>92055588</v>
      </c>
      <c r="Q957" s="30" t="e">
        <f>MATCH(LEFT(A957,4)*1,'Appendix 1'!E$5:E$8,0)</f>
        <v>#N/A</v>
      </c>
      <c r="R957" s="41">
        <f t="shared" si="109"/>
        <v>-0.1</v>
      </c>
      <c r="S957" s="41">
        <f t="shared" si="110"/>
        <v>-0.1</v>
      </c>
      <c r="T957" s="41">
        <f t="shared" si="111"/>
        <v>-0.1</v>
      </c>
      <c r="U957" s="41">
        <f t="shared" si="112"/>
        <v>-0.1</v>
      </c>
      <c r="V957" s="41">
        <f t="shared" si="113"/>
        <v>2.6241957526859865E-2</v>
      </c>
      <c r="W957" s="42"/>
      <c r="X957" s="42"/>
      <c r="Y957" s="42"/>
      <c r="Z957" s="42"/>
      <c r="AA957" s="42"/>
    </row>
    <row r="958" spans="1:27" hidden="1">
      <c r="A958" s="38" t="s">
        <v>5487</v>
      </c>
      <c r="B958" s="39">
        <v>17000159</v>
      </c>
      <c r="C958" s="39">
        <v>21525</v>
      </c>
      <c r="D958" s="39">
        <v>1245263</v>
      </c>
      <c r="E958" s="39">
        <v>15398</v>
      </c>
      <c r="F958" s="52">
        <f t="shared" si="106"/>
        <v>15717973</v>
      </c>
      <c r="G958" s="39">
        <v>240280955</v>
      </c>
      <c r="H958" s="39">
        <v>473272</v>
      </c>
      <c r="I958" s="39">
        <v>11870313</v>
      </c>
      <c r="J958" s="39">
        <v>246178</v>
      </c>
      <c r="K958" s="52">
        <f t="shared" si="107"/>
        <v>227691192</v>
      </c>
      <c r="L958" s="54">
        <v>583887763</v>
      </c>
      <c r="M958" s="54">
        <v>68484197</v>
      </c>
      <c r="N958" s="54">
        <v>23892718</v>
      </c>
      <c r="O958" s="54">
        <v>24041518</v>
      </c>
      <c r="P958" s="52">
        <f t="shared" si="108"/>
        <v>467469330</v>
      </c>
      <c r="Q958" s="30" t="e">
        <f>MATCH(LEFT(A958,4)*1,'Appendix 1'!E$5:E$8,0)</f>
        <v>#N/A</v>
      </c>
      <c r="R958" s="41">
        <f t="shared" si="109"/>
        <v>-0.1</v>
      </c>
      <c r="S958" s="41">
        <f t="shared" si="110"/>
        <v>-0.1</v>
      </c>
      <c r="T958" s="41">
        <f t="shared" si="111"/>
        <v>-0.1</v>
      </c>
      <c r="U958" s="41">
        <f t="shared" si="112"/>
        <v>-0.1</v>
      </c>
      <c r="V958" s="41">
        <f t="shared" si="113"/>
        <v>6.9031976432360198E-2</v>
      </c>
      <c r="W958" s="42"/>
      <c r="X958" s="42"/>
      <c r="Y958" s="42"/>
      <c r="Z958" s="42"/>
      <c r="AA958" s="42"/>
    </row>
    <row r="959" spans="1:27" hidden="1">
      <c r="A959" s="38" t="s">
        <v>5488</v>
      </c>
      <c r="B959" s="39">
        <v>3889574</v>
      </c>
      <c r="C959" s="39">
        <v>11058</v>
      </c>
      <c r="D959" s="39">
        <v>1870627</v>
      </c>
      <c r="E959" s="39">
        <v>1546</v>
      </c>
      <c r="F959" s="52">
        <f t="shared" si="106"/>
        <v>2006343</v>
      </c>
      <c r="G959" s="39">
        <v>58615281</v>
      </c>
      <c r="H959" s="39">
        <v>298868</v>
      </c>
      <c r="I959" s="39">
        <v>6943641</v>
      </c>
      <c r="J959" s="39">
        <v>41801</v>
      </c>
      <c r="K959" s="52">
        <f t="shared" si="107"/>
        <v>51330971</v>
      </c>
      <c r="L959" s="54">
        <v>390868745</v>
      </c>
      <c r="M959" s="54">
        <v>83841459</v>
      </c>
      <c r="N959" s="54">
        <v>7063406</v>
      </c>
      <c r="O959" s="54">
        <v>1256711</v>
      </c>
      <c r="P959" s="52">
        <f t="shared" si="108"/>
        <v>298707169</v>
      </c>
      <c r="Q959" s="30" t="e">
        <f>MATCH(LEFT(A959,4)*1,'Appendix 1'!E$5:E$8,0)</f>
        <v>#N/A</v>
      </c>
      <c r="R959" s="41">
        <f t="shared" si="109"/>
        <v>-0.1</v>
      </c>
      <c r="S959" s="41">
        <f t="shared" si="110"/>
        <v>-0.1</v>
      </c>
      <c r="T959" s="41">
        <f t="shared" si="111"/>
        <v>-0.1</v>
      </c>
      <c r="U959" s="41">
        <f t="shared" si="112"/>
        <v>-0.1</v>
      </c>
      <c r="V959" s="41">
        <f t="shared" si="113"/>
        <v>3.9086402632048399E-2</v>
      </c>
      <c r="W959" s="42"/>
      <c r="X959" s="42"/>
      <c r="Y959" s="42"/>
      <c r="Z959" s="42"/>
      <c r="AA959" s="42"/>
    </row>
    <row r="960" spans="1:27" hidden="1">
      <c r="A960" s="38" t="s">
        <v>5489</v>
      </c>
      <c r="B960" s="39">
        <v>1925132</v>
      </c>
      <c r="C960" s="30">
        <v>0</v>
      </c>
      <c r="D960" s="39">
        <v>1925132</v>
      </c>
      <c r="E960" s="30">
        <v>0</v>
      </c>
      <c r="F960" s="52">
        <f t="shared" si="106"/>
        <v>0</v>
      </c>
      <c r="G960" s="39">
        <v>7705443</v>
      </c>
      <c r="H960" s="30">
        <v>0</v>
      </c>
      <c r="I960" s="39">
        <v>7705443</v>
      </c>
      <c r="J960" s="30">
        <v>0</v>
      </c>
      <c r="K960" s="52">
        <f t="shared" si="107"/>
        <v>0</v>
      </c>
      <c r="L960" s="54">
        <v>18466877</v>
      </c>
      <c r="M960" s="54">
        <v>219788</v>
      </c>
      <c r="N960" s="54">
        <v>7705443</v>
      </c>
      <c r="O960" s="54">
        <v>1491255</v>
      </c>
      <c r="P960" s="52">
        <f t="shared" si="108"/>
        <v>9050391</v>
      </c>
      <c r="Q960" s="30" t="e">
        <f>MATCH(LEFT(A960,4)*1,'Appendix 1'!E$5:E$8,0)</f>
        <v>#N/A</v>
      </c>
      <c r="R960" s="41">
        <f t="shared" si="109"/>
        <v>-0.1</v>
      </c>
      <c r="S960" s="41">
        <f t="shared" si="110"/>
        <v>-0.1</v>
      </c>
      <c r="T960" s="41">
        <f t="shared" si="111"/>
        <v>-0.1</v>
      </c>
      <c r="U960" s="41">
        <f t="shared" si="112"/>
        <v>-0.1</v>
      </c>
      <c r="V960" s="41" t="e">
        <f t="shared" si="113"/>
        <v>#DIV/0!</v>
      </c>
      <c r="W960" s="42"/>
      <c r="X960" s="42"/>
      <c r="Y960" s="42"/>
      <c r="Z960" s="42"/>
      <c r="AA960" s="42"/>
    </row>
    <row r="961" spans="1:27" hidden="1">
      <c r="A961" s="38" t="s">
        <v>5490</v>
      </c>
      <c r="B961" s="40"/>
      <c r="C961" s="40"/>
      <c r="D961" s="40"/>
      <c r="E961" s="40"/>
      <c r="F961" s="52">
        <f t="shared" si="106"/>
        <v>0</v>
      </c>
      <c r="G961" s="40"/>
      <c r="H961" s="40"/>
      <c r="I961" s="40"/>
      <c r="J961" s="40"/>
      <c r="K961" s="52">
        <f t="shared" si="107"/>
        <v>0</v>
      </c>
      <c r="L961" s="55"/>
      <c r="M961" s="55"/>
      <c r="N961" s="55"/>
      <c r="O961" s="55"/>
      <c r="P961" s="52">
        <f t="shared" si="108"/>
        <v>0</v>
      </c>
      <c r="Q961" s="30" t="e">
        <f>MATCH(LEFT(A961,4)*1,'Appendix 1'!E$5:E$8,0)</f>
        <v>#N/A</v>
      </c>
      <c r="R961" s="41">
        <f t="shared" si="109"/>
        <v>-0.1</v>
      </c>
      <c r="S961" s="41">
        <f t="shared" si="110"/>
        <v>-0.1</v>
      </c>
      <c r="T961" s="41">
        <f t="shared" si="111"/>
        <v>-0.1</v>
      </c>
      <c r="U961" s="41">
        <f t="shared" si="112"/>
        <v>-0.1</v>
      </c>
      <c r="V961" s="41" t="e">
        <f t="shared" si="113"/>
        <v>#DIV/0!</v>
      </c>
      <c r="W961" s="42"/>
      <c r="X961" s="42"/>
      <c r="Y961" s="42"/>
      <c r="Z961" s="42"/>
      <c r="AA961" s="42"/>
    </row>
    <row r="962" spans="1:27" hidden="1">
      <c r="A962" s="38" t="s">
        <v>5491</v>
      </c>
      <c r="B962" s="39">
        <v>105662547</v>
      </c>
      <c r="C962" s="39">
        <v>831670</v>
      </c>
      <c r="D962" s="39">
        <v>16948588</v>
      </c>
      <c r="E962" s="39">
        <v>208387</v>
      </c>
      <c r="F962" s="52">
        <f t="shared" si="106"/>
        <v>87673902</v>
      </c>
      <c r="G962" s="39">
        <v>704513127</v>
      </c>
      <c r="H962" s="39">
        <v>7220269</v>
      </c>
      <c r="I962" s="39">
        <v>48508214</v>
      </c>
      <c r="J962" s="39">
        <v>1641481</v>
      </c>
      <c r="K962" s="52">
        <f t="shared" si="107"/>
        <v>647143163</v>
      </c>
      <c r="L962" s="54">
        <v>1037236321</v>
      </c>
      <c r="M962" s="54">
        <v>55161948</v>
      </c>
      <c r="N962" s="54">
        <v>61367431</v>
      </c>
      <c r="O962" s="54">
        <v>35802194</v>
      </c>
      <c r="P962" s="52">
        <f t="shared" si="108"/>
        <v>884904748</v>
      </c>
      <c r="Q962" s="30" t="e">
        <f>MATCH(LEFT(A962,4)*1,'Appendix 1'!E$5:E$8,0)</f>
        <v>#N/A</v>
      </c>
      <c r="R962" s="41">
        <f t="shared" si="109"/>
        <v>-0.1</v>
      </c>
      <c r="S962" s="41">
        <f t="shared" si="110"/>
        <v>-0.1</v>
      </c>
      <c r="T962" s="41">
        <f t="shared" si="111"/>
        <v>-0.1</v>
      </c>
      <c r="U962" s="41">
        <f t="shared" si="112"/>
        <v>-0.1</v>
      </c>
      <c r="V962" s="41">
        <f t="shared" si="113"/>
        <v>0.13547837173086227</v>
      </c>
      <c r="W962" s="42"/>
      <c r="X962" s="42"/>
      <c r="Y962" s="42"/>
      <c r="Z962" s="42"/>
      <c r="AA962" s="42"/>
    </row>
    <row r="963" spans="1:27" hidden="1">
      <c r="A963" s="38" t="s">
        <v>5492</v>
      </c>
      <c r="B963" s="39">
        <v>2482241</v>
      </c>
      <c r="C963" s="39">
        <v>4023</v>
      </c>
      <c r="D963" s="39">
        <v>660765</v>
      </c>
      <c r="E963" s="40"/>
      <c r="F963" s="52">
        <f t="shared" si="106"/>
        <v>1817453</v>
      </c>
      <c r="G963" s="39">
        <v>61428168</v>
      </c>
      <c r="H963" s="39">
        <v>130229</v>
      </c>
      <c r="I963" s="39">
        <v>13014697</v>
      </c>
      <c r="J963" s="40"/>
      <c r="K963" s="52">
        <f t="shared" si="107"/>
        <v>48283242</v>
      </c>
      <c r="L963" s="54">
        <v>66693913</v>
      </c>
      <c r="M963" s="54">
        <v>3837760</v>
      </c>
      <c r="N963" s="54">
        <v>13198090</v>
      </c>
      <c r="O963" s="55"/>
      <c r="P963" s="52">
        <f t="shared" si="108"/>
        <v>49658063</v>
      </c>
      <c r="Q963" s="30" t="e">
        <f>MATCH(LEFT(A963,4)*1,'Appendix 1'!E$5:E$8,0)</f>
        <v>#N/A</v>
      </c>
      <c r="R963" s="41">
        <f t="shared" si="109"/>
        <v>-0.1</v>
      </c>
      <c r="S963" s="41">
        <f t="shared" si="110"/>
        <v>-0.1</v>
      </c>
      <c r="T963" s="41">
        <f t="shared" si="111"/>
        <v>-0.1</v>
      </c>
      <c r="U963" s="41">
        <f t="shared" si="112"/>
        <v>-0.1</v>
      </c>
      <c r="V963" s="41">
        <f t="shared" si="113"/>
        <v>3.7641486460250534E-2</v>
      </c>
      <c r="W963" s="42"/>
      <c r="X963" s="42"/>
      <c r="Y963" s="42"/>
      <c r="Z963" s="42"/>
      <c r="AA963" s="42"/>
    </row>
    <row r="964" spans="1:27" hidden="1">
      <c r="A964" s="38" t="s">
        <v>5493</v>
      </c>
      <c r="B964" s="30">
        <v>0</v>
      </c>
      <c r="C964" s="30">
        <v>0</v>
      </c>
      <c r="D964" s="30">
        <v>0</v>
      </c>
      <c r="E964" s="30">
        <v>0</v>
      </c>
      <c r="F964" s="52">
        <f t="shared" si="106"/>
        <v>0</v>
      </c>
      <c r="G964" s="30">
        <v>0</v>
      </c>
      <c r="H964" s="30">
        <v>0</v>
      </c>
      <c r="I964" s="30">
        <v>0</v>
      </c>
      <c r="J964" s="30">
        <v>0</v>
      </c>
      <c r="K964" s="52">
        <f t="shared" si="107"/>
        <v>0</v>
      </c>
      <c r="L964" s="54">
        <v>79584136</v>
      </c>
      <c r="M964" s="54">
        <v>340693</v>
      </c>
      <c r="N964" s="54">
        <v>9349071</v>
      </c>
      <c r="O964" s="54">
        <v>1085266</v>
      </c>
      <c r="P964" s="52">
        <f t="shared" si="108"/>
        <v>68809106</v>
      </c>
      <c r="Q964" s="30" t="e">
        <f>MATCH(LEFT(A964,4)*1,'Appendix 1'!E$5:E$8,0)</f>
        <v>#N/A</v>
      </c>
      <c r="R964" s="41">
        <f t="shared" si="109"/>
        <v>-0.1</v>
      </c>
      <c r="S964" s="41">
        <f t="shared" si="110"/>
        <v>-0.1</v>
      </c>
      <c r="T964" s="41">
        <f t="shared" si="111"/>
        <v>-0.1</v>
      </c>
      <c r="U964" s="41">
        <f t="shared" si="112"/>
        <v>-0.1</v>
      </c>
      <c r="V964" s="41" t="e">
        <f t="shared" si="113"/>
        <v>#DIV/0!</v>
      </c>
      <c r="W964" s="42"/>
      <c r="X964" s="42"/>
      <c r="Y964" s="42"/>
      <c r="Z964" s="42"/>
      <c r="AA964" s="42"/>
    </row>
    <row r="965" spans="1:27" hidden="1">
      <c r="A965" s="38" t="s">
        <v>5494</v>
      </c>
      <c r="B965" s="39">
        <v>15846557</v>
      </c>
      <c r="C965" s="39">
        <v>18272</v>
      </c>
      <c r="D965" s="39">
        <v>13006520</v>
      </c>
      <c r="E965" s="39">
        <v>2922</v>
      </c>
      <c r="F965" s="52">
        <f t="shared" si="106"/>
        <v>2818843</v>
      </c>
      <c r="G965" s="39">
        <v>113808211</v>
      </c>
      <c r="H965" s="39">
        <v>130514</v>
      </c>
      <c r="I965" s="39">
        <v>92954123</v>
      </c>
      <c r="J965" s="39">
        <v>78961</v>
      </c>
      <c r="K965" s="52">
        <f t="shared" si="107"/>
        <v>20644613</v>
      </c>
      <c r="L965" s="54">
        <v>138896792</v>
      </c>
      <c r="M965" s="54">
        <v>299121</v>
      </c>
      <c r="N965" s="54">
        <v>98360603</v>
      </c>
      <c r="O965" s="54">
        <v>1693345</v>
      </c>
      <c r="P965" s="52">
        <f t="shared" si="108"/>
        <v>38543723</v>
      </c>
      <c r="Q965" s="30" t="e">
        <f>MATCH(LEFT(A965,4)*1,'Appendix 1'!E$5:E$8,0)</f>
        <v>#N/A</v>
      </c>
      <c r="R965" s="41">
        <f t="shared" si="109"/>
        <v>-0.1</v>
      </c>
      <c r="S965" s="41">
        <f t="shared" si="110"/>
        <v>-0.1</v>
      </c>
      <c r="T965" s="41">
        <f t="shared" si="111"/>
        <v>-0.1</v>
      </c>
      <c r="U965" s="41">
        <f t="shared" si="112"/>
        <v>-0.1</v>
      </c>
      <c r="V965" s="41">
        <f t="shared" si="113"/>
        <v>0.13654133405164826</v>
      </c>
      <c r="W965" s="42"/>
      <c r="X965" s="42"/>
      <c r="Y965" s="42"/>
      <c r="Z965" s="42"/>
      <c r="AA965" s="42"/>
    </row>
    <row r="966" spans="1:27" hidden="1">
      <c r="A966" s="38" t="s">
        <v>5495</v>
      </c>
      <c r="B966" s="39">
        <v>21485033</v>
      </c>
      <c r="C966" s="39">
        <v>76921</v>
      </c>
      <c r="D966" s="39">
        <v>10778266</v>
      </c>
      <c r="E966" s="39">
        <v>408</v>
      </c>
      <c r="F966" s="52">
        <f t="shared" si="106"/>
        <v>10629438</v>
      </c>
      <c r="G966" s="39">
        <v>363022783</v>
      </c>
      <c r="H966" s="39">
        <v>1809203</v>
      </c>
      <c r="I966" s="39">
        <v>118683344</v>
      </c>
      <c r="J966" s="39">
        <v>20344</v>
      </c>
      <c r="K966" s="52">
        <f t="shared" si="107"/>
        <v>242509892</v>
      </c>
      <c r="L966" s="54">
        <v>529891737</v>
      </c>
      <c r="M966" s="54">
        <v>19953553</v>
      </c>
      <c r="N966" s="54">
        <v>121518712</v>
      </c>
      <c r="O966" s="54">
        <v>150529</v>
      </c>
      <c r="P966" s="52">
        <f t="shared" si="108"/>
        <v>388268943</v>
      </c>
      <c r="Q966" s="30" t="e">
        <f>MATCH(LEFT(A966,4)*1,'Appendix 1'!E$5:E$8,0)</f>
        <v>#N/A</v>
      </c>
      <c r="R966" s="41">
        <f t="shared" si="109"/>
        <v>-0.1</v>
      </c>
      <c r="S966" s="41">
        <f t="shared" si="110"/>
        <v>-0.1</v>
      </c>
      <c r="T966" s="41">
        <f t="shared" si="111"/>
        <v>-0.1</v>
      </c>
      <c r="U966" s="41">
        <f t="shared" si="112"/>
        <v>-0.1</v>
      </c>
      <c r="V966" s="41">
        <f t="shared" si="113"/>
        <v>4.3830946079510852E-2</v>
      </c>
      <c r="W966" s="42"/>
      <c r="X966" s="42"/>
      <c r="Y966" s="42"/>
      <c r="Z966" s="42"/>
      <c r="AA966" s="42"/>
    </row>
    <row r="967" spans="1:27" hidden="1">
      <c r="A967" s="38" t="s">
        <v>5496</v>
      </c>
      <c r="B967" s="39">
        <v>3322894</v>
      </c>
      <c r="C967" s="39">
        <v>41535</v>
      </c>
      <c r="D967" s="39">
        <v>599404</v>
      </c>
      <c r="E967" s="39">
        <v>1220</v>
      </c>
      <c r="F967" s="52">
        <f t="shared" si="106"/>
        <v>2680735</v>
      </c>
      <c r="G967" s="39">
        <v>75743575</v>
      </c>
      <c r="H967" s="39">
        <v>1122651</v>
      </c>
      <c r="I967" s="39">
        <v>2135682</v>
      </c>
      <c r="J967" s="39">
        <v>32954</v>
      </c>
      <c r="K967" s="52">
        <f t="shared" si="107"/>
        <v>72452288</v>
      </c>
      <c r="L967" s="54">
        <v>85990478</v>
      </c>
      <c r="M967" s="54">
        <v>8775169</v>
      </c>
      <c r="N967" s="54">
        <v>2135682</v>
      </c>
      <c r="O967" s="54">
        <v>894607</v>
      </c>
      <c r="P967" s="52">
        <f t="shared" si="108"/>
        <v>74185020</v>
      </c>
      <c r="Q967" s="30" t="e">
        <f>MATCH(LEFT(A967,4)*1,'Appendix 1'!E$5:E$8,0)</f>
        <v>#N/A</v>
      </c>
      <c r="R967" s="41">
        <f t="shared" si="109"/>
        <v>-0.1</v>
      </c>
      <c r="S967" s="41">
        <f t="shared" si="110"/>
        <v>-0.1</v>
      </c>
      <c r="T967" s="41">
        <f t="shared" si="111"/>
        <v>-0.1</v>
      </c>
      <c r="U967" s="41">
        <f t="shared" si="112"/>
        <v>-0.1</v>
      </c>
      <c r="V967" s="41">
        <f t="shared" si="113"/>
        <v>3.7000004747952196E-2</v>
      </c>
      <c r="W967" s="42"/>
      <c r="X967" s="42"/>
      <c r="Y967" s="42"/>
      <c r="Z967" s="42"/>
      <c r="AA967" s="42"/>
    </row>
    <row r="968" spans="1:27" hidden="1">
      <c r="A968" s="38" t="s">
        <v>5497</v>
      </c>
      <c r="B968" s="39">
        <v>32724543</v>
      </c>
      <c r="C968" s="39">
        <v>4189</v>
      </c>
      <c r="D968" s="39">
        <v>29799809</v>
      </c>
      <c r="E968" s="39">
        <v>92096</v>
      </c>
      <c r="F968" s="52">
        <f t="shared" si="106"/>
        <v>2828449</v>
      </c>
      <c r="G968" s="39">
        <v>191105072</v>
      </c>
      <c r="H968" s="39">
        <v>74220</v>
      </c>
      <c r="I968" s="39">
        <v>115175882</v>
      </c>
      <c r="J968" s="39">
        <v>3192139</v>
      </c>
      <c r="K968" s="52">
        <f t="shared" si="107"/>
        <v>72662831</v>
      </c>
      <c r="L968" s="54">
        <v>360090488</v>
      </c>
      <c r="M968" s="54">
        <v>3187246</v>
      </c>
      <c r="N968" s="54">
        <v>115753176</v>
      </c>
      <c r="O968" s="54">
        <v>80087727</v>
      </c>
      <c r="P968" s="52">
        <f t="shared" si="108"/>
        <v>161062339</v>
      </c>
      <c r="Q968" s="30" t="e">
        <f>MATCH(LEFT(A968,4)*1,'Appendix 1'!E$5:E$8,0)</f>
        <v>#N/A</v>
      </c>
      <c r="R968" s="41">
        <f t="shared" si="109"/>
        <v>-0.1</v>
      </c>
      <c r="S968" s="41">
        <f t="shared" si="110"/>
        <v>-0.1</v>
      </c>
      <c r="T968" s="41">
        <f t="shared" si="111"/>
        <v>-0.1</v>
      </c>
      <c r="U968" s="41">
        <f t="shared" si="112"/>
        <v>-0.1</v>
      </c>
      <c r="V968" s="41">
        <f t="shared" si="113"/>
        <v>3.8925664759744912E-2</v>
      </c>
      <c r="W968" s="42"/>
      <c r="X968" s="42"/>
      <c r="Y968" s="42"/>
      <c r="Z968" s="42"/>
      <c r="AA968" s="42"/>
    </row>
    <row r="969" spans="1:27" hidden="1">
      <c r="A969" s="38" t="s">
        <v>5498</v>
      </c>
      <c r="B969" s="39">
        <v>29071699</v>
      </c>
      <c r="C969" s="39">
        <v>8229</v>
      </c>
      <c r="D969" s="39">
        <v>29028042</v>
      </c>
      <c r="E969" s="30">
        <v>0</v>
      </c>
      <c r="F969" s="52">
        <f t="shared" ref="F969:F1032" si="114">B969-SUM(C969:E969)</f>
        <v>35428</v>
      </c>
      <c r="G969" s="39">
        <v>117315142</v>
      </c>
      <c r="H969" s="39">
        <v>114287</v>
      </c>
      <c r="I969" s="39">
        <v>116708756</v>
      </c>
      <c r="J969" s="30">
        <v>0</v>
      </c>
      <c r="K969" s="52">
        <f t="shared" ref="K969:K1032" si="115">G969-SUM(H969:J969)</f>
        <v>492099</v>
      </c>
      <c r="L969" s="54">
        <v>810460487</v>
      </c>
      <c r="M969" s="54">
        <v>37707041</v>
      </c>
      <c r="N969" s="54">
        <v>117058686</v>
      </c>
      <c r="O969" s="54">
        <v>14208975</v>
      </c>
      <c r="P969" s="52">
        <f t="shared" ref="P969:P1032" si="116">L969-SUM(M969:O969)</f>
        <v>641485785</v>
      </c>
      <c r="Q969" s="30" t="e">
        <f>MATCH(LEFT(A969,4)*1,'Appendix 1'!E$5:E$8,0)</f>
        <v>#N/A</v>
      </c>
      <c r="R969" s="41">
        <f t="shared" ref="R969:R1032" si="117">IF(ISNA($Q969),-10%,B969/G969)</f>
        <v>-0.1</v>
      </c>
      <c r="S969" s="41">
        <f t="shared" ref="S969:S1032" si="118">IF(ISNA($Q969),-10%,C969/H969)</f>
        <v>-0.1</v>
      </c>
      <c r="T969" s="41">
        <f t="shared" ref="T969:T1032" si="119">IF(ISNA($Q969),-10%,D969/I969)</f>
        <v>-0.1</v>
      </c>
      <c r="U969" s="41">
        <f t="shared" ref="U969:U1032" si="120">IF(ISNA($Q969),-10%,E969/J969)</f>
        <v>-0.1</v>
      </c>
      <c r="V969" s="41">
        <f t="shared" si="113"/>
        <v>7.1993643555463435E-2</v>
      </c>
      <c r="W969" s="42"/>
      <c r="X969" s="42"/>
      <c r="Y969" s="42"/>
      <c r="Z969" s="42"/>
      <c r="AA969" s="42"/>
    </row>
    <row r="970" spans="1:27" hidden="1">
      <c r="A970" s="38" t="s">
        <v>5499</v>
      </c>
      <c r="B970" s="39">
        <v>62745657</v>
      </c>
      <c r="C970" s="39">
        <v>13148</v>
      </c>
      <c r="D970" s="39">
        <v>50833821</v>
      </c>
      <c r="E970" s="39">
        <v>35428</v>
      </c>
      <c r="F970" s="52">
        <f t="shared" si="114"/>
        <v>11863260</v>
      </c>
      <c r="G970" s="39">
        <v>364829435</v>
      </c>
      <c r="H970" s="39">
        <v>266790</v>
      </c>
      <c r="I970" s="39">
        <v>168628604</v>
      </c>
      <c r="J970" s="39">
        <v>628102</v>
      </c>
      <c r="K970" s="52">
        <f t="shared" si="115"/>
        <v>195305939</v>
      </c>
      <c r="L970" s="54">
        <v>455300061</v>
      </c>
      <c r="M970" s="54">
        <v>1595405</v>
      </c>
      <c r="N970" s="54">
        <v>169687116</v>
      </c>
      <c r="O970" s="54">
        <v>11555486</v>
      </c>
      <c r="P970" s="52">
        <f t="shared" si="116"/>
        <v>272462054</v>
      </c>
      <c r="Q970" s="30" t="e">
        <f>MATCH(LEFT(A970,4)*1,'Appendix 1'!E$5:E$8,0)</f>
        <v>#N/A</v>
      </c>
      <c r="R970" s="41">
        <f t="shared" si="117"/>
        <v>-0.1</v>
      </c>
      <c r="S970" s="41">
        <f t="shared" si="118"/>
        <v>-0.1</v>
      </c>
      <c r="T970" s="41">
        <f t="shared" si="119"/>
        <v>-0.1</v>
      </c>
      <c r="U970" s="41">
        <f t="shared" si="120"/>
        <v>-0.1</v>
      </c>
      <c r="V970" s="41">
        <f t="shared" si="113"/>
        <v>6.0741931662405824E-2</v>
      </c>
      <c r="W970" s="42"/>
      <c r="X970" s="42"/>
      <c r="Y970" s="42"/>
      <c r="Z970" s="42"/>
      <c r="AA970" s="42"/>
    </row>
    <row r="971" spans="1:27" hidden="1">
      <c r="A971" s="38" t="s">
        <v>5500</v>
      </c>
      <c r="B971" s="39">
        <v>115101790</v>
      </c>
      <c r="C971" s="39">
        <v>176736</v>
      </c>
      <c r="D971" s="39">
        <v>67730261</v>
      </c>
      <c r="E971" s="39">
        <v>610995</v>
      </c>
      <c r="F971" s="52">
        <f t="shared" si="114"/>
        <v>46583798</v>
      </c>
      <c r="G971" s="39">
        <v>725705298</v>
      </c>
      <c r="H971" s="39">
        <v>1963562</v>
      </c>
      <c r="I971" s="39">
        <v>199258273</v>
      </c>
      <c r="J971" s="39">
        <v>6788767</v>
      </c>
      <c r="K971" s="52">
        <f t="shared" si="115"/>
        <v>517694696</v>
      </c>
      <c r="L971" s="54">
        <v>741296921</v>
      </c>
      <c r="M971" s="54">
        <v>4092269</v>
      </c>
      <c r="N971" s="54">
        <v>205613720</v>
      </c>
      <c r="O971" s="54">
        <v>11886251</v>
      </c>
      <c r="P971" s="52">
        <f t="shared" si="116"/>
        <v>519704681</v>
      </c>
      <c r="Q971" s="30" t="e">
        <f>MATCH(LEFT(A971,4)*1,'Appendix 1'!E$5:E$8,0)</f>
        <v>#N/A</v>
      </c>
      <c r="R971" s="41">
        <f t="shared" si="117"/>
        <v>-0.1</v>
      </c>
      <c r="S971" s="41">
        <f t="shared" si="118"/>
        <v>-0.1</v>
      </c>
      <c r="T971" s="41">
        <f t="shared" si="119"/>
        <v>-0.1</v>
      </c>
      <c r="U971" s="41">
        <f t="shared" si="120"/>
        <v>-0.1</v>
      </c>
      <c r="V971" s="41">
        <f t="shared" si="113"/>
        <v>8.9983147132726274E-2</v>
      </c>
      <c r="W971" s="42"/>
      <c r="X971" s="42"/>
      <c r="Y971" s="42"/>
      <c r="Z971" s="42"/>
      <c r="AA971" s="42"/>
    </row>
    <row r="972" spans="1:27" hidden="1">
      <c r="A972" s="38" t="s">
        <v>5501</v>
      </c>
      <c r="B972" s="39">
        <v>173409548</v>
      </c>
      <c r="C972" s="39">
        <v>332543</v>
      </c>
      <c r="D972" s="39">
        <v>143324835</v>
      </c>
      <c r="E972" s="39">
        <v>640117</v>
      </c>
      <c r="F972" s="52">
        <f t="shared" si="114"/>
        <v>29112053</v>
      </c>
      <c r="G972" s="39">
        <v>1142326790</v>
      </c>
      <c r="H972" s="39">
        <v>7251958</v>
      </c>
      <c r="I972" s="39">
        <v>557776926</v>
      </c>
      <c r="J972" s="39">
        <v>12442576</v>
      </c>
      <c r="K972" s="52">
        <f t="shared" si="115"/>
        <v>564855330</v>
      </c>
      <c r="L972" s="54">
        <v>1366415798</v>
      </c>
      <c r="M972" s="54">
        <v>42181462</v>
      </c>
      <c r="N972" s="54">
        <v>563220925</v>
      </c>
      <c r="O972" s="54">
        <v>77499122</v>
      </c>
      <c r="P972" s="52">
        <f t="shared" si="116"/>
        <v>683514289</v>
      </c>
      <c r="Q972" s="30" t="e">
        <f>MATCH(LEFT(A972,4)*1,'Appendix 1'!E$5:E$8,0)</f>
        <v>#N/A</v>
      </c>
      <c r="R972" s="41">
        <f t="shared" si="117"/>
        <v>-0.1</v>
      </c>
      <c r="S972" s="41">
        <f t="shared" si="118"/>
        <v>-0.1</v>
      </c>
      <c r="T972" s="41">
        <f t="shared" si="119"/>
        <v>-0.1</v>
      </c>
      <c r="U972" s="41">
        <f t="shared" si="120"/>
        <v>-0.1</v>
      </c>
      <c r="V972" s="41">
        <f t="shared" si="113"/>
        <v>5.1538954230988671E-2</v>
      </c>
      <c r="W972" s="42"/>
      <c r="X972" s="42"/>
      <c r="Y972" s="42"/>
      <c r="Z972" s="42"/>
      <c r="AA972" s="42"/>
    </row>
    <row r="973" spans="1:27" hidden="1">
      <c r="A973" s="38" t="s">
        <v>5502</v>
      </c>
      <c r="B973" s="39">
        <v>10270066</v>
      </c>
      <c r="C973" s="39">
        <v>204</v>
      </c>
      <c r="D973" s="39">
        <v>9052364</v>
      </c>
      <c r="E973" s="39">
        <v>165</v>
      </c>
      <c r="F973" s="52">
        <f t="shared" si="114"/>
        <v>1217333</v>
      </c>
      <c r="G973" s="39">
        <v>68751053</v>
      </c>
      <c r="H973" s="39">
        <v>26638</v>
      </c>
      <c r="I973" s="39">
        <v>28101210</v>
      </c>
      <c r="J973" s="39">
        <v>117025</v>
      </c>
      <c r="K973" s="52">
        <f t="shared" si="115"/>
        <v>40506180</v>
      </c>
      <c r="L973" s="54">
        <v>69573305</v>
      </c>
      <c r="M973" s="54">
        <v>50575</v>
      </c>
      <c r="N973" s="54">
        <v>28391033</v>
      </c>
      <c r="O973" s="54">
        <v>137474</v>
      </c>
      <c r="P973" s="52">
        <f t="shared" si="116"/>
        <v>40994223</v>
      </c>
      <c r="Q973" s="30" t="e">
        <f>MATCH(LEFT(A973,4)*1,'Appendix 1'!E$5:E$8,0)</f>
        <v>#N/A</v>
      </c>
      <c r="R973" s="41">
        <f t="shared" si="117"/>
        <v>-0.1</v>
      </c>
      <c r="S973" s="41">
        <f t="shared" si="118"/>
        <v>-0.1</v>
      </c>
      <c r="T973" s="41">
        <f t="shared" si="119"/>
        <v>-0.1</v>
      </c>
      <c r="U973" s="41">
        <f t="shared" si="120"/>
        <v>-0.1</v>
      </c>
      <c r="V973" s="41">
        <f t="shared" si="113"/>
        <v>3.0053019070176452E-2</v>
      </c>
      <c r="W973" s="42"/>
      <c r="X973" s="42"/>
      <c r="Y973" s="42"/>
      <c r="Z973" s="42"/>
      <c r="AA973" s="42"/>
    </row>
    <row r="974" spans="1:27" hidden="1">
      <c r="A974" s="38" t="s">
        <v>5503</v>
      </c>
      <c r="B974" s="39">
        <v>210748946</v>
      </c>
      <c r="C974" s="39">
        <v>1400392</v>
      </c>
      <c r="D974" s="39">
        <v>141373210</v>
      </c>
      <c r="E974" s="39">
        <v>386174</v>
      </c>
      <c r="F974" s="52">
        <f t="shared" si="114"/>
        <v>67589170</v>
      </c>
      <c r="G974" s="39">
        <v>2164602043</v>
      </c>
      <c r="H974" s="39">
        <v>35162178</v>
      </c>
      <c r="I974" s="39">
        <v>501229130</v>
      </c>
      <c r="J974" s="39">
        <v>10243782</v>
      </c>
      <c r="K974" s="52">
        <f t="shared" si="115"/>
        <v>1617966953</v>
      </c>
      <c r="L974" s="54">
        <v>2939226133</v>
      </c>
      <c r="M974" s="54">
        <v>227872824</v>
      </c>
      <c r="N974" s="54">
        <v>503658497</v>
      </c>
      <c r="O974" s="54">
        <v>104758054</v>
      </c>
      <c r="P974" s="52">
        <f t="shared" si="116"/>
        <v>2102936758</v>
      </c>
      <c r="Q974" s="30" t="e">
        <f>MATCH(LEFT(A974,4)*1,'Appendix 1'!E$5:E$8,0)</f>
        <v>#N/A</v>
      </c>
      <c r="R974" s="41">
        <f t="shared" si="117"/>
        <v>-0.1</v>
      </c>
      <c r="S974" s="41">
        <f t="shared" si="118"/>
        <v>-0.1</v>
      </c>
      <c r="T974" s="41">
        <f t="shared" si="119"/>
        <v>-0.1</v>
      </c>
      <c r="U974" s="41">
        <f t="shared" si="120"/>
        <v>-0.1</v>
      </c>
      <c r="V974" s="41">
        <f t="shared" si="113"/>
        <v>4.1774135049345476E-2</v>
      </c>
      <c r="W974" s="42"/>
      <c r="X974" s="42"/>
      <c r="Y974" s="42"/>
      <c r="Z974" s="42"/>
      <c r="AA974" s="42"/>
    </row>
    <row r="975" spans="1:27" hidden="1">
      <c r="A975" s="38" t="s">
        <v>5504</v>
      </c>
      <c r="B975" s="39">
        <v>12753660</v>
      </c>
      <c r="C975" s="30">
        <v>0</v>
      </c>
      <c r="D975" s="39">
        <v>12753660</v>
      </c>
      <c r="E975" s="30">
        <v>0</v>
      </c>
      <c r="F975" s="52">
        <f t="shared" si="114"/>
        <v>0</v>
      </c>
      <c r="G975" s="39">
        <v>52382005</v>
      </c>
      <c r="H975" s="30">
        <v>0</v>
      </c>
      <c r="I975" s="39">
        <v>52382005</v>
      </c>
      <c r="J975" s="30">
        <v>0</v>
      </c>
      <c r="K975" s="52">
        <f t="shared" si="115"/>
        <v>0</v>
      </c>
      <c r="L975" s="54">
        <v>470090762</v>
      </c>
      <c r="M975" s="54">
        <v>37053639</v>
      </c>
      <c r="N975" s="54">
        <v>52460054</v>
      </c>
      <c r="O975" s="54">
        <v>7843035</v>
      </c>
      <c r="P975" s="52">
        <f t="shared" si="116"/>
        <v>372734034</v>
      </c>
      <c r="Q975" s="30" t="e">
        <f>MATCH(LEFT(A975,4)*1,'Appendix 1'!E$5:E$8,0)</f>
        <v>#N/A</v>
      </c>
      <c r="R975" s="41">
        <f t="shared" si="117"/>
        <v>-0.1</v>
      </c>
      <c r="S975" s="41">
        <f t="shared" si="118"/>
        <v>-0.1</v>
      </c>
      <c r="T975" s="41">
        <f t="shared" si="119"/>
        <v>-0.1</v>
      </c>
      <c r="U975" s="41">
        <f t="shared" si="120"/>
        <v>-0.1</v>
      </c>
      <c r="V975" s="41" t="e">
        <f t="shared" si="113"/>
        <v>#DIV/0!</v>
      </c>
      <c r="W975" s="42"/>
      <c r="X975" s="42"/>
      <c r="Y975" s="42"/>
      <c r="Z975" s="42"/>
      <c r="AA975" s="42"/>
    </row>
    <row r="976" spans="1:27" hidden="1">
      <c r="A976" s="38" t="s">
        <v>5505</v>
      </c>
      <c r="B976" s="39">
        <v>54668113</v>
      </c>
      <c r="C976" s="39">
        <v>18184</v>
      </c>
      <c r="D976" s="39">
        <v>17669909</v>
      </c>
      <c r="E976" s="39">
        <v>13382</v>
      </c>
      <c r="F976" s="52">
        <f t="shared" si="114"/>
        <v>36966638</v>
      </c>
      <c r="G976" s="39">
        <v>864422341</v>
      </c>
      <c r="H976" s="39">
        <v>395289</v>
      </c>
      <c r="I976" s="39">
        <v>60129885</v>
      </c>
      <c r="J976" s="39">
        <v>290939</v>
      </c>
      <c r="K976" s="52">
        <f t="shared" si="115"/>
        <v>803606228</v>
      </c>
      <c r="L976" s="54">
        <v>1106281578</v>
      </c>
      <c r="M976" s="54">
        <v>15353252</v>
      </c>
      <c r="N976" s="54">
        <v>60129885</v>
      </c>
      <c r="O976" s="54">
        <v>32344110</v>
      </c>
      <c r="P976" s="52">
        <f t="shared" si="116"/>
        <v>998454331</v>
      </c>
      <c r="Q976" s="30" t="e">
        <f>MATCH(LEFT(A976,4)*1,'Appendix 1'!E$5:E$8,0)</f>
        <v>#N/A</v>
      </c>
      <c r="R976" s="41">
        <f t="shared" si="117"/>
        <v>-0.1</v>
      </c>
      <c r="S976" s="41">
        <f t="shared" si="118"/>
        <v>-0.1</v>
      </c>
      <c r="T976" s="41">
        <f t="shared" si="119"/>
        <v>-0.1</v>
      </c>
      <c r="U976" s="41">
        <f t="shared" si="120"/>
        <v>-0.1</v>
      </c>
      <c r="V976" s="41">
        <f t="shared" si="113"/>
        <v>4.6000935174434709E-2</v>
      </c>
      <c r="W976" s="42"/>
      <c r="X976" s="42"/>
      <c r="Y976" s="42"/>
      <c r="Z976" s="42"/>
      <c r="AA976" s="42"/>
    </row>
    <row r="977" spans="1:27" hidden="1">
      <c r="A977" s="38" t="s">
        <v>5506</v>
      </c>
      <c r="B977" s="39">
        <v>24064679</v>
      </c>
      <c r="C977" s="39">
        <v>584</v>
      </c>
      <c r="D977" s="39">
        <v>22951569</v>
      </c>
      <c r="E977" s="39">
        <v>81</v>
      </c>
      <c r="F977" s="52">
        <f t="shared" si="114"/>
        <v>1112445</v>
      </c>
      <c r="G977" s="39">
        <v>110074695</v>
      </c>
      <c r="H977" s="39">
        <v>15781</v>
      </c>
      <c r="I977" s="39">
        <v>79991057</v>
      </c>
      <c r="J977" s="39">
        <v>2200</v>
      </c>
      <c r="K977" s="52">
        <f t="shared" si="115"/>
        <v>30065657</v>
      </c>
      <c r="L977" s="54">
        <v>115092689</v>
      </c>
      <c r="M977" s="54">
        <v>185039</v>
      </c>
      <c r="N977" s="54">
        <v>80027922</v>
      </c>
      <c r="O977" s="54">
        <v>1274485</v>
      </c>
      <c r="P977" s="52">
        <f t="shared" si="116"/>
        <v>33605243</v>
      </c>
      <c r="Q977" s="30" t="e">
        <f>MATCH(LEFT(A977,4)*1,'Appendix 1'!E$5:E$8,0)</f>
        <v>#N/A</v>
      </c>
      <c r="R977" s="41">
        <f t="shared" si="117"/>
        <v>-0.1</v>
      </c>
      <c r="S977" s="41">
        <f t="shared" si="118"/>
        <v>-0.1</v>
      </c>
      <c r="T977" s="41">
        <f t="shared" si="119"/>
        <v>-0.1</v>
      </c>
      <c r="U977" s="41">
        <f t="shared" si="120"/>
        <v>-0.1</v>
      </c>
      <c r="V977" s="41">
        <f t="shared" si="113"/>
        <v>3.7000521891139782E-2</v>
      </c>
      <c r="W977" s="42"/>
      <c r="X977" s="42"/>
      <c r="Y977" s="42"/>
      <c r="Z977" s="42"/>
      <c r="AA977" s="42"/>
    </row>
    <row r="978" spans="1:27" hidden="1">
      <c r="A978" s="38" t="s">
        <v>5507</v>
      </c>
      <c r="B978" s="39">
        <v>96966956</v>
      </c>
      <c r="C978" s="39">
        <v>38196</v>
      </c>
      <c r="D978" s="39">
        <v>81111106</v>
      </c>
      <c r="E978" s="39">
        <v>2855</v>
      </c>
      <c r="F978" s="52">
        <f t="shared" si="114"/>
        <v>15814799</v>
      </c>
      <c r="G978" s="39">
        <v>742647256</v>
      </c>
      <c r="H978" s="39">
        <v>554434</v>
      </c>
      <c r="I978" s="39">
        <v>457299690</v>
      </c>
      <c r="J978" s="39">
        <v>30039</v>
      </c>
      <c r="K978" s="52">
        <f t="shared" si="115"/>
        <v>284763093</v>
      </c>
      <c r="L978" s="54">
        <v>770126516</v>
      </c>
      <c r="M978" s="54">
        <v>728921</v>
      </c>
      <c r="N978" s="54">
        <v>458788691</v>
      </c>
      <c r="O978" s="54">
        <v>12060416</v>
      </c>
      <c r="P978" s="52">
        <f t="shared" si="116"/>
        <v>298548488</v>
      </c>
      <c r="Q978" s="30" t="e">
        <f>MATCH(LEFT(A978,4)*1,'Appendix 1'!E$5:E$8,0)</f>
        <v>#N/A</v>
      </c>
      <c r="R978" s="41">
        <f t="shared" si="117"/>
        <v>-0.1</v>
      </c>
      <c r="S978" s="41">
        <f t="shared" si="118"/>
        <v>-0.1</v>
      </c>
      <c r="T978" s="41">
        <f t="shared" si="119"/>
        <v>-0.1</v>
      </c>
      <c r="U978" s="41">
        <f t="shared" si="120"/>
        <v>-0.1</v>
      </c>
      <c r="V978" s="41">
        <f t="shared" si="113"/>
        <v>5.5536687824921188E-2</v>
      </c>
      <c r="W978" s="42"/>
      <c r="X978" s="42"/>
      <c r="Y978" s="42"/>
      <c r="Z978" s="42"/>
      <c r="AA978" s="42"/>
    </row>
    <row r="979" spans="1:27" hidden="1">
      <c r="A979" s="38" t="s">
        <v>5508</v>
      </c>
      <c r="B979" s="39">
        <v>5041188</v>
      </c>
      <c r="C979" s="30">
        <v>0</v>
      </c>
      <c r="D979" s="39">
        <v>5041188</v>
      </c>
      <c r="E979" s="30">
        <v>0</v>
      </c>
      <c r="F979" s="52">
        <f t="shared" si="114"/>
        <v>0</v>
      </c>
      <c r="G979" s="39">
        <v>67441137</v>
      </c>
      <c r="H979" s="30">
        <v>0</v>
      </c>
      <c r="I979" s="39">
        <v>67441137</v>
      </c>
      <c r="J979" s="30">
        <v>0</v>
      </c>
      <c r="K979" s="52">
        <f t="shared" si="115"/>
        <v>0</v>
      </c>
      <c r="L979" s="54">
        <v>689643431</v>
      </c>
      <c r="M979" s="54">
        <v>8637611</v>
      </c>
      <c r="N979" s="54">
        <v>67524749</v>
      </c>
      <c r="O979" s="54">
        <v>278940530</v>
      </c>
      <c r="P979" s="52">
        <f t="shared" si="116"/>
        <v>334540541</v>
      </c>
      <c r="Q979" s="30" t="e">
        <f>MATCH(LEFT(A979,4)*1,'Appendix 1'!E$5:E$8,0)</f>
        <v>#N/A</v>
      </c>
      <c r="R979" s="41">
        <f t="shared" si="117"/>
        <v>-0.1</v>
      </c>
      <c r="S979" s="41">
        <f t="shared" si="118"/>
        <v>-0.1</v>
      </c>
      <c r="T979" s="41">
        <f t="shared" si="119"/>
        <v>-0.1</v>
      </c>
      <c r="U979" s="41">
        <f t="shared" si="120"/>
        <v>-0.1</v>
      </c>
      <c r="V979" s="41" t="e">
        <f t="shared" si="113"/>
        <v>#DIV/0!</v>
      </c>
      <c r="W979" s="42"/>
      <c r="X979" s="42"/>
      <c r="Y979" s="42"/>
      <c r="Z979" s="42"/>
      <c r="AA979" s="42"/>
    </row>
    <row r="980" spans="1:27" hidden="1">
      <c r="A980" s="38" t="s">
        <v>5509</v>
      </c>
      <c r="B980" s="39">
        <v>8386727</v>
      </c>
      <c r="C980" s="39">
        <v>511</v>
      </c>
      <c r="D980" s="39">
        <v>7008946</v>
      </c>
      <c r="E980" s="40"/>
      <c r="F980" s="52">
        <f t="shared" si="114"/>
        <v>1377270</v>
      </c>
      <c r="G980" s="39">
        <v>138043068</v>
      </c>
      <c r="H980" s="39">
        <v>9443</v>
      </c>
      <c r="I980" s="39">
        <v>107038067</v>
      </c>
      <c r="J980" s="40"/>
      <c r="K980" s="52">
        <f t="shared" si="115"/>
        <v>30995558</v>
      </c>
      <c r="L980" s="54">
        <v>138962066</v>
      </c>
      <c r="M980" s="54">
        <v>9443</v>
      </c>
      <c r="N980" s="54">
        <v>107038067</v>
      </c>
      <c r="O980" s="55"/>
      <c r="P980" s="52">
        <f t="shared" si="116"/>
        <v>31914556</v>
      </c>
      <c r="Q980" s="30" t="e">
        <f>MATCH(LEFT(A980,4)*1,'Appendix 1'!E$5:E$8,0)</f>
        <v>#N/A</v>
      </c>
      <c r="R980" s="41">
        <f t="shared" si="117"/>
        <v>-0.1</v>
      </c>
      <c r="S980" s="41">
        <f t="shared" si="118"/>
        <v>-0.1</v>
      </c>
      <c r="T980" s="41">
        <f t="shared" si="119"/>
        <v>-0.1</v>
      </c>
      <c r="U980" s="41">
        <f t="shared" si="120"/>
        <v>-0.1</v>
      </c>
      <c r="V980" s="41">
        <f t="shared" si="113"/>
        <v>4.4434431540158109E-2</v>
      </c>
      <c r="W980" s="42"/>
      <c r="X980" s="42"/>
      <c r="Y980" s="42"/>
      <c r="Z980" s="42"/>
      <c r="AA980" s="42"/>
    </row>
    <row r="981" spans="1:27" hidden="1">
      <c r="A981" s="38" t="s">
        <v>5510</v>
      </c>
      <c r="B981" s="39">
        <v>7218150</v>
      </c>
      <c r="C981" s="39">
        <v>1055</v>
      </c>
      <c r="D981" s="39">
        <v>6332810</v>
      </c>
      <c r="E981" s="39">
        <v>5179</v>
      </c>
      <c r="F981" s="52">
        <f t="shared" si="114"/>
        <v>879106</v>
      </c>
      <c r="G981" s="39">
        <v>163806863</v>
      </c>
      <c r="H981" s="39">
        <v>25877</v>
      </c>
      <c r="I981" s="39">
        <v>142332356</v>
      </c>
      <c r="J981" s="39">
        <v>130464</v>
      </c>
      <c r="K981" s="52">
        <f t="shared" si="115"/>
        <v>21318166</v>
      </c>
      <c r="L981" s="54">
        <v>173652630</v>
      </c>
      <c r="M981" s="54">
        <v>253383</v>
      </c>
      <c r="N981" s="54">
        <v>142332356</v>
      </c>
      <c r="O981" s="54">
        <v>530241</v>
      </c>
      <c r="P981" s="52">
        <f t="shared" si="116"/>
        <v>30536650</v>
      </c>
      <c r="Q981" s="30" t="e">
        <f>MATCH(LEFT(A981,4)*1,'Appendix 1'!E$5:E$8,0)</f>
        <v>#N/A</v>
      </c>
      <c r="R981" s="41">
        <f t="shared" si="117"/>
        <v>-0.1</v>
      </c>
      <c r="S981" s="41">
        <f t="shared" si="118"/>
        <v>-0.1</v>
      </c>
      <c r="T981" s="41">
        <f t="shared" si="119"/>
        <v>-0.1</v>
      </c>
      <c r="U981" s="41">
        <f t="shared" si="120"/>
        <v>-0.1</v>
      </c>
      <c r="V981" s="41">
        <f t="shared" si="113"/>
        <v>4.123741226144876E-2</v>
      </c>
      <c r="W981" s="42"/>
      <c r="X981" s="42"/>
      <c r="Y981" s="42"/>
      <c r="Z981" s="42"/>
      <c r="AA981" s="42"/>
    </row>
    <row r="982" spans="1:27" hidden="1">
      <c r="A982" s="38" t="s">
        <v>5511</v>
      </c>
      <c r="B982" s="39">
        <v>45823506</v>
      </c>
      <c r="C982" s="39">
        <v>838</v>
      </c>
      <c r="D982" s="39">
        <v>37491829</v>
      </c>
      <c r="E982" s="39">
        <v>124</v>
      </c>
      <c r="F982" s="52">
        <f t="shared" si="114"/>
        <v>8330715</v>
      </c>
      <c r="G982" s="39">
        <v>415041309</v>
      </c>
      <c r="H982" s="39">
        <v>30736</v>
      </c>
      <c r="I982" s="39">
        <v>287150463</v>
      </c>
      <c r="J982" s="39">
        <v>2340</v>
      </c>
      <c r="K982" s="52">
        <f t="shared" si="115"/>
        <v>127857770</v>
      </c>
      <c r="L982" s="54">
        <v>420956804</v>
      </c>
      <c r="M982" s="54">
        <v>36848</v>
      </c>
      <c r="N982" s="54">
        <v>287993085</v>
      </c>
      <c r="O982" s="54">
        <v>121574</v>
      </c>
      <c r="P982" s="52">
        <f t="shared" si="116"/>
        <v>132805297</v>
      </c>
      <c r="Q982" s="30" t="e">
        <f>MATCH(LEFT(A982,4)*1,'Appendix 1'!E$5:E$8,0)</f>
        <v>#N/A</v>
      </c>
      <c r="R982" s="41">
        <f t="shared" si="117"/>
        <v>-0.1</v>
      </c>
      <c r="S982" s="41">
        <f t="shared" si="118"/>
        <v>-0.1</v>
      </c>
      <c r="T982" s="41">
        <f t="shared" si="119"/>
        <v>-0.1</v>
      </c>
      <c r="U982" s="41">
        <f t="shared" si="120"/>
        <v>-0.1</v>
      </c>
      <c r="V982" s="41">
        <f t="shared" si="113"/>
        <v>6.5156110575055395E-2</v>
      </c>
      <c r="W982" s="42"/>
      <c r="X982" s="42"/>
      <c r="Y982" s="42"/>
      <c r="Z982" s="42"/>
      <c r="AA982" s="42"/>
    </row>
    <row r="983" spans="1:27" hidden="1">
      <c r="A983" s="38" t="s">
        <v>5512</v>
      </c>
      <c r="B983" s="39">
        <v>112417155</v>
      </c>
      <c r="C983" s="39">
        <v>3264079</v>
      </c>
      <c r="D983" s="39">
        <v>72139729</v>
      </c>
      <c r="E983" s="39">
        <v>9910486</v>
      </c>
      <c r="F983" s="52">
        <f t="shared" si="114"/>
        <v>27102861</v>
      </c>
      <c r="G983" s="39">
        <v>1405191773</v>
      </c>
      <c r="H983" s="39">
        <v>63015366</v>
      </c>
      <c r="I983" s="39">
        <v>589977255</v>
      </c>
      <c r="J983" s="39">
        <v>190334228</v>
      </c>
      <c r="K983" s="52">
        <f t="shared" si="115"/>
        <v>561864924</v>
      </c>
      <c r="L983" s="54">
        <v>2793182023</v>
      </c>
      <c r="M983" s="54">
        <v>285680557</v>
      </c>
      <c r="N983" s="54">
        <v>592512412</v>
      </c>
      <c r="O983" s="54">
        <v>1181408917</v>
      </c>
      <c r="P983" s="52">
        <f t="shared" si="116"/>
        <v>733580137</v>
      </c>
      <c r="Q983" s="30" t="e">
        <f>MATCH(LEFT(A983,4)*1,'Appendix 1'!E$5:E$8,0)</f>
        <v>#N/A</v>
      </c>
      <c r="R983" s="41">
        <f t="shared" si="117"/>
        <v>-0.1</v>
      </c>
      <c r="S983" s="41">
        <f t="shared" si="118"/>
        <v>-0.1</v>
      </c>
      <c r="T983" s="41">
        <f t="shared" si="119"/>
        <v>-0.1</v>
      </c>
      <c r="U983" s="41">
        <f t="shared" si="120"/>
        <v>-0.1</v>
      </c>
      <c r="V983" s="41">
        <f t="shared" si="113"/>
        <v>4.823732509773114E-2</v>
      </c>
      <c r="W983" s="42"/>
      <c r="X983" s="42"/>
      <c r="Y983" s="42"/>
      <c r="Z983" s="42"/>
      <c r="AA983" s="42"/>
    </row>
    <row r="984" spans="1:27" hidden="1">
      <c r="A984" s="38" t="s">
        <v>5513</v>
      </c>
      <c r="B984" s="39">
        <v>637347290</v>
      </c>
      <c r="C984" s="39">
        <v>4622297</v>
      </c>
      <c r="D984" s="39">
        <v>551241401</v>
      </c>
      <c r="E984" s="39">
        <v>4055897</v>
      </c>
      <c r="F984" s="52">
        <f t="shared" si="114"/>
        <v>77427695</v>
      </c>
      <c r="G984" s="39">
        <v>5049787679</v>
      </c>
      <c r="H984" s="39">
        <v>190749955</v>
      </c>
      <c r="I984" s="39">
        <v>2300216383</v>
      </c>
      <c r="J984" s="39">
        <v>152797158</v>
      </c>
      <c r="K984" s="52">
        <f t="shared" si="115"/>
        <v>2406024183</v>
      </c>
      <c r="L984" s="54">
        <v>8111720373</v>
      </c>
      <c r="M984" s="54">
        <v>956242473</v>
      </c>
      <c r="N984" s="54">
        <v>2672037795</v>
      </c>
      <c r="O984" s="54">
        <v>1117909952</v>
      </c>
      <c r="P984" s="52">
        <f t="shared" si="116"/>
        <v>3365530153</v>
      </c>
      <c r="Q984" s="30" t="e">
        <f>MATCH(LEFT(A984,4)*1,'Appendix 1'!E$5:E$8,0)</f>
        <v>#N/A</v>
      </c>
      <c r="R984" s="41">
        <f t="shared" si="117"/>
        <v>-0.1</v>
      </c>
      <c r="S984" s="41">
        <f t="shared" si="118"/>
        <v>-0.1</v>
      </c>
      <c r="T984" s="41">
        <f t="shared" si="119"/>
        <v>-0.1</v>
      </c>
      <c r="U984" s="41">
        <f t="shared" si="120"/>
        <v>-0.1</v>
      </c>
      <c r="V984" s="41">
        <f t="shared" si="113"/>
        <v>3.2180763413382531E-2</v>
      </c>
      <c r="W984" s="42"/>
      <c r="X984" s="42"/>
      <c r="Y984" s="42"/>
      <c r="Z984" s="42"/>
      <c r="AA984" s="42"/>
    </row>
    <row r="985" spans="1:27" hidden="1">
      <c r="A985" s="38" t="s">
        <v>5514</v>
      </c>
      <c r="B985" s="39">
        <v>36072287</v>
      </c>
      <c r="C985" s="39">
        <v>6897</v>
      </c>
      <c r="D985" s="39">
        <v>34669684</v>
      </c>
      <c r="E985" s="39">
        <v>127263</v>
      </c>
      <c r="F985" s="52">
        <f t="shared" si="114"/>
        <v>1268443</v>
      </c>
      <c r="G985" s="39">
        <v>220911675</v>
      </c>
      <c r="H985" s="39">
        <v>181413</v>
      </c>
      <c r="I985" s="39">
        <v>183998325</v>
      </c>
      <c r="J985" s="39">
        <v>3348362</v>
      </c>
      <c r="K985" s="52">
        <f t="shared" si="115"/>
        <v>33383575</v>
      </c>
      <c r="L985" s="54">
        <v>302890034</v>
      </c>
      <c r="M985" s="54">
        <v>3520255</v>
      </c>
      <c r="N985" s="54">
        <v>184012561</v>
      </c>
      <c r="O985" s="54">
        <v>75013211</v>
      </c>
      <c r="P985" s="52">
        <f t="shared" si="116"/>
        <v>40344007</v>
      </c>
      <c r="Q985" s="30" t="e">
        <f>MATCH(LEFT(A985,4)*1,'Appendix 1'!E$5:E$8,0)</f>
        <v>#N/A</v>
      </c>
      <c r="R985" s="41">
        <f t="shared" si="117"/>
        <v>-0.1</v>
      </c>
      <c r="S985" s="41">
        <f t="shared" si="118"/>
        <v>-0.1</v>
      </c>
      <c r="T985" s="41">
        <f t="shared" si="119"/>
        <v>-0.1</v>
      </c>
      <c r="U985" s="41">
        <f t="shared" si="120"/>
        <v>-0.1</v>
      </c>
      <c r="V985" s="41">
        <f t="shared" si="113"/>
        <v>3.799602049810423E-2</v>
      </c>
      <c r="W985" s="42"/>
      <c r="X985" s="42"/>
      <c r="Y985" s="42"/>
      <c r="Z985" s="42"/>
      <c r="AA985" s="42"/>
    </row>
    <row r="986" spans="1:27" hidden="1">
      <c r="A986" s="38" t="s">
        <v>5515</v>
      </c>
      <c r="B986" s="39">
        <v>2728203</v>
      </c>
      <c r="C986" s="39">
        <v>2686</v>
      </c>
      <c r="D986" s="39">
        <v>2592736</v>
      </c>
      <c r="E986" s="40"/>
      <c r="F986" s="52">
        <f t="shared" si="114"/>
        <v>132781</v>
      </c>
      <c r="G986" s="39">
        <v>69950277</v>
      </c>
      <c r="H986" s="39">
        <v>68876</v>
      </c>
      <c r="I986" s="39">
        <v>66477052</v>
      </c>
      <c r="J986" s="40"/>
      <c r="K986" s="52">
        <f t="shared" si="115"/>
        <v>3404349</v>
      </c>
      <c r="L986" s="54">
        <v>70112559</v>
      </c>
      <c r="M986" s="54">
        <v>190857</v>
      </c>
      <c r="N986" s="54">
        <v>66477052</v>
      </c>
      <c r="O986" s="55"/>
      <c r="P986" s="52">
        <f t="shared" si="116"/>
        <v>3444650</v>
      </c>
      <c r="Q986" s="30" t="e">
        <f>MATCH(LEFT(A986,4)*1,'Appendix 1'!E$5:E$8,0)</f>
        <v>#N/A</v>
      </c>
      <c r="R986" s="41">
        <f t="shared" si="117"/>
        <v>-0.1</v>
      </c>
      <c r="S986" s="41">
        <f t="shared" si="118"/>
        <v>-0.1</v>
      </c>
      <c r="T986" s="41">
        <f t="shared" si="119"/>
        <v>-0.1</v>
      </c>
      <c r="U986" s="41">
        <f t="shared" si="120"/>
        <v>-0.1</v>
      </c>
      <c r="V986" s="41">
        <f t="shared" si="113"/>
        <v>3.9003345426688041E-2</v>
      </c>
      <c r="W986" s="42"/>
      <c r="X986" s="42"/>
      <c r="Y986" s="42"/>
      <c r="Z986" s="42"/>
      <c r="AA986" s="42"/>
    </row>
    <row r="987" spans="1:27" hidden="1">
      <c r="A987" s="38" t="s">
        <v>5516</v>
      </c>
      <c r="B987" s="39">
        <v>2456922</v>
      </c>
      <c r="C987" s="39">
        <v>1767</v>
      </c>
      <c r="D987" s="39">
        <v>2423226</v>
      </c>
      <c r="E987" s="39">
        <v>428</v>
      </c>
      <c r="F987" s="52">
        <f t="shared" si="114"/>
        <v>31501</v>
      </c>
      <c r="G987" s="39">
        <v>30440114</v>
      </c>
      <c r="H987" s="39">
        <v>38667</v>
      </c>
      <c r="I987" s="39">
        <v>29678388</v>
      </c>
      <c r="J987" s="39">
        <v>7500</v>
      </c>
      <c r="K987" s="52">
        <f t="shared" si="115"/>
        <v>715559</v>
      </c>
      <c r="L987" s="54">
        <v>127905246</v>
      </c>
      <c r="M987" s="54">
        <v>1971368</v>
      </c>
      <c r="N987" s="54">
        <v>50320703</v>
      </c>
      <c r="O987" s="54">
        <v>452605</v>
      </c>
      <c r="P987" s="52">
        <f t="shared" si="116"/>
        <v>75160570</v>
      </c>
      <c r="Q987" s="30" t="e">
        <f>MATCH(LEFT(A987,4)*1,'Appendix 1'!E$5:E$8,0)</f>
        <v>#N/A</v>
      </c>
      <c r="R987" s="41">
        <f t="shared" si="117"/>
        <v>-0.1</v>
      </c>
      <c r="S987" s="41">
        <f t="shared" si="118"/>
        <v>-0.1</v>
      </c>
      <c r="T987" s="41">
        <f t="shared" si="119"/>
        <v>-0.1</v>
      </c>
      <c r="U987" s="41">
        <f t="shared" si="120"/>
        <v>-0.1</v>
      </c>
      <c r="V987" s="41">
        <f t="shared" si="113"/>
        <v>4.4022924734368515E-2</v>
      </c>
      <c r="W987" s="42"/>
      <c r="X987" s="42"/>
      <c r="Y987" s="42"/>
      <c r="Z987" s="42"/>
      <c r="AA987" s="42"/>
    </row>
    <row r="988" spans="1:27" hidden="1">
      <c r="A988" s="38" t="s">
        <v>5517</v>
      </c>
      <c r="B988" s="39">
        <v>19090446</v>
      </c>
      <c r="C988" s="39">
        <v>36944</v>
      </c>
      <c r="D988" s="39">
        <v>17843024</v>
      </c>
      <c r="E988" s="39">
        <v>4771</v>
      </c>
      <c r="F988" s="52">
        <f t="shared" si="114"/>
        <v>1205707</v>
      </c>
      <c r="G988" s="39">
        <v>142088046</v>
      </c>
      <c r="H988" s="39">
        <v>851547</v>
      </c>
      <c r="I988" s="39">
        <v>109453291</v>
      </c>
      <c r="J988" s="39">
        <v>102635</v>
      </c>
      <c r="K988" s="52">
        <f t="shared" si="115"/>
        <v>31680573</v>
      </c>
      <c r="L988" s="54">
        <v>996762579</v>
      </c>
      <c r="M988" s="54">
        <v>10142040</v>
      </c>
      <c r="N988" s="54">
        <v>790119395</v>
      </c>
      <c r="O988" s="54">
        <v>14187451</v>
      </c>
      <c r="P988" s="52">
        <f t="shared" si="116"/>
        <v>182313693</v>
      </c>
      <c r="Q988" s="30" t="e">
        <f>MATCH(LEFT(A988,4)*1,'Appendix 1'!E$5:E$8,0)</f>
        <v>#N/A</v>
      </c>
      <c r="R988" s="41">
        <f t="shared" si="117"/>
        <v>-0.1</v>
      </c>
      <c r="S988" s="41">
        <f t="shared" si="118"/>
        <v>-0.1</v>
      </c>
      <c r="T988" s="41">
        <f t="shared" si="119"/>
        <v>-0.1</v>
      </c>
      <c r="U988" s="41">
        <f t="shared" si="120"/>
        <v>-0.1</v>
      </c>
      <c r="V988" s="41">
        <f t="shared" si="113"/>
        <v>3.8058244716722769E-2</v>
      </c>
      <c r="W988" s="42"/>
      <c r="X988" s="42"/>
      <c r="Y988" s="42"/>
      <c r="Z988" s="42"/>
      <c r="AA988" s="42"/>
    </row>
    <row r="989" spans="1:27" hidden="1">
      <c r="A989" s="38" t="s">
        <v>5518</v>
      </c>
      <c r="B989" s="39">
        <v>28556304</v>
      </c>
      <c r="C989" s="39">
        <v>95621</v>
      </c>
      <c r="D989" s="39">
        <v>23761316</v>
      </c>
      <c r="E989" s="39">
        <v>76195</v>
      </c>
      <c r="F989" s="52">
        <f t="shared" si="114"/>
        <v>4623172</v>
      </c>
      <c r="G989" s="39">
        <v>208870324</v>
      </c>
      <c r="H989" s="39">
        <v>2516092</v>
      </c>
      <c r="I989" s="39">
        <v>82688495</v>
      </c>
      <c r="J989" s="39">
        <v>2005427</v>
      </c>
      <c r="K989" s="52">
        <f t="shared" si="115"/>
        <v>121660310</v>
      </c>
      <c r="L989" s="54">
        <v>328631039</v>
      </c>
      <c r="M989" s="54">
        <v>20193372</v>
      </c>
      <c r="N989" s="54">
        <v>82742950</v>
      </c>
      <c r="O989" s="54">
        <v>35564162</v>
      </c>
      <c r="P989" s="52">
        <f t="shared" si="116"/>
        <v>190130555</v>
      </c>
      <c r="Q989" s="30" t="e">
        <f>MATCH(LEFT(A989,4)*1,'Appendix 1'!E$5:E$8,0)</f>
        <v>#N/A</v>
      </c>
      <c r="R989" s="41">
        <f t="shared" si="117"/>
        <v>-0.1</v>
      </c>
      <c r="S989" s="41">
        <f t="shared" si="118"/>
        <v>-0.1</v>
      </c>
      <c r="T989" s="41">
        <f t="shared" si="119"/>
        <v>-0.1</v>
      </c>
      <c r="U989" s="41">
        <f t="shared" si="120"/>
        <v>-0.1</v>
      </c>
      <c r="V989" s="41">
        <f t="shared" ref="V989:V1052" si="121">(B989-SUM(C989:E989))/(G989-SUM(H989:J989))</f>
        <v>3.8000659376915942E-2</v>
      </c>
      <c r="W989" s="42"/>
      <c r="X989" s="42"/>
      <c r="Y989" s="42"/>
      <c r="Z989" s="42"/>
      <c r="AA989" s="42"/>
    </row>
    <row r="990" spans="1:27" hidden="1">
      <c r="A990" s="38" t="s">
        <v>5519</v>
      </c>
      <c r="B990" s="39">
        <v>15997323</v>
      </c>
      <c r="C990" s="39">
        <v>10960</v>
      </c>
      <c r="D990" s="39">
        <v>13452213</v>
      </c>
      <c r="E990" s="39">
        <v>67236</v>
      </c>
      <c r="F990" s="52">
        <f t="shared" si="114"/>
        <v>2466914</v>
      </c>
      <c r="G990" s="39">
        <v>123633260</v>
      </c>
      <c r="H990" s="39">
        <v>317414</v>
      </c>
      <c r="I990" s="39">
        <v>50528582</v>
      </c>
      <c r="J990" s="39">
        <v>1899503</v>
      </c>
      <c r="K990" s="52">
        <f t="shared" si="115"/>
        <v>70887761</v>
      </c>
      <c r="L990" s="54">
        <v>180806060</v>
      </c>
      <c r="M990" s="54">
        <v>3253063</v>
      </c>
      <c r="N990" s="54">
        <v>50556003</v>
      </c>
      <c r="O990" s="54">
        <v>25728054</v>
      </c>
      <c r="P990" s="52">
        <f t="shared" si="116"/>
        <v>101268940</v>
      </c>
      <c r="Q990" s="30" t="e">
        <f>MATCH(LEFT(A990,4)*1,'Appendix 1'!E$5:E$8,0)</f>
        <v>#N/A</v>
      </c>
      <c r="R990" s="41">
        <f t="shared" si="117"/>
        <v>-0.1</v>
      </c>
      <c r="S990" s="41">
        <f t="shared" si="118"/>
        <v>-0.1</v>
      </c>
      <c r="T990" s="41">
        <f t="shared" si="119"/>
        <v>-0.1</v>
      </c>
      <c r="U990" s="41">
        <f t="shared" si="120"/>
        <v>-0.1</v>
      </c>
      <c r="V990" s="41">
        <f t="shared" si="121"/>
        <v>3.480028096810675E-2</v>
      </c>
      <c r="W990" s="42"/>
      <c r="X990" s="42"/>
      <c r="Y990" s="42"/>
      <c r="Z990" s="42"/>
      <c r="AA990" s="42"/>
    </row>
    <row r="991" spans="1:27" hidden="1">
      <c r="A991" s="38" t="s">
        <v>5520</v>
      </c>
      <c r="B991" s="39">
        <v>41032475</v>
      </c>
      <c r="C991" s="39">
        <v>18889</v>
      </c>
      <c r="D991" s="39">
        <v>32966136</v>
      </c>
      <c r="E991" s="39">
        <v>136809</v>
      </c>
      <c r="F991" s="52">
        <f t="shared" si="114"/>
        <v>7910641</v>
      </c>
      <c r="G991" s="39">
        <v>430653287</v>
      </c>
      <c r="H991" s="39">
        <v>726492</v>
      </c>
      <c r="I991" s="39">
        <v>120408346</v>
      </c>
      <c r="J991" s="39">
        <v>5262855</v>
      </c>
      <c r="K991" s="52">
        <f t="shared" si="115"/>
        <v>304255594</v>
      </c>
      <c r="L991" s="54">
        <v>968215943</v>
      </c>
      <c r="M991" s="54">
        <v>173786400</v>
      </c>
      <c r="N991" s="54">
        <v>120584972</v>
      </c>
      <c r="O991" s="54">
        <v>317370406</v>
      </c>
      <c r="P991" s="52">
        <f t="shared" si="116"/>
        <v>356474165</v>
      </c>
      <c r="Q991" s="30" t="e">
        <f>MATCH(LEFT(A991,4)*1,'Appendix 1'!E$5:E$8,0)</f>
        <v>#N/A</v>
      </c>
      <c r="R991" s="41">
        <f t="shared" si="117"/>
        <v>-0.1</v>
      </c>
      <c r="S991" s="41">
        <f t="shared" si="118"/>
        <v>-0.1</v>
      </c>
      <c r="T991" s="41">
        <f t="shared" si="119"/>
        <v>-0.1</v>
      </c>
      <c r="U991" s="41">
        <f t="shared" si="120"/>
        <v>-0.1</v>
      </c>
      <c r="V991" s="41">
        <f t="shared" si="121"/>
        <v>2.5999985393859348E-2</v>
      </c>
      <c r="W991" s="42"/>
      <c r="X991" s="42"/>
      <c r="Y991" s="42"/>
      <c r="Z991" s="42"/>
      <c r="AA991" s="42"/>
    </row>
    <row r="992" spans="1:27" hidden="1">
      <c r="A992" s="38" t="s">
        <v>5521</v>
      </c>
      <c r="B992" s="39">
        <v>11663672</v>
      </c>
      <c r="C992" s="30">
        <v>0</v>
      </c>
      <c r="D992" s="39">
        <v>11663672</v>
      </c>
      <c r="E992" s="30">
        <v>0</v>
      </c>
      <c r="F992" s="52">
        <f t="shared" si="114"/>
        <v>0</v>
      </c>
      <c r="G992" s="39">
        <v>47051274</v>
      </c>
      <c r="H992" s="30">
        <v>0</v>
      </c>
      <c r="I992" s="39">
        <v>47051274</v>
      </c>
      <c r="J992" s="30">
        <v>0</v>
      </c>
      <c r="K992" s="52">
        <f t="shared" si="115"/>
        <v>0</v>
      </c>
      <c r="L992" s="54">
        <v>133965585</v>
      </c>
      <c r="M992" s="54">
        <v>26802726</v>
      </c>
      <c r="N992" s="54">
        <v>47063369</v>
      </c>
      <c r="O992" s="54">
        <v>19506327</v>
      </c>
      <c r="P992" s="52">
        <f t="shared" si="116"/>
        <v>40593163</v>
      </c>
      <c r="Q992" s="30" t="e">
        <f>MATCH(LEFT(A992,4)*1,'Appendix 1'!E$5:E$8,0)</f>
        <v>#N/A</v>
      </c>
      <c r="R992" s="41">
        <f t="shared" si="117"/>
        <v>-0.1</v>
      </c>
      <c r="S992" s="41">
        <f t="shared" si="118"/>
        <v>-0.1</v>
      </c>
      <c r="T992" s="41">
        <f t="shared" si="119"/>
        <v>-0.1</v>
      </c>
      <c r="U992" s="41">
        <f t="shared" si="120"/>
        <v>-0.1</v>
      </c>
      <c r="V992" s="41" t="e">
        <f t="shared" si="121"/>
        <v>#DIV/0!</v>
      </c>
      <c r="W992" s="42"/>
      <c r="X992" s="42"/>
      <c r="Y992" s="42"/>
      <c r="Z992" s="42"/>
      <c r="AA992" s="42"/>
    </row>
    <row r="993" spans="1:27" hidden="1">
      <c r="A993" s="38" t="s">
        <v>5522</v>
      </c>
      <c r="B993" s="39">
        <v>4671282</v>
      </c>
      <c r="C993" s="30">
        <v>0</v>
      </c>
      <c r="D993" s="39">
        <v>4671282</v>
      </c>
      <c r="E993" s="30">
        <v>0</v>
      </c>
      <c r="F993" s="52">
        <f t="shared" si="114"/>
        <v>0</v>
      </c>
      <c r="G993" s="39">
        <v>19203049</v>
      </c>
      <c r="H993" s="30">
        <v>0</v>
      </c>
      <c r="I993" s="39">
        <v>19203049</v>
      </c>
      <c r="J993" s="30">
        <v>0</v>
      </c>
      <c r="K993" s="52">
        <f t="shared" si="115"/>
        <v>0</v>
      </c>
      <c r="L993" s="54">
        <v>230172216</v>
      </c>
      <c r="M993" s="54">
        <v>36273813</v>
      </c>
      <c r="N993" s="54">
        <v>19236945</v>
      </c>
      <c r="O993" s="54">
        <v>22819588</v>
      </c>
      <c r="P993" s="52">
        <f t="shared" si="116"/>
        <v>151841870</v>
      </c>
      <c r="Q993" s="30" t="e">
        <f>MATCH(LEFT(A993,4)*1,'Appendix 1'!E$5:E$8,0)</f>
        <v>#N/A</v>
      </c>
      <c r="R993" s="41">
        <f t="shared" si="117"/>
        <v>-0.1</v>
      </c>
      <c r="S993" s="41">
        <f t="shared" si="118"/>
        <v>-0.1</v>
      </c>
      <c r="T993" s="41">
        <f t="shared" si="119"/>
        <v>-0.1</v>
      </c>
      <c r="U993" s="41">
        <f t="shared" si="120"/>
        <v>-0.1</v>
      </c>
      <c r="V993" s="41" t="e">
        <f t="shared" si="121"/>
        <v>#DIV/0!</v>
      </c>
      <c r="W993" s="42"/>
      <c r="X993" s="42"/>
      <c r="Y993" s="42"/>
      <c r="Z993" s="42"/>
      <c r="AA993" s="42"/>
    </row>
    <row r="994" spans="1:27" hidden="1">
      <c r="A994" s="38" t="s">
        <v>5523</v>
      </c>
      <c r="B994" s="39">
        <v>2768153</v>
      </c>
      <c r="C994" s="39">
        <v>5513</v>
      </c>
      <c r="D994" s="39">
        <v>10121</v>
      </c>
      <c r="E994" s="39">
        <v>2376</v>
      </c>
      <c r="F994" s="52">
        <f t="shared" si="114"/>
        <v>2750143</v>
      </c>
      <c r="G994" s="39">
        <v>83893954</v>
      </c>
      <c r="H994" s="39">
        <v>168075</v>
      </c>
      <c r="I994" s="39">
        <v>116828</v>
      </c>
      <c r="J994" s="39">
        <v>80542</v>
      </c>
      <c r="K994" s="52">
        <f t="shared" si="115"/>
        <v>83528509</v>
      </c>
      <c r="L994" s="54">
        <v>85035375</v>
      </c>
      <c r="M994" s="54">
        <v>1073221</v>
      </c>
      <c r="N994" s="54">
        <v>116828</v>
      </c>
      <c r="O994" s="54">
        <v>309951</v>
      </c>
      <c r="P994" s="52">
        <f t="shared" si="116"/>
        <v>83535375</v>
      </c>
      <c r="Q994" s="30" t="e">
        <f>MATCH(LEFT(A994,4)*1,'Appendix 1'!E$5:E$8,0)</f>
        <v>#N/A</v>
      </c>
      <c r="R994" s="41">
        <f t="shared" si="117"/>
        <v>-0.1</v>
      </c>
      <c r="S994" s="41">
        <f t="shared" si="118"/>
        <v>-0.1</v>
      </c>
      <c r="T994" s="41">
        <f t="shared" si="119"/>
        <v>-0.1</v>
      </c>
      <c r="U994" s="41">
        <f t="shared" si="120"/>
        <v>-0.1</v>
      </c>
      <c r="V994" s="41">
        <f t="shared" si="121"/>
        <v>3.2924603023860993E-2</v>
      </c>
      <c r="W994" s="42"/>
      <c r="X994" s="42"/>
      <c r="Y994" s="42"/>
      <c r="Z994" s="42"/>
      <c r="AA994" s="42"/>
    </row>
    <row r="995" spans="1:27" hidden="1">
      <c r="A995" s="38" t="s">
        <v>5524</v>
      </c>
      <c r="B995" s="39">
        <v>9837830</v>
      </c>
      <c r="C995" s="39">
        <v>91589</v>
      </c>
      <c r="D995" s="39">
        <v>6941141</v>
      </c>
      <c r="E995" s="39">
        <v>98863</v>
      </c>
      <c r="F995" s="52">
        <f t="shared" si="114"/>
        <v>2706237</v>
      </c>
      <c r="G995" s="39">
        <v>89399005</v>
      </c>
      <c r="H995" s="39">
        <v>2109260</v>
      </c>
      <c r="I995" s="39">
        <v>23995905</v>
      </c>
      <c r="J995" s="39">
        <v>2195078</v>
      </c>
      <c r="K995" s="52">
        <f t="shared" si="115"/>
        <v>61098762</v>
      </c>
      <c r="L995" s="54">
        <v>203992344</v>
      </c>
      <c r="M995" s="54">
        <v>38450197</v>
      </c>
      <c r="N995" s="54">
        <v>24101423</v>
      </c>
      <c r="O995" s="54">
        <v>20478969</v>
      </c>
      <c r="P995" s="52">
        <f t="shared" si="116"/>
        <v>120961755</v>
      </c>
      <c r="Q995" s="30" t="e">
        <f>MATCH(LEFT(A995,4)*1,'Appendix 1'!E$5:E$8,0)</f>
        <v>#N/A</v>
      </c>
      <c r="R995" s="41">
        <f t="shared" si="117"/>
        <v>-0.1</v>
      </c>
      <c r="S995" s="41">
        <f t="shared" si="118"/>
        <v>-0.1</v>
      </c>
      <c r="T995" s="41">
        <f t="shared" si="119"/>
        <v>-0.1</v>
      </c>
      <c r="U995" s="41">
        <f t="shared" si="120"/>
        <v>-0.1</v>
      </c>
      <c r="V995" s="41">
        <f t="shared" si="121"/>
        <v>4.4292828715580192E-2</v>
      </c>
      <c r="W995" s="42"/>
      <c r="X995" s="42"/>
      <c r="Y995" s="42"/>
      <c r="Z995" s="42"/>
      <c r="AA995" s="42"/>
    </row>
    <row r="996" spans="1:27" hidden="1">
      <c r="A996" s="38" t="s">
        <v>5525</v>
      </c>
      <c r="B996" s="39">
        <v>2609338</v>
      </c>
      <c r="C996" s="30">
        <v>0</v>
      </c>
      <c r="D996" s="39">
        <v>2609338</v>
      </c>
      <c r="E996" s="30">
        <v>0</v>
      </c>
      <c r="F996" s="52">
        <f t="shared" si="114"/>
        <v>0</v>
      </c>
      <c r="G996" s="39">
        <v>34976862</v>
      </c>
      <c r="H996" s="30">
        <v>0</v>
      </c>
      <c r="I996" s="39">
        <v>34976862</v>
      </c>
      <c r="J996" s="30">
        <v>0</v>
      </c>
      <c r="K996" s="52">
        <f t="shared" si="115"/>
        <v>0</v>
      </c>
      <c r="L996" s="54">
        <v>464691919</v>
      </c>
      <c r="M996" s="54">
        <v>123891294</v>
      </c>
      <c r="N996" s="54">
        <v>34976862</v>
      </c>
      <c r="O996" s="54">
        <v>2259023</v>
      </c>
      <c r="P996" s="52">
        <f t="shared" si="116"/>
        <v>303564740</v>
      </c>
      <c r="Q996" s="30" t="e">
        <f>MATCH(LEFT(A996,4)*1,'Appendix 1'!E$5:E$8,0)</f>
        <v>#N/A</v>
      </c>
      <c r="R996" s="41">
        <f t="shared" si="117"/>
        <v>-0.1</v>
      </c>
      <c r="S996" s="41">
        <f t="shared" si="118"/>
        <v>-0.1</v>
      </c>
      <c r="T996" s="41">
        <f t="shared" si="119"/>
        <v>-0.1</v>
      </c>
      <c r="U996" s="41">
        <f t="shared" si="120"/>
        <v>-0.1</v>
      </c>
      <c r="V996" s="41" t="e">
        <f t="shared" si="121"/>
        <v>#DIV/0!</v>
      </c>
      <c r="W996" s="42"/>
      <c r="X996" s="42"/>
      <c r="Y996" s="42"/>
      <c r="Z996" s="42"/>
      <c r="AA996" s="42"/>
    </row>
    <row r="997" spans="1:27" hidden="1">
      <c r="A997" s="38" t="s">
        <v>5526</v>
      </c>
      <c r="B997" s="39">
        <v>2697373</v>
      </c>
      <c r="C997" s="39">
        <v>54907</v>
      </c>
      <c r="D997" s="39">
        <v>1132373</v>
      </c>
      <c r="E997" s="39">
        <v>59870</v>
      </c>
      <c r="F997" s="52">
        <f t="shared" si="114"/>
        <v>1450223</v>
      </c>
      <c r="G997" s="39">
        <v>47890963</v>
      </c>
      <c r="H997" s="39">
        <v>1345293</v>
      </c>
      <c r="I997" s="39">
        <v>4023288</v>
      </c>
      <c r="J997" s="39">
        <v>1709512</v>
      </c>
      <c r="K997" s="52">
        <f t="shared" si="115"/>
        <v>40812870</v>
      </c>
      <c r="L997" s="54">
        <v>99641756</v>
      </c>
      <c r="M997" s="54">
        <v>33999306</v>
      </c>
      <c r="N997" s="54">
        <v>4023288</v>
      </c>
      <c r="O997" s="54">
        <v>9280300</v>
      </c>
      <c r="P997" s="52">
        <f t="shared" si="116"/>
        <v>52338862</v>
      </c>
      <c r="Q997" s="30" t="e">
        <f>MATCH(LEFT(A997,4)*1,'Appendix 1'!E$5:E$8,0)</f>
        <v>#N/A</v>
      </c>
      <c r="R997" s="41">
        <f t="shared" si="117"/>
        <v>-0.1</v>
      </c>
      <c r="S997" s="41">
        <f t="shared" si="118"/>
        <v>-0.1</v>
      </c>
      <c r="T997" s="41">
        <f t="shared" si="119"/>
        <v>-0.1</v>
      </c>
      <c r="U997" s="41">
        <f t="shared" si="120"/>
        <v>-0.1</v>
      </c>
      <c r="V997" s="41">
        <f t="shared" si="121"/>
        <v>3.5533472652131547E-2</v>
      </c>
      <c r="W997" s="42"/>
      <c r="X997" s="42"/>
      <c r="Y997" s="42"/>
      <c r="Z997" s="42"/>
      <c r="AA997" s="42"/>
    </row>
    <row r="998" spans="1:27" hidden="1">
      <c r="A998" s="38" t="s">
        <v>5527</v>
      </c>
      <c r="B998" s="39">
        <v>48041</v>
      </c>
      <c r="C998" s="30">
        <v>0</v>
      </c>
      <c r="D998" s="39">
        <v>48041</v>
      </c>
      <c r="E998" s="30">
        <v>0</v>
      </c>
      <c r="F998" s="52">
        <f t="shared" si="114"/>
        <v>0</v>
      </c>
      <c r="G998" s="39">
        <v>2909822</v>
      </c>
      <c r="H998" s="30">
        <v>0</v>
      </c>
      <c r="I998" s="39">
        <v>2909822</v>
      </c>
      <c r="J998" s="30">
        <v>0</v>
      </c>
      <c r="K998" s="52">
        <f t="shared" si="115"/>
        <v>0</v>
      </c>
      <c r="L998" s="54">
        <v>58899710</v>
      </c>
      <c r="M998" s="54">
        <v>1970991</v>
      </c>
      <c r="N998" s="54">
        <v>2909822</v>
      </c>
      <c r="O998" s="54">
        <v>196835</v>
      </c>
      <c r="P998" s="52">
        <f t="shared" si="116"/>
        <v>53822062</v>
      </c>
      <c r="Q998" s="30" t="e">
        <f>MATCH(LEFT(A998,4)*1,'Appendix 1'!E$5:E$8,0)</f>
        <v>#N/A</v>
      </c>
      <c r="R998" s="41">
        <f t="shared" si="117"/>
        <v>-0.1</v>
      </c>
      <c r="S998" s="41">
        <f t="shared" si="118"/>
        <v>-0.1</v>
      </c>
      <c r="T998" s="41">
        <f t="shared" si="119"/>
        <v>-0.1</v>
      </c>
      <c r="U998" s="41">
        <f t="shared" si="120"/>
        <v>-0.1</v>
      </c>
      <c r="V998" s="41" t="e">
        <f t="shared" si="121"/>
        <v>#DIV/0!</v>
      </c>
      <c r="W998" s="42"/>
      <c r="X998" s="42"/>
      <c r="Y998" s="42"/>
      <c r="Z998" s="42"/>
      <c r="AA998" s="42"/>
    </row>
    <row r="999" spans="1:27" hidden="1">
      <c r="A999" s="38" t="s">
        <v>5528</v>
      </c>
      <c r="B999" s="39">
        <v>7636862</v>
      </c>
      <c r="C999" s="39">
        <v>26589</v>
      </c>
      <c r="D999" s="39">
        <v>509125</v>
      </c>
      <c r="E999" s="39">
        <v>537844</v>
      </c>
      <c r="F999" s="52">
        <f t="shared" si="114"/>
        <v>6563304</v>
      </c>
      <c r="G999" s="39">
        <v>138074509</v>
      </c>
      <c r="H999" s="39">
        <v>518485</v>
      </c>
      <c r="I999" s="39">
        <v>1779517</v>
      </c>
      <c r="J999" s="39">
        <v>10756553</v>
      </c>
      <c r="K999" s="52">
        <f t="shared" si="115"/>
        <v>125019954</v>
      </c>
      <c r="L999" s="54">
        <v>190167199</v>
      </c>
      <c r="M999" s="54">
        <v>13761252</v>
      </c>
      <c r="N999" s="54">
        <v>1786718</v>
      </c>
      <c r="O999" s="54">
        <v>13232412</v>
      </c>
      <c r="P999" s="52">
        <f t="shared" si="116"/>
        <v>161386817</v>
      </c>
      <c r="Q999" s="30" t="e">
        <f>MATCH(LEFT(A999,4)*1,'Appendix 1'!E$5:E$8,0)</f>
        <v>#N/A</v>
      </c>
      <c r="R999" s="41">
        <f t="shared" si="117"/>
        <v>-0.1</v>
      </c>
      <c r="S999" s="41">
        <f t="shared" si="118"/>
        <v>-0.1</v>
      </c>
      <c r="T999" s="41">
        <f t="shared" si="119"/>
        <v>-0.1</v>
      </c>
      <c r="U999" s="41">
        <f t="shared" si="120"/>
        <v>-0.1</v>
      </c>
      <c r="V999" s="41">
        <f t="shared" si="121"/>
        <v>5.2498051631022037E-2</v>
      </c>
      <c r="W999" s="42"/>
      <c r="X999" s="42"/>
      <c r="Y999" s="42"/>
      <c r="Z999" s="42"/>
      <c r="AA999" s="42"/>
    </row>
    <row r="1000" spans="1:27" hidden="1">
      <c r="A1000" s="38" t="s">
        <v>5529</v>
      </c>
      <c r="B1000" s="39">
        <v>93977367</v>
      </c>
      <c r="C1000" s="39">
        <v>7308833</v>
      </c>
      <c r="D1000" s="39">
        <v>48514371</v>
      </c>
      <c r="E1000" s="39">
        <v>11901080</v>
      </c>
      <c r="F1000" s="52">
        <f t="shared" si="114"/>
        <v>26253083</v>
      </c>
      <c r="G1000" s="39">
        <v>2011469630</v>
      </c>
      <c r="H1000" s="39">
        <v>292291258</v>
      </c>
      <c r="I1000" s="39">
        <v>193035278</v>
      </c>
      <c r="J1000" s="39">
        <v>475983044</v>
      </c>
      <c r="K1000" s="52">
        <f t="shared" si="115"/>
        <v>1050160050</v>
      </c>
      <c r="L1000" s="54">
        <v>10409800713</v>
      </c>
      <c r="M1000" s="54">
        <v>2918061748</v>
      </c>
      <c r="N1000" s="54">
        <v>217283309</v>
      </c>
      <c r="O1000" s="54">
        <v>3409490349</v>
      </c>
      <c r="P1000" s="52">
        <f t="shared" si="116"/>
        <v>3864965307</v>
      </c>
      <c r="Q1000" s="30" t="e">
        <f>MATCH(LEFT(A1000,4)*1,'Appendix 1'!E$5:E$8,0)</f>
        <v>#N/A</v>
      </c>
      <c r="R1000" s="41">
        <f t="shared" si="117"/>
        <v>-0.1</v>
      </c>
      <c r="S1000" s="41">
        <f t="shared" si="118"/>
        <v>-0.1</v>
      </c>
      <c r="T1000" s="41">
        <f t="shared" si="119"/>
        <v>-0.1</v>
      </c>
      <c r="U1000" s="41">
        <f t="shared" si="120"/>
        <v>-0.1</v>
      </c>
      <c r="V1000" s="41">
        <f t="shared" si="121"/>
        <v>2.4999125609472574E-2</v>
      </c>
      <c r="W1000" s="42"/>
      <c r="X1000" s="42"/>
      <c r="Y1000" s="42"/>
      <c r="Z1000" s="42"/>
      <c r="AA1000" s="42"/>
    </row>
    <row r="1001" spans="1:27" hidden="1">
      <c r="A1001" s="38" t="s">
        <v>5530</v>
      </c>
      <c r="B1001" s="39">
        <v>68988162</v>
      </c>
      <c r="C1001" s="39">
        <v>136470</v>
      </c>
      <c r="D1001" s="39">
        <v>19905847</v>
      </c>
      <c r="E1001" s="39">
        <v>31093779</v>
      </c>
      <c r="F1001" s="52">
        <f t="shared" si="114"/>
        <v>17852066</v>
      </c>
      <c r="G1001" s="39">
        <v>2041705553</v>
      </c>
      <c r="H1001" s="39">
        <v>5457028</v>
      </c>
      <c r="I1001" s="39">
        <v>78387540</v>
      </c>
      <c r="J1001" s="39">
        <v>1243771067</v>
      </c>
      <c r="K1001" s="52">
        <f t="shared" si="115"/>
        <v>714089918</v>
      </c>
      <c r="L1001" s="54">
        <v>5329419468</v>
      </c>
      <c r="M1001" s="54">
        <v>42269343</v>
      </c>
      <c r="N1001" s="54">
        <v>78710954</v>
      </c>
      <c r="O1001" s="54">
        <v>1717638319</v>
      </c>
      <c r="P1001" s="52">
        <f t="shared" si="116"/>
        <v>3490800852</v>
      </c>
      <c r="Q1001" s="30" t="e">
        <f>MATCH(LEFT(A1001,4)*1,'Appendix 1'!E$5:E$8,0)</f>
        <v>#N/A</v>
      </c>
      <c r="R1001" s="41">
        <f t="shared" si="117"/>
        <v>-0.1</v>
      </c>
      <c r="S1001" s="41">
        <f t="shared" si="118"/>
        <v>-0.1</v>
      </c>
      <c r="T1001" s="41">
        <f t="shared" si="119"/>
        <v>-0.1</v>
      </c>
      <c r="U1001" s="41">
        <f t="shared" si="120"/>
        <v>-0.1</v>
      </c>
      <c r="V1001" s="41">
        <f t="shared" si="121"/>
        <v>2.499974520015559E-2</v>
      </c>
      <c r="W1001" s="42"/>
      <c r="X1001" s="42"/>
      <c r="Y1001" s="42"/>
      <c r="Z1001" s="42"/>
      <c r="AA1001" s="42"/>
    </row>
    <row r="1002" spans="1:27" hidden="1">
      <c r="A1002" s="38" t="s">
        <v>5531</v>
      </c>
      <c r="B1002" s="39">
        <v>404615627</v>
      </c>
      <c r="C1002" s="39">
        <v>3139899</v>
      </c>
      <c r="D1002" s="39">
        <v>304947274</v>
      </c>
      <c r="E1002" s="39">
        <v>16518958</v>
      </c>
      <c r="F1002" s="52">
        <f t="shared" si="114"/>
        <v>80009496</v>
      </c>
      <c r="G1002" s="39">
        <v>5214842952</v>
      </c>
      <c r="H1002" s="39">
        <v>125593355</v>
      </c>
      <c r="I1002" s="39">
        <v>1227046162</v>
      </c>
      <c r="J1002" s="39">
        <v>660763255</v>
      </c>
      <c r="K1002" s="52">
        <f t="shared" si="115"/>
        <v>3201440180</v>
      </c>
      <c r="L1002" s="54">
        <v>10909404748</v>
      </c>
      <c r="M1002" s="54">
        <v>726629932</v>
      </c>
      <c r="N1002" s="54">
        <v>1227349402</v>
      </c>
      <c r="O1002" s="54">
        <v>3842120884</v>
      </c>
      <c r="P1002" s="52">
        <f t="shared" si="116"/>
        <v>5113304530</v>
      </c>
      <c r="Q1002" s="30" t="e">
        <f>MATCH(LEFT(A1002,4)*1,'Appendix 1'!E$5:E$8,0)</f>
        <v>#N/A</v>
      </c>
      <c r="R1002" s="41">
        <f t="shared" si="117"/>
        <v>-0.1</v>
      </c>
      <c r="S1002" s="41">
        <f t="shared" si="118"/>
        <v>-0.1</v>
      </c>
      <c r="T1002" s="41">
        <f t="shared" si="119"/>
        <v>-0.1</v>
      </c>
      <c r="U1002" s="41">
        <f t="shared" si="120"/>
        <v>-0.1</v>
      </c>
      <c r="V1002" s="41">
        <f t="shared" si="121"/>
        <v>2.4991719820296628E-2</v>
      </c>
      <c r="W1002" s="42"/>
      <c r="X1002" s="42"/>
      <c r="Y1002" s="42"/>
      <c r="Z1002" s="42"/>
      <c r="AA1002" s="42"/>
    </row>
    <row r="1003" spans="1:27" hidden="1">
      <c r="A1003" s="38" t="s">
        <v>5532</v>
      </c>
      <c r="B1003" s="39">
        <v>2720055</v>
      </c>
      <c r="C1003" s="39">
        <v>44672</v>
      </c>
      <c r="D1003" s="39">
        <v>1759268</v>
      </c>
      <c r="E1003" s="30">
        <v>0</v>
      </c>
      <c r="F1003" s="52">
        <f t="shared" si="114"/>
        <v>916115</v>
      </c>
      <c r="G1003" s="39">
        <v>31423109</v>
      </c>
      <c r="H1003" s="39">
        <v>1175652</v>
      </c>
      <c r="I1003" s="39">
        <v>6108575</v>
      </c>
      <c r="J1003" s="30">
        <v>0</v>
      </c>
      <c r="K1003" s="52">
        <f t="shared" si="115"/>
        <v>24138882</v>
      </c>
      <c r="L1003" s="54">
        <v>45975797</v>
      </c>
      <c r="M1003" s="54">
        <v>9928465</v>
      </c>
      <c r="N1003" s="54">
        <v>6114900</v>
      </c>
      <c r="O1003" s="54">
        <v>1462932</v>
      </c>
      <c r="P1003" s="52">
        <f t="shared" si="116"/>
        <v>28469500</v>
      </c>
      <c r="Q1003" s="30" t="e">
        <f>MATCH(LEFT(A1003,4)*1,'Appendix 1'!E$5:E$8,0)</f>
        <v>#N/A</v>
      </c>
      <c r="R1003" s="41">
        <f t="shared" si="117"/>
        <v>-0.1</v>
      </c>
      <c r="S1003" s="41">
        <f t="shared" si="118"/>
        <v>-0.1</v>
      </c>
      <c r="T1003" s="41">
        <f t="shared" si="119"/>
        <v>-0.1</v>
      </c>
      <c r="U1003" s="41">
        <f t="shared" si="120"/>
        <v>-0.1</v>
      </c>
      <c r="V1003" s="41">
        <f t="shared" si="121"/>
        <v>3.7951840520203048E-2</v>
      </c>
      <c r="W1003" s="42"/>
      <c r="X1003" s="42"/>
      <c r="Y1003" s="42"/>
      <c r="Z1003" s="42"/>
      <c r="AA1003" s="42"/>
    </row>
    <row r="1004" spans="1:27" hidden="1">
      <c r="A1004" s="38" t="s">
        <v>5533</v>
      </c>
      <c r="B1004" s="39">
        <v>147592630</v>
      </c>
      <c r="C1004" s="39">
        <v>2308087</v>
      </c>
      <c r="D1004" s="39">
        <v>99600707</v>
      </c>
      <c r="E1004" s="39">
        <v>4158967</v>
      </c>
      <c r="F1004" s="52">
        <f t="shared" si="114"/>
        <v>41524869</v>
      </c>
      <c r="G1004" s="39">
        <v>2428429392</v>
      </c>
      <c r="H1004" s="39">
        <v>95375671</v>
      </c>
      <c r="I1004" s="39">
        <v>422775886</v>
      </c>
      <c r="J1004" s="39">
        <v>181559449</v>
      </c>
      <c r="K1004" s="52">
        <f t="shared" si="115"/>
        <v>1728718386</v>
      </c>
      <c r="L1004" s="54">
        <v>29691749715</v>
      </c>
      <c r="M1004" s="54">
        <v>6339489437</v>
      </c>
      <c r="N1004" s="54">
        <v>440481491</v>
      </c>
      <c r="O1004" s="54">
        <v>2028726299</v>
      </c>
      <c r="P1004" s="52">
        <f t="shared" si="116"/>
        <v>20883052488</v>
      </c>
      <c r="Q1004" s="30" t="e">
        <f>MATCH(LEFT(A1004,4)*1,'Appendix 1'!E$5:E$8,0)</f>
        <v>#N/A</v>
      </c>
      <c r="R1004" s="41">
        <f t="shared" si="117"/>
        <v>-0.1</v>
      </c>
      <c r="S1004" s="41">
        <f t="shared" si="118"/>
        <v>-0.1</v>
      </c>
      <c r="T1004" s="41">
        <f t="shared" si="119"/>
        <v>-0.1</v>
      </c>
      <c r="U1004" s="41">
        <f t="shared" si="120"/>
        <v>-0.1</v>
      </c>
      <c r="V1004" s="41">
        <f t="shared" si="121"/>
        <v>2.4020609334804634E-2</v>
      </c>
      <c r="W1004" s="42"/>
      <c r="X1004" s="42"/>
      <c r="Y1004" s="42"/>
      <c r="Z1004" s="42"/>
      <c r="AA1004" s="42"/>
    </row>
    <row r="1005" spans="1:27" hidden="1">
      <c r="A1005" s="38" t="s">
        <v>5534</v>
      </c>
      <c r="B1005" s="39">
        <v>141609120</v>
      </c>
      <c r="C1005" s="30">
        <v>0</v>
      </c>
      <c r="D1005" s="39">
        <v>141609120</v>
      </c>
      <c r="E1005" s="30">
        <v>0</v>
      </c>
      <c r="F1005" s="52">
        <f t="shared" si="114"/>
        <v>0</v>
      </c>
      <c r="G1005" s="39">
        <v>574692547</v>
      </c>
      <c r="H1005" s="30">
        <v>0</v>
      </c>
      <c r="I1005" s="39">
        <v>574692547</v>
      </c>
      <c r="J1005" s="30">
        <v>0</v>
      </c>
      <c r="K1005" s="52">
        <f t="shared" si="115"/>
        <v>0</v>
      </c>
      <c r="L1005" s="54">
        <v>6212465963</v>
      </c>
      <c r="M1005" s="54">
        <v>566540345</v>
      </c>
      <c r="N1005" s="54">
        <v>634314910</v>
      </c>
      <c r="O1005" s="54">
        <v>1206908138</v>
      </c>
      <c r="P1005" s="52">
        <f t="shared" si="116"/>
        <v>3804702570</v>
      </c>
      <c r="Q1005" s="30" t="e">
        <f>MATCH(LEFT(A1005,4)*1,'Appendix 1'!E$5:E$8,0)</f>
        <v>#N/A</v>
      </c>
      <c r="R1005" s="41">
        <f t="shared" si="117"/>
        <v>-0.1</v>
      </c>
      <c r="S1005" s="41">
        <f t="shared" si="118"/>
        <v>-0.1</v>
      </c>
      <c r="T1005" s="41">
        <f t="shared" si="119"/>
        <v>-0.1</v>
      </c>
      <c r="U1005" s="41">
        <f t="shared" si="120"/>
        <v>-0.1</v>
      </c>
      <c r="V1005" s="41" t="e">
        <f t="shared" si="121"/>
        <v>#DIV/0!</v>
      </c>
      <c r="W1005" s="42"/>
      <c r="X1005" s="42"/>
      <c r="Y1005" s="42"/>
      <c r="Z1005" s="42"/>
      <c r="AA1005" s="42"/>
    </row>
    <row r="1006" spans="1:27" hidden="1">
      <c r="A1006" s="38" t="s">
        <v>5535</v>
      </c>
      <c r="B1006" s="39">
        <v>405634183</v>
      </c>
      <c r="C1006" s="39">
        <v>1925523</v>
      </c>
      <c r="D1006" s="39">
        <v>357334807</v>
      </c>
      <c r="E1006" s="39">
        <v>11462142</v>
      </c>
      <c r="F1006" s="52">
        <f t="shared" si="114"/>
        <v>34911711</v>
      </c>
      <c r="G1006" s="39">
        <v>3486677722</v>
      </c>
      <c r="H1006" s="39">
        <v>77016415</v>
      </c>
      <c r="I1006" s="39">
        <v>1556726621</v>
      </c>
      <c r="J1006" s="39">
        <v>458453615</v>
      </c>
      <c r="K1006" s="52">
        <f t="shared" si="115"/>
        <v>1394481071</v>
      </c>
      <c r="L1006" s="54">
        <v>12565924294</v>
      </c>
      <c r="M1006" s="54">
        <v>1046087320</v>
      </c>
      <c r="N1006" s="54">
        <v>1989151763</v>
      </c>
      <c r="O1006" s="54">
        <v>2638792480</v>
      </c>
      <c r="P1006" s="52">
        <f t="shared" si="116"/>
        <v>6891892731</v>
      </c>
      <c r="Q1006" s="30" t="e">
        <f>MATCH(LEFT(A1006,4)*1,'Appendix 1'!E$5:E$8,0)</f>
        <v>#N/A</v>
      </c>
      <c r="R1006" s="41">
        <f t="shared" si="117"/>
        <v>-0.1</v>
      </c>
      <c r="S1006" s="41">
        <f t="shared" si="118"/>
        <v>-0.1</v>
      </c>
      <c r="T1006" s="41">
        <f t="shared" si="119"/>
        <v>-0.1</v>
      </c>
      <c r="U1006" s="41">
        <f t="shared" si="120"/>
        <v>-0.1</v>
      </c>
      <c r="V1006" s="41">
        <f t="shared" si="121"/>
        <v>2.5035629185675767E-2</v>
      </c>
      <c r="W1006" s="42"/>
      <c r="X1006" s="42"/>
      <c r="Y1006" s="42"/>
      <c r="Z1006" s="42"/>
      <c r="AA1006" s="42"/>
    </row>
    <row r="1007" spans="1:27" hidden="1">
      <c r="A1007" s="38" t="s">
        <v>5536</v>
      </c>
      <c r="B1007" s="39">
        <v>528008818</v>
      </c>
      <c r="C1007" s="39">
        <v>1289466</v>
      </c>
      <c r="D1007" s="39">
        <v>458819276</v>
      </c>
      <c r="E1007" s="39">
        <v>3526416</v>
      </c>
      <c r="F1007" s="52">
        <f t="shared" si="114"/>
        <v>64373660</v>
      </c>
      <c r="G1007" s="39">
        <v>5674988261</v>
      </c>
      <c r="H1007" s="39">
        <v>41790876</v>
      </c>
      <c r="I1007" s="39">
        <v>3064137016</v>
      </c>
      <c r="J1007" s="39">
        <v>135565925</v>
      </c>
      <c r="K1007" s="52">
        <f t="shared" si="115"/>
        <v>2433494444</v>
      </c>
      <c r="L1007" s="54">
        <v>14385899098</v>
      </c>
      <c r="M1007" s="54">
        <v>688885810</v>
      </c>
      <c r="N1007" s="54">
        <v>3173173551</v>
      </c>
      <c r="O1007" s="54">
        <v>3254849485</v>
      </c>
      <c r="P1007" s="52">
        <f t="shared" si="116"/>
        <v>7268990252</v>
      </c>
      <c r="Q1007" s="30" t="e">
        <f>MATCH(LEFT(A1007,4)*1,'Appendix 1'!E$5:E$8,0)</f>
        <v>#N/A</v>
      </c>
      <c r="R1007" s="41">
        <f t="shared" si="117"/>
        <v>-0.1</v>
      </c>
      <c r="S1007" s="41">
        <f t="shared" si="118"/>
        <v>-0.1</v>
      </c>
      <c r="T1007" s="41">
        <f t="shared" si="119"/>
        <v>-0.1</v>
      </c>
      <c r="U1007" s="41">
        <f t="shared" si="120"/>
        <v>-0.1</v>
      </c>
      <c r="V1007" s="41">
        <f t="shared" si="121"/>
        <v>2.6453177305877588E-2</v>
      </c>
      <c r="W1007" s="42"/>
      <c r="X1007" s="42"/>
      <c r="Y1007" s="42"/>
      <c r="Z1007" s="42"/>
      <c r="AA1007" s="42"/>
    </row>
    <row r="1008" spans="1:27" hidden="1">
      <c r="A1008" s="38" t="s">
        <v>5537</v>
      </c>
      <c r="B1008" s="39">
        <v>445101196</v>
      </c>
      <c r="C1008" s="39">
        <v>2137551</v>
      </c>
      <c r="D1008" s="39">
        <v>392165464</v>
      </c>
      <c r="E1008" s="39">
        <v>21318214</v>
      </c>
      <c r="F1008" s="52">
        <f t="shared" si="114"/>
        <v>29479967</v>
      </c>
      <c r="G1008" s="39">
        <v>6089301159</v>
      </c>
      <c r="H1008" s="39">
        <v>136131576</v>
      </c>
      <c r="I1008" s="39">
        <v>2641316939</v>
      </c>
      <c r="J1008" s="39">
        <v>1342291393</v>
      </c>
      <c r="K1008" s="52">
        <f t="shared" si="115"/>
        <v>1969561251</v>
      </c>
      <c r="L1008" s="54">
        <v>13893741171</v>
      </c>
      <c r="M1008" s="54">
        <v>1092982352</v>
      </c>
      <c r="N1008" s="54">
        <v>2644679080</v>
      </c>
      <c r="O1008" s="54">
        <v>6799105039</v>
      </c>
      <c r="P1008" s="52">
        <f t="shared" si="116"/>
        <v>3356974700</v>
      </c>
      <c r="Q1008" s="30" t="e">
        <f>MATCH(LEFT(A1008,4)*1,'Appendix 1'!E$5:E$8,0)</f>
        <v>#N/A</v>
      </c>
      <c r="R1008" s="41">
        <f t="shared" si="117"/>
        <v>-0.1</v>
      </c>
      <c r="S1008" s="41">
        <f t="shared" si="118"/>
        <v>-0.1</v>
      </c>
      <c r="T1008" s="41">
        <f t="shared" si="119"/>
        <v>-0.1</v>
      </c>
      <c r="U1008" s="41">
        <f t="shared" si="120"/>
        <v>-0.1</v>
      </c>
      <c r="V1008" s="41">
        <f t="shared" si="121"/>
        <v>1.4967783807196763E-2</v>
      </c>
      <c r="W1008" s="42"/>
      <c r="X1008" s="42"/>
      <c r="Y1008" s="42"/>
      <c r="Z1008" s="42"/>
      <c r="AA1008" s="42"/>
    </row>
    <row r="1009" spans="1:27" hidden="1">
      <c r="A1009" s="38" t="s">
        <v>5538</v>
      </c>
      <c r="B1009" s="39">
        <v>4776294</v>
      </c>
      <c r="C1009" s="30">
        <v>0</v>
      </c>
      <c r="D1009" s="39">
        <v>4776294</v>
      </c>
      <c r="E1009" s="30">
        <v>0</v>
      </c>
      <c r="F1009" s="52">
        <f t="shared" si="114"/>
        <v>0</v>
      </c>
      <c r="G1009" s="39">
        <v>25016266</v>
      </c>
      <c r="H1009" s="30">
        <v>0</v>
      </c>
      <c r="I1009" s="39">
        <v>25016266</v>
      </c>
      <c r="J1009" s="30">
        <v>0</v>
      </c>
      <c r="K1009" s="52">
        <f t="shared" si="115"/>
        <v>0</v>
      </c>
      <c r="L1009" s="54">
        <v>191974020</v>
      </c>
      <c r="M1009" s="54">
        <v>32929093</v>
      </c>
      <c r="N1009" s="54">
        <v>25020013</v>
      </c>
      <c r="O1009" s="54">
        <v>16500816</v>
      </c>
      <c r="P1009" s="52">
        <f t="shared" si="116"/>
        <v>117524098</v>
      </c>
      <c r="Q1009" s="30" t="e">
        <f>MATCH(LEFT(A1009,4)*1,'Appendix 1'!E$5:E$8,0)</f>
        <v>#N/A</v>
      </c>
      <c r="R1009" s="41">
        <f t="shared" si="117"/>
        <v>-0.1</v>
      </c>
      <c r="S1009" s="41">
        <f t="shared" si="118"/>
        <v>-0.1</v>
      </c>
      <c r="T1009" s="41">
        <f t="shared" si="119"/>
        <v>-0.1</v>
      </c>
      <c r="U1009" s="41">
        <f t="shared" si="120"/>
        <v>-0.1</v>
      </c>
      <c r="V1009" s="41" t="e">
        <f t="shared" si="121"/>
        <v>#DIV/0!</v>
      </c>
      <c r="W1009" s="42"/>
      <c r="X1009" s="42"/>
      <c r="Y1009" s="42"/>
      <c r="Z1009" s="42"/>
      <c r="AA1009" s="42"/>
    </row>
    <row r="1010" spans="1:27" hidden="1">
      <c r="A1010" s="38" t="s">
        <v>5539</v>
      </c>
      <c r="B1010" s="39">
        <v>16686089</v>
      </c>
      <c r="C1010" s="39">
        <v>157289</v>
      </c>
      <c r="D1010" s="39">
        <v>5983967</v>
      </c>
      <c r="E1010" s="39">
        <v>167352</v>
      </c>
      <c r="F1010" s="52">
        <f t="shared" si="114"/>
        <v>10377481</v>
      </c>
      <c r="G1010" s="39">
        <v>327973650</v>
      </c>
      <c r="H1010" s="39">
        <v>4127371</v>
      </c>
      <c r="I1010" s="39">
        <v>23454071</v>
      </c>
      <c r="J1010" s="39">
        <v>4295416</v>
      </c>
      <c r="K1010" s="52">
        <f t="shared" si="115"/>
        <v>296096792</v>
      </c>
      <c r="L1010" s="54">
        <v>417801008</v>
      </c>
      <c r="M1010" s="54">
        <v>43513926</v>
      </c>
      <c r="N1010" s="54">
        <v>23454071</v>
      </c>
      <c r="O1010" s="54">
        <v>31193813</v>
      </c>
      <c r="P1010" s="52">
        <f t="shared" si="116"/>
        <v>319639198</v>
      </c>
      <c r="Q1010" s="30" t="e">
        <f>MATCH(LEFT(A1010,4)*1,'Appendix 1'!E$5:E$8,0)</f>
        <v>#N/A</v>
      </c>
      <c r="R1010" s="41">
        <f t="shared" si="117"/>
        <v>-0.1</v>
      </c>
      <c r="S1010" s="41">
        <f t="shared" si="118"/>
        <v>-0.1</v>
      </c>
      <c r="T1010" s="41">
        <f t="shared" si="119"/>
        <v>-0.1</v>
      </c>
      <c r="U1010" s="41">
        <f t="shared" si="120"/>
        <v>-0.1</v>
      </c>
      <c r="V1010" s="41">
        <f t="shared" si="121"/>
        <v>3.5047596868256516E-2</v>
      </c>
      <c r="W1010" s="42"/>
      <c r="X1010" s="42"/>
      <c r="Y1010" s="42"/>
      <c r="Z1010" s="42"/>
      <c r="AA1010" s="42"/>
    </row>
    <row r="1011" spans="1:27" hidden="1">
      <c r="A1011" s="38" t="s">
        <v>5540</v>
      </c>
      <c r="B1011" s="39">
        <v>475062991</v>
      </c>
      <c r="C1011" s="39">
        <v>538</v>
      </c>
      <c r="D1011" s="39">
        <v>475044671</v>
      </c>
      <c r="E1011" s="39">
        <v>60</v>
      </c>
      <c r="F1011" s="52">
        <f t="shared" si="114"/>
        <v>17722</v>
      </c>
      <c r="G1011" s="39">
        <v>1939004460</v>
      </c>
      <c r="H1011" s="39">
        <v>28311</v>
      </c>
      <c r="I1011" s="39">
        <v>1937706664</v>
      </c>
      <c r="J1011" s="39">
        <v>3177</v>
      </c>
      <c r="K1011" s="52">
        <f t="shared" si="115"/>
        <v>1266308</v>
      </c>
      <c r="L1011" s="54">
        <v>13112180474</v>
      </c>
      <c r="M1011" s="54">
        <v>520006120</v>
      </c>
      <c r="N1011" s="54">
        <v>2177983223</v>
      </c>
      <c r="O1011" s="54">
        <v>6286056832</v>
      </c>
      <c r="P1011" s="52">
        <f t="shared" si="116"/>
        <v>4128134299</v>
      </c>
      <c r="Q1011" s="30" t="e">
        <f>MATCH(LEFT(A1011,4)*1,'Appendix 1'!E$5:E$8,0)</f>
        <v>#N/A</v>
      </c>
      <c r="R1011" s="41">
        <f t="shared" si="117"/>
        <v>-0.1</v>
      </c>
      <c r="S1011" s="41">
        <f t="shared" si="118"/>
        <v>-0.1</v>
      </c>
      <c r="T1011" s="41">
        <f t="shared" si="119"/>
        <v>-0.1</v>
      </c>
      <c r="U1011" s="41">
        <f t="shared" si="120"/>
        <v>-0.1</v>
      </c>
      <c r="V1011" s="41">
        <f t="shared" si="121"/>
        <v>1.399501543068511E-2</v>
      </c>
      <c r="W1011" s="42"/>
      <c r="X1011" s="42"/>
      <c r="Y1011" s="42"/>
      <c r="Z1011" s="42"/>
      <c r="AA1011" s="42"/>
    </row>
    <row r="1012" spans="1:27" hidden="1">
      <c r="A1012" s="38" t="s">
        <v>5541</v>
      </c>
      <c r="B1012" s="39">
        <v>204014222</v>
      </c>
      <c r="C1012" s="39">
        <v>3194687</v>
      </c>
      <c r="D1012" s="39">
        <v>155408898</v>
      </c>
      <c r="E1012" s="39">
        <v>1436180</v>
      </c>
      <c r="F1012" s="52">
        <f t="shared" si="114"/>
        <v>43974457</v>
      </c>
      <c r="G1012" s="39">
        <v>1959529728</v>
      </c>
      <c r="H1012" s="39">
        <v>76912033</v>
      </c>
      <c r="I1012" s="39">
        <v>823181231</v>
      </c>
      <c r="J1012" s="39">
        <v>34369957</v>
      </c>
      <c r="K1012" s="52">
        <f t="shared" si="115"/>
        <v>1025066507</v>
      </c>
      <c r="L1012" s="54">
        <v>7316316169</v>
      </c>
      <c r="M1012" s="54">
        <v>884980579</v>
      </c>
      <c r="N1012" s="54">
        <v>920508965</v>
      </c>
      <c r="O1012" s="54">
        <v>1236541244</v>
      </c>
      <c r="P1012" s="52">
        <f t="shared" si="116"/>
        <v>4274285381</v>
      </c>
      <c r="Q1012" s="30" t="e">
        <f>MATCH(LEFT(A1012,4)*1,'Appendix 1'!E$5:E$8,0)</f>
        <v>#N/A</v>
      </c>
      <c r="R1012" s="41">
        <f t="shared" si="117"/>
        <v>-0.1</v>
      </c>
      <c r="S1012" s="41">
        <f t="shared" si="118"/>
        <v>-0.1</v>
      </c>
      <c r="T1012" s="41">
        <f t="shared" si="119"/>
        <v>-0.1</v>
      </c>
      <c r="U1012" s="41">
        <f t="shared" si="120"/>
        <v>-0.1</v>
      </c>
      <c r="V1012" s="41">
        <f t="shared" si="121"/>
        <v>4.2899125763749102E-2</v>
      </c>
      <c r="W1012" s="42"/>
      <c r="X1012" s="42"/>
      <c r="Y1012" s="42"/>
      <c r="Z1012" s="42"/>
      <c r="AA1012" s="42"/>
    </row>
    <row r="1013" spans="1:27" hidden="1">
      <c r="A1013" s="38" t="s">
        <v>5542</v>
      </c>
      <c r="B1013" s="39">
        <v>5698781</v>
      </c>
      <c r="C1013" s="39">
        <v>1377</v>
      </c>
      <c r="D1013" s="39">
        <v>5187200</v>
      </c>
      <c r="E1013" s="30">
        <v>0</v>
      </c>
      <c r="F1013" s="52">
        <f t="shared" si="114"/>
        <v>510204</v>
      </c>
      <c r="G1013" s="39">
        <v>37933455</v>
      </c>
      <c r="H1013" s="39">
        <v>47256</v>
      </c>
      <c r="I1013" s="39">
        <v>21721492</v>
      </c>
      <c r="J1013" s="30">
        <v>0</v>
      </c>
      <c r="K1013" s="52">
        <f t="shared" si="115"/>
        <v>16164707</v>
      </c>
      <c r="L1013" s="54">
        <v>223260940</v>
      </c>
      <c r="M1013" s="54">
        <v>4887570</v>
      </c>
      <c r="N1013" s="54">
        <v>35633314</v>
      </c>
      <c r="O1013" s="54">
        <v>667224</v>
      </c>
      <c r="P1013" s="52">
        <f t="shared" si="116"/>
        <v>182072832</v>
      </c>
      <c r="Q1013" s="30" t="e">
        <f>MATCH(LEFT(A1013,4)*1,'Appendix 1'!E$5:E$8,0)</f>
        <v>#N/A</v>
      </c>
      <c r="R1013" s="41">
        <f t="shared" si="117"/>
        <v>-0.1</v>
      </c>
      <c r="S1013" s="41">
        <f t="shared" si="118"/>
        <v>-0.1</v>
      </c>
      <c r="T1013" s="41">
        <f t="shared" si="119"/>
        <v>-0.1</v>
      </c>
      <c r="U1013" s="41">
        <f t="shared" si="120"/>
        <v>-0.1</v>
      </c>
      <c r="V1013" s="41">
        <f t="shared" si="121"/>
        <v>3.156283624565543E-2</v>
      </c>
      <c r="W1013" s="42"/>
      <c r="X1013" s="42"/>
      <c r="Y1013" s="42"/>
      <c r="Z1013" s="42"/>
      <c r="AA1013" s="42"/>
    </row>
    <row r="1014" spans="1:27" hidden="1">
      <c r="A1014" s="38" t="s">
        <v>5543</v>
      </c>
      <c r="B1014" s="39">
        <v>275753919</v>
      </c>
      <c r="C1014" s="39">
        <v>249185</v>
      </c>
      <c r="D1014" s="39">
        <v>252380393</v>
      </c>
      <c r="E1014" s="39">
        <v>2676365</v>
      </c>
      <c r="F1014" s="52">
        <f t="shared" si="114"/>
        <v>20447976</v>
      </c>
      <c r="G1014" s="39">
        <v>2067655590</v>
      </c>
      <c r="H1014" s="39">
        <v>10712061</v>
      </c>
      <c r="I1014" s="39">
        <v>1004179306</v>
      </c>
      <c r="J1014" s="39">
        <v>108330518</v>
      </c>
      <c r="K1014" s="52">
        <f t="shared" si="115"/>
        <v>944433705</v>
      </c>
      <c r="L1014" s="54">
        <v>13783589246</v>
      </c>
      <c r="M1014" s="54">
        <v>1262209986</v>
      </c>
      <c r="N1014" s="54">
        <v>1515312694</v>
      </c>
      <c r="O1014" s="54">
        <v>4073381370</v>
      </c>
      <c r="P1014" s="52">
        <f t="shared" si="116"/>
        <v>6932685196</v>
      </c>
      <c r="Q1014" s="30" t="e">
        <f>MATCH(LEFT(A1014,4)*1,'Appendix 1'!E$5:E$8,0)</f>
        <v>#N/A</v>
      </c>
      <c r="R1014" s="41">
        <f t="shared" si="117"/>
        <v>-0.1</v>
      </c>
      <c r="S1014" s="41">
        <f t="shared" si="118"/>
        <v>-0.1</v>
      </c>
      <c r="T1014" s="41">
        <f t="shared" si="119"/>
        <v>-0.1</v>
      </c>
      <c r="U1014" s="41">
        <f t="shared" si="120"/>
        <v>-0.1</v>
      </c>
      <c r="V1014" s="41">
        <f t="shared" si="121"/>
        <v>2.1651044315492744E-2</v>
      </c>
      <c r="W1014" s="42"/>
      <c r="X1014" s="42"/>
      <c r="Y1014" s="42"/>
      <c r="Z1014" s="42"/>
      <c r="AA1014" s="42"/>
    </row>
    <row r="1015" spans="1:27" hidden="1">
      <c r="A1015" s="38" t="s">
        <v>5544</v>
      </c>
      <c r="B1015" s="39">
        <v>85058447</v>
      </c>
      <c r="C1015" s="30">
        <v>0</v>
      </c>
      <c r="D1015" s="39">
        <v>76255903</v>
      </c>
      <c r="E1015" s="39">
        <v>62331</v>
      </c>
      <c r="F1015" s="52">
        <f t="shared" si="114"/>
        <v>8740213</v>
      </c>
      <c r="G1015" s="39">
        <v>790272593</v>
      </c>
      <c r="H1015" s="30">
        <v>0</v>
      </c>
      <c r="I1015" s="39">
        <v>423523388</v>
      </c>
      <c r="J1015" s="39">
        <v>2597035</v>
      </c>
      <c r="K1015" s="52">
        <f t="shared" si="115"/>
        <v>364152170</v>
      </c>
      <c r="L1015" s="54">
        <v>5689288907</v>
      </c>
      <c r="M1015" s="54">
        <v>658545045</v>
      </c>
      <c r="N1015" s="54">
        <v>424360608</v>
      </c>
      <c r="O1015" s="54">
        <v>32448402</v>
      </c>
      <c r="P1015" s="52">
        <f t="shared" si="116"/>
        <v>4573934852</v>
      </c>
      <c r="Q1015" s="30" t="e">
        <f>MATCH(LEFT(A1015,4)*1,'Appendix 1'!E$5:E$8,0)</f>
        <v>#N/A</v>
      </c>
      <c r="R1015" s="41">
        <f t="shared" si="117"/>
        <v>-0.1</v>
      </c>
      <c r="S1015" s="41">
        <f t="shared" si="118"/>
        <v>-0.1</v>
      </c>
      <c r="T1015" s="41">
        <f t="shared" si="119"/>
        <v>-0.1</v>
      </c>
      <c r="U1015" s="41">
        <f t="shared" si="120"/>
        <v>-0.1</v>
      </c>
      <c r="V1015" s="41">
        <f t="shared" si="121"/>
        <v>2.4001540345070578E-2</v>
      </c>
      <c r="W1015" s="42"/>
      <c r="X1015" s="42"/>
      <c r="Y1015" s="42"/>
      <c r="Z1015" s="42"/>
      <c r="AA1015" s="42"/>
    </row>
    <row r="1016" spans="1:27" hidden="1">
      <c r="A1016" s="38" t="s">
        <v>5545</v>
      </c>
      <c r="B1016" s="39">
        <v>25708652</v>
      </c>
      <c r="C1016" s="39">
        <v>17927</v>
      </c>
      <c r="D1016" s="39">
        <v>24603888</v>
      </c>
      <c r="E1016" s="39">
        <v>9376</v>
      </c>
      <c r="F1016" s="52">
        <f t="shared" si="114"/>
        <v>1077461</v>
      </c>
      <c r="G1016" s="39">
        <v>140781915</v>
      </c>
      <c r="H1016" s="39">
        <v>632923</v>
      </c>
      <c r="I1016" s="39">
        <v>101719237</v>
      </c>
      <c r="J1016" s="39">
        <v>331779</v>
      </c>
      <c r="K1016" s="52">
        <f t="shared" si="115"/>
        <v>38097976</v>
      </c>
      <c r="L1016" s="54">
        <v>811097294</v>
      </c>
      <c r="M1016" s="54">
        <v>25623654</v>
      </c>
      <c r="N1016" s="54">
        <v>313349477</v>
      </c>
      <c r="O1016" s="54">
        <v>116406794</v>
      </c>
      <c r="P1016" s="52">
        <f t="shared" si="116"/>
        <v>355717369</v>
      </c>
      <c r="Q1016" s="30" t="e">
        <f>MATCH(LEFT(A1016,4)*1,'Appendix 1'!E$5:E$8,0)</f>
        <v>#N/A</v>
      </c>
      <c r="R1016" s="41">
        <f t="shared" si="117"/>
        <v>-0.1</v>
      </c>
      <c r="S1016" s="41">
        <f t="shared" si="118"/>
        <v>-0.1</v>
      </c>
      <c r="T1016" s="41">
        <f t="shared" si="119"/>
        <v>-0.1</v>
      </c>
      <c r="U1016" s="41">
        <f t="shared" si="120"/>
        <v>-0.1</v>
      </c>
      <c r="V1016" s="41">
        <f t="shared" si="121"/>
        <v>2.828131867162707E-2</v>
      </c>
      <c r="W1016" s="42"/>
      <c r="X1016" s="42"/>
      <c r="Y1016" s="42"/>
      <c r="Z1016" s="42"/>
      <c r="AA1016" s="42"/>
    </row>
    <row r="1017" spans="1:27" hidden="1">
      <c r="A1017" s="38" t="s">
        <v>5546</v>
      </c>
      <c r="B1017" s="39">
        <v>133273706</v>
      </c>
      <c r="C1017" s="39">
        <v>149622</v>
      </c>
      <c r="D1017" s="39">
        <v>126086390</v>
      </c>
      <c r="E1017" s="39">
        <v>160354</v>
      </c>
      <c r="F1017" s="52">
        <f t="shared" si="114"/>
        <v>6877340</v>
      </c>
      <c r="G1017" s="39">
        <v>961252656</v>
      </c>
      <c r="H1017" s="39">
        <v>7535229</v>
      </c>
      <c r="I1017" s="39">
        <v>585869701</v>
      </c>
      <c r="J1017" s="39">
        <v>7661848</v>
      </c>
      <c r="K1017" s="52">
        <f t="shared" si="115"/>
        <v>360185878</v>
      </c>
      <c r="L1017" s="54">
        <v>3123146221</v>
      </c>
      <c r="M1017" s="54">
        <v>272853143</v>
      </c>
      <c r="N1017" s="54">
        <v>768088336</v>
      </c>
      <c r="O1017" s="54">
        <v>514253247</v>
      </c>
      <c r="P1017" s="52">
        <f t="shared" si="116"/>
        <v>1567951495</v>
      </c>
      <c r="Q1017" s="30" t="e">
        <f>MATCH(LEFT(A1017,4)*1,'Appendix 1'!E$5:E$8,0)</f>
        <v>#N/A</v>
      </c>
      <c r="R1017" s="41">
        <f t="shared" si="117"/>
        <v>-0.1</v>
      </c>
      <c r="S1017" s="41">
        <f t="shared" si="118"/>
        <v>-0.1</v>
      </c>
      <c r="T1017" s="41">
        <f t="shared" si="119"/>
        <v>-0.1</v>
      </c>
      <c r="U1017" s="41">
        <f t="shared" si="120"/>
        <v>-0.1</v>
      </c>
      <c r="V1017" s="41">
        <f t="shared" si="121"/>
        <v>1.9093863530096535E-2</v>
      </c>
      <c r="W1017" s="42"/>
      <c r="X1017" s="42"/>
      <c r="Y1017" s="42"/>
      <c r="Z1017" s="42"/>
      <c r="AA1017" s="42"/>
    </row>
    <row r="1018" spans="1:27" hidden="1">
      <c r="A1018" s="38" t="s">
        <v>5547</v>
      </c>
      <c r="B1018" s="39">
        <v>133612683</v>
      </c>
      <c r="C1018" s="30">
        <v>0</v>
      </c>
      <c r="D1018" s="39">
        <v>133612683</v>
      </c>
      <c r="E1018" s="30">
        <v>0</v>
      </c>
      <c r="F1018" s="52">
        <f t="shared" si="114"/>
        <v>0</v>
      </c>
      <c r="G1018" s="39">
        <v>536741703</v>
      </c>
      <c r="H1018" s="30">
        <v>0</v>
      </c>
      <c r="I1018" s="39">
        <v>536741703</v>
      </c>
      <c r="J1018" s="30">
        <v>0</v>
      </c>
      <c r="K1018" s="52">
        <f t="shared" si="115"/>
        <v>0</v>
      </c>
      <c r="L1018" s="54">
        <v>1428618513</v>
      </c>
      <c r="M1018" s="54">
        <v>184533723</v>
      </c>
      <c r="N1018" s="54">
        <v>682776578</v>
      </c>
      <c r="O1018" s="54">
        <v>84183632</v>
      </c>
      <c r="P1018" s="52">
        <f t="shared" si="116"/>
        <v>477124580</v>
      </c>
      <c r="Q1018" s="30" t="e">
        <f>MATCH(LEFT(A1018,4)*1,'Appendix 1'!E$5:E$8,0)</f>
        <v>#N/A</v>
      </c>
      <c r="R1018" s="41">
        <f t="shared" si="117"/>
        <v>-0.1</v>
      </c>
      <c r="S1018" s="41">
        <f t="shared" si="118"/>
        <v>-0.1</v>
      </c>
      <c r="T1018" s="41">
        <f t="shared" si="119"/>
        <v>-0.1</v>
      </c>
      <c r="U1018" s="41">
        <f t="shared" si="120"/>
        <v>-0.1</v>
      </c>
      <c r="V1018" s="41" t="e">
        <f t="shared" si="121"/>
        <v>#DIV/0!</v>
      </c>
      <c r="W1018" s="42"/>
      <c r="X1018" s="42"/>
      <c r="Y1018" s="42"/>
      <c r="Z1018" s="42"/>
      <c r="AA1018" s="42"/>
    </row>
    <row r="1019" spans="1:27" hidden="1">
      <c r="A1019" s="38" t="s">
        <v>5548</v>
      </c>
      <c r="B1019" s="39">
        <v>9417599</v>
      </c>
      <c r="C1019" s="30">
        <v>0</v>
      </c>
      <c r="D1019" s="39">
        <v>9417599</v>
      </c>
      <c r="E1019" s="30">
        <v>0</v>
      </c>
      <c r="F1019" s="52">
        <f t="shared" si="114"/>
        <v>0</v>
      </c>
      <c r="G1019" s="39">
        <v>38611763</v>
      </c>
      <c r="H1019" s="30">
        <v>0</v>
      </c>
      <c r="I1019" s="39">
        <v>38611763</v>
      </c>
      <c r="J1019" s="30">
        <v>0</v>
      </c>
      <c r="K1019" s="52">
        <f t="shared" si="115"/>
        <v>0</v>
      </c>
      <c r="L1019" s="54">
        <v>2087316877</v>
      </c>
      <c r="M1019" s="54">
        <v>103844879</v>
      </c>
      <c r="N1019" s="54">
        <v>125799824</v>
      </c>
      <c r="O1019" s="54">
        <v>5719032</v>
      </c>
      <c r="P1019" s="52">
        <f t="shared" si="116"/>
        <v>1851953142</v>
      </c>
      <c r="Q1019" s="30" t="e">
        <f>MATCH(LEFT(A1019,4)*1,'Appendix 1'!E$5:E$8,0)</f>
        <v>#N/A</v>
      </c>
      <c r="R1019" s="41">
        <f t="shared" si="117"/>
        <v>-0.1</v>
      </c>
      <c r="S1019" s="41">
        <f t="shared" si="118"/>
        <v>-0.1</v>
      </c>
      <c r="T1019" s="41">
        <f t="shared" si="119"/>
        <v>-0.1</v>
      </c>
      <c r="U1019" s="41">
        <f t="shared" si="120"/>
        <v>-0.1</v>
      </c>
      <c r="V1019" s="41" t="e">
        <f t="shared" si="121"/>
        <v>#DIV/0!</v>
      </c>
      <c r="W1019" s="42"/>
      <c r="X1019" s="42"/>
      <c r="Y1019" s="42"/>
      <c r="Z1019" s="42"/>
      <c r="AA1019" s="42"/>
    </row>
    <row r="1020" spans="1:27" hidden="1">
      <c r="A1020" s="38" t="s">
        <v>5549</v>
      </c>
      <c r="B1020" s="39">
        <v>174189032</v>
      </c>
      <c r="C1020" s="30">
        <v>0</v>
      </c>
      <c r="D1020" s="39">
        <v>174189032</v>
      </c>
      <c r="E1020" s="30">
        <v>0</v>
      </c>
      <c r="F1020" s="52">
        <f t="shared" si="114"/>
        <v>0</v>
      </c>
      <c r="G1020" s="39">
        <v>701822517</v>
      </c>
      <c r="H1020" s="30">
        <v>0</v>
      </c>
      <c r="I1020" s="39">
        <v>701822517</v>
      </c>
      <c r="J1020" s="30">
        <v>0</v>
      </c>
      <c r="K1020" s="52">
        <f t="shared" si="115"/>
        <v>0</v>
      </c>
      <c r="L1020" s="54">
        <v>7327100617</v>
      </c>
      <c r="M1020" s="54">
        <v>704207673</v>
      </c>
      <c r="N1020" s="54">
        <v>701822517</v>
      </c>
      <c r="O1020" s="54">
        <v>889951485</v>
      </c>
      <c r="P1020" s="52">
        <f t="shared" si="116"/>
        <v>5031118942</v>
      </c>
      <c r="Q1020" s="30" t="e">
        <f>MATCH(LEFT(A1020,4)*1,'Appendix 1'!E$5:E$8,0)</f>
        <v>#N/A</v>
      </c>
      <c r="R1020" s="41">
        <f t="shared" si="117"/>
        <v>-0.1</v>
      </c>
      <c r="S1020" s="41">
        <f t="shared" si="118"/>
        <v>-0.1</v>
      </c>
      <c r="T1020" s="41">
        <f t="shared" si="119"/>
        <v>-0.1</v>
      </c>
      <c r="U1020" s="41">
        <f t="shared" si="120"/>
        <v>-0.1</v>
      </c>
      <c r="V1020" s="41" t="e">
        <f t="shared" si="121"/>
        <v>#DIV/0!</v>
      </c>
      <c r="W1020" s="42"/>
      <c r="X1020" s="42"/>
      <c r="Y1020" s="42"/>
      <c r="Z1020" s="42"/>
      <c r="AA1020" s="42"/>
    </row>
    <row r="1021" spans="1:27" hidden="1">
      <c r="A1021" s="38" t="s">
        <v>5550</v>
      </c>
      <c r="B1021" s="39">
        <v>75983179</v>
      </c>
      <c r="C1021" s="30">
        <v>0</v>
      </c>
      <c r="D1021" s="39">
        <v>75983179</v>
      </c>
      <c r="E1021" s="30">
        <v>0</v>
      </c>
      <c r="F1021" s="52">
        <f t="shared" si="114"/>
        <v>0</v>
      </c>
      <c r="G1021" s="39">
        <v>362041340</v>
      </c>
      <c r="H1021" s="30">
        <v>0</v>
      </c>
      <c r="I1021" s="39">
        <v>362041340</v>
      </c>
      <c r="J1021" s="30">
        <v>0</v>
      </c>
      <c r="K1021" s="52">
        <f t="shared" si="115"/>
        <v>0</v>
      </c>
      <c r="L1021" s="54">
        <v>7386992042</v>
      </c>
      <c r="M1021" s="54">
        <v>1322809543</v>
      </c>
      <c r="N1021" s="54">
        <v>379622090</v>
      </c>
      <c r="O1021" s="54">
        <v>1142507133</v>
      </c>
      <c r="P1021" s="52">
        <f t="shared" si="116"/>
        <v>4542053276</v>
      </c>
      <c r="Q1021" s="30" t="e">
        <f>MATCH(LEFT(A1021,4)*1,'Appendix 1'!E$5:E$8,0)</f>
        <v>#N/A</v>
      </c>
      <c r="R1021" s="41">
        <f t="shared" si="117"/>
        <v>-0.1</v>
      </c>
      <c r="S1021" s="41">
        <f t="shared" si="118"/>
        <v>-0.1</v>
      </c>
      <c r="T1021" s="41">
        <f t="shared" si="119"/>
        <v>-0.1</v>
      </c>
      <c r="U1021" s="41">
        <f t="shared" si="120"/>
        <v>-0.1</v>
      </c>
      <c r="V1021" s="41" t="e">
        <f t="shared" si="121"/>
        <v>#DIV/0!</v>
      </c>
      <c r="W1021" s="42"/>
      <c r="X1021" s="42"/>
      <c r="Y1021" s="42"/>
      <c r="Z1021" s="42"/>
      <c r="AA1021" s="42"/>
    </row>
    <row r="1022" spans="1:27" hidden="1">
      <c r="A1022" s="38" t="s">
        <v>5551</v>
      </c>
      <c r="B1022" s="39">
        <v>196906688</v>
      </c>
      <c r="C1022" s="30">
        <v>0</v>
      </c>
      <c r="D1022" s="39">
        <v>196906688</v>
      </c>
      <c r="E1022" s="30">
        <v>0</v>
      </c>
      <c r="F1022" s="52">
        <f t="shared" si="114"/>
        <v>0</v>
      </c>
      <c r="G1022" s="39">
        <v>799539551</v>
      </c>
      <c r="H1022" s="30">
        <v>0</v>
      </c>
      <c r="I1022" s="39">
        <v>799539551</v>
      </c>
      <c r="J1022" s="30">
        <v>0</v>
      </c>
      <c r="K1022" s="52">
        <f t="shared" si="115"/>
        <v>0</v>
      </c>
      <c r="L1022" s="54">
        <v>13840236807</v>
      </c>
      <c r="M1022" s="54">
        <v>73567896</v>
      </c>
      <c r="N1022" s="54">
        <v>799539551</v>
      </c>
      <c r="O1022" s="54">
        <v>3368587</v>
      </c>
      <c r="P1022" s="52">
        <f t="shared" si="116"/>
        <v>12963760773</v>
      </c>
      <c r="Q1022" s="30" t="e">
        <f>MATCH(LEFT(A1022,4)*1,'Appendix 1'!E$5:E$8,0)</f>
        <v>#N/A</v>
      </c>
      <c r="R1022" s="41">
        <f t="shared" si="117"/>
        <v>-0.1</v>
      </c>
      <c r="S1022" s="41">
        <f t="shared" si="118"/>
        <v>-0.1</v>
      </c>
      <c r="T1022" s="41">
        <f t="shared" si="119"/>
        <v>-0.1</v>
      </c>
      <c r="U1022" s="41">
        <f t="shared" si="120"/>
        <v>-0.1</v>
      </c>
      <c r="V1022" s="41" t="e">
        <f t="shared" si="121"/>
        <v>#DIV/0!</v>
      </c>
      <c r="W1022" s="42"/>
      <c r="X1022" s="42"/>
      <c r="Y1022" s="42"/>
      <c r="Z1022" s="42"/>
      <c r="AA1022" s="42"/>
    </row>
    <row r="1023" spans="1:27" hidden="1">
      <c r="A1023" s="38" t="s">
        <v>5552</v>
      </c>
      <c r="B1023" s="39">
        <v>31500598</v>
      </c>
      <c r="C1023" s="30">
        <v>0</v>
      </c>
      <c r="D1023" s="39">
        <v>31500598</v>
      </c>
      <c r="E1023" s="30">
        <v>0</v>
      </c>
      <c r="F1023" s="52">
        <f t="shared" si="114"/>
        <v>0</v>
      </c>
      <c r="G1023" s="39">
        <v>203135263</v>
      </c>
      <c r="H1023" s="30">
        <v>0</v>
      </c>
      <c r="I1023" s="39">
        <v>203135263</v>
      </c>
      <c r="J1023" s="30">
        <v>0</v>
      </c>
      <c r="K1023" s="52">
        <f t="shared" si="115"/>
        <v>0</v>
      </c>
      <c r="L1023" s="54">
        <v>1782130193</v>
      </c>
      <c r="M1023" s="54">
        <v>257279035</v>
      </c>
      <c r="N1023" s="54">
        <v>208831071</v>
      </c>
      <c r="O1023" s="54">
        <v>106471761</v>
      </c>
      <c r="P1023" s="52">
        <f t="shared" si="116"/>
        <v>1209548326</v>
      </c>
      <c r="Q1023" s="30" t="e">
        <f>MATCH(LEFT(A1023,4)*1,'Appendix 1'!E$5:E$8,0)</f>
        <v>#N/A</v>
      </c>
      <c r="R1023" s="41">
        <f t="shared" si="117"/>
        <v>-0.1</v>
      </c>
      <c r="S1023" s="41">
        <f t="shared" si="118"/>
        <v>-0.1</v>
      </c>
      <c r="T1023" s="41">
        <f t="shared" si="119"/>
        <v>-0.1</v>
      </c>
      <c r="U1023" s="41">
        <f t="shared" si="120"/>
        <v>-0.1</v>
      </c>
      <c r="V1023" s="41" t="e">
        <f t="shared" si="121"/>
        <v>#DIV/0!</v>
      </c>
      <c r="W1023" s="42"/>
      <c r="X1023" s="42"/>
      <c r="Y1023" s="42"/>
      <c r="Z1023" s="42"/>
      <c r="AA1023" s="42"/>
    </row>
    <row r="1024" spans="1:27" hidden="1">
      <c r="A1024" s="38" t="s">
        <v>5553</v>
      </c>
      <c r="B1024" s="39">
        <v>295446053</v>
      </c>
      <c r="C1024" s="30">
        <v>0</v>
      </c>
      <c r="D1024" s="39">
        <v>295446053</v>
      </c>
      <c r="E1024" s="30">
        <v>0</v>
      </c>
      <c r="F1024" s="52">
        <f t="shared" si="114"/>
        <v>0</v>
      </c>
      <c r="G1024" s="39">
        <v>1490864455</v>
      </c>
      <c r="H1024" s="30">
        <v>0</v>
      </c>
      <c r="I1024" s="39">
        <v>1490864455</v>
      </c>
      <c r="J1024" s="30">
        <v>0</v>
      </c>
      <c r="K1024" s="52">
        <f t="shared" si="115"/>
        <v>0</v>
      </c>
      <c r="L1024" s="54">
        <v>11848654719</v>
      </c>
      <c r="M1024" s="54">
        <v>1721479132</v>
      </c>
      <c r="N1024" s="54">
        <v>2090321239</v>
      </c>
      <c r="O1024" s="54">
        <v>2005385372</v>
      </c>
      <c r="P1024" s="52">
        <f t="shared" si="116"/>
        <v>6031468976</v>
      </c>
      <c r="Q1024" s="30" t="e">
        <f>MATCH(LEFT(A1024,4)*1,'Appendix 1'!E$5:E$8,0)</f>
        <v>#N/A</v>
      </c>
      <c r="R1024" s="41">
        <f t="shared" si="117"/>
        <v>-0.1</v>
      </c>
      <c r="S1024" s="41">
        <f t="shared" si="118"/>
        <v>-0.1</v>
      </c>
      <c r="T1024" s="41">
        <f t="shared" si="119"/>
        <v>-0.1</v>
      </c>
      <c r="U1024" s="41">
        <f t="shared" si="120"/>
        <v>-0.1</v>
      </c>
      <c r="V1024" s="41" t="e">
        <f t="shared" si="121"/>
        <v>#DIV/0!</v>
      </c>
      <c r="W1024" s="42"/>
      <c r="X1024" s="42"/>
      <c r="Y1024" s="42"/>
      <c r="Z1024" s="42"/>
      <c r="AA1024" s="42"/>
    </row>
    <row r="1025" spans="1:27" hidden="1">
      <c r="A1025" s="38" t="s">
        <v>5554</v>
      </c>
      <c r="B1025" s="39">
        <v>22332683</v>
      </c>
      <c r="C1025" s="30">
        <v>0</v>
      </c>
      <c r="D1025" s="39">
        <v>22332683</v>
      </c>
      <c r="E1025" s="30">
        <v>0</v>
      </c>
      <c r="F1025" s="52">
        <f t="shared" si="114"/>
        <v>0</v>
      </c>
      <c r="G1025" s="39">
        <v>93943494</v>
      </c>
      <c r="H1025" s="30">
        <v>0</v>
      </c>
      <c r="I1025" s="39">
        <v>93943494</v>
      </c>
      <c r="J1025" s="30">
        <v>0</v>
      </c>
      <c r="K1025" s="52">
        <f t="shared" si="115"/>
        <v>0</v>
      </c>
      <c r="L1025" s="54">
        <v>1412278835</v>
      </c>
      <c r="M1025" s="54">
        <v>748486197</v>
      </c>
      <c r="N1025" s="54">
        <v>96452269</v>
      </c>
      <c r="O1025" s="54">
        <v>74464964</v>
      </c>
      <c r="P1025" s="52">
        <f t="shared" si="116"/>
        <v>492875405</v>
      </c>
      <c r="Q1025" s="30" t="e">
        <f>MATCH(LEFT(A1025,4)*1,'Appendix 1'!E$5:E$8,0)</f>
        <v>#N/A</v>
      </c>
      <c r="R1025" s="41">
        <f t="shared" si="117"/>
        <v>-0.1</v>
      </c>
      <c r="S1025" s="41">
        <f t="shared" si="118"/>
        <v>-0.1</v>
      </c>
      <c r="T1025" s="41">
        <f t="shared" si="119"/>
        <v>-0.1</v>
      </c>
      <c r="U1025" s="41">
        <f t="shared" si="120"/>
        <v>-0.1</v>
      </c>
      <c r="V1025" s="41" t="e">
        <f t="shared" si="121"/>
        <v>#DIV/0!</v>
      </c>
      <c r="W1025" s="42"/>
      <c r="X1025" s="42"/>
      <c r="Y1025" s="42"/>
      <c r="Z1025" s="42"/>
      <c r="AA1025" s="42"/>
    </row>
    <row r="1026" spans="1:27" hidden="1">
      <c r="A1026" s="38" t="s">
        <v>5555</v>
      </c>
      <c r="B1026" s="39">
        <v>60290088</v>
      </c>
      <c r="C1026" s="30">
        <v>0</v>
      </c>
      <c r="D1026" s="39">
        <v>60290088</v>
      </c>
      <c r="E1026" s="30">
        <v>0</v>
      </c>
      <c r="F1026" s="52">
        <f t="shared" si="114"/>
        <v>0</v>
      </c>
      <c r="G1026" s="39">
        <v>561482786</v>
      </c>
      <c r="H1026" s="30">
        <v>0</v>
      </c>
      <c r="I1026" s="39">
        <v>561482786</v>
      </c>
      <c r="J1026" s="30">
        <v>0</v>
      </c>
      <c r="K1026" s="52">
        <f t="shared" si="115"/>
        <v>0</v>
      </c>
      <c r="L1026" s="54">
        <v>4267706423</v>
      </c>
      <c r="M1026" s="54">
        <v>597655310</v>
      </c>
      <c r="N1026" s="54">
        <v>570190225</v>
      </c>
      <c r="O1026" s="54">
        <v>559034516</v>
      </c>
      <c r="P1026" s="52">
        <f t="shared" si="116"/>
        <v>2540826372</v>
      </c>
      <c r="Q1026" s="30" t="e">
        <f>MATCH(LEFT(A1026,4)*1,'Appendix 1'!E$5:E$8,0)</f>
        <v>#N/A</v>
      </c>
      <c r="R1026" s="41">
        <f t="shared" si="117"/>
        <v>-0.1</v>
      </c>
      <c r="S1026" s="41">
        <f t="shared" si="118"/>
        <v>-0.1</v>
      </c>
      <c r="T1026" s="41">
        <f t="shared" si="119"/>
        <v>-0.1</v>
      </c>
      <c r="U1026" s="41">
        <f t="shared" si="120"/>
        <v>-0.1</v>
      </c>
      <c r="V1026" s="41" t="e">
        <f t="shared" si="121"/>
        <v>#DIV/0!</v>
      </c>
      <c r="W1026" s="42"/>
      <c r="X1026" s="42"/>
      <c r="Y1026" s="42"/>
      <c r="Z1026" s="42"/>
      <c r="AA1026" s="42"/>
    </row>
    <row r="1027" spans="1:27" hidden="1">
      <c r="A1027" s="38" t="s">
        <v>5556</v>
      </c>
      <c r="B1027" s="39">
        <v>408160</v>
      </c>
      <c r="C1027" s="30">
        <v>0</v>
      </c>
      <c r="D1027" s="39">
        <v>408160</v>
      </c>
      <c r="E1027" s="30">
        <v>0</v>
      </c>
      <c r="F1027" s="52">
        <f t="shared" si="114"/>
        <v>0</v>
      </c>
      <c r="G1027" s="39">
        <v>2178945</v>
      </c>
      <c r="H1027" s="30">
        <v>0</v>
      </c>
      <c r="I1027" s="39">
        <v>2178945</v>
      </c>
      <c r="J1027" s="30">
        <v>0</v>
      </c>
      <c r="K1027" s="52">
        <f t="shared" si="115"/>
        <v>0</v>
      </c>
      <c r="L1027" s="54">
        <v>118910928</v>
      </c>
      <c r="M1027" s="54">
        <v>5560161</v>
      </c>
      <c r="N1027" s="54">
        <v>2178945</v>
      </c>
      <c r="O1027" s="54">
        <v>4382319</v>
      </c>
      <c r="P1027" s="52">
        <f t="shared" si="116"/>
        <v>106789503</v>
      </c>
      <c r="Q1027" s="30" t="e">
        <f>MATCH(LEFT(A1027,4)*1,'Appendix 1'!E$5:E$8,0)</f>
        <v>#N/A</v>
      </c>
      <c r="R1027" s="41">
        <f t="shared" si="117"/>
        <v>-0.1</v>
      </c>
      <c r="S1027" s="41">
        <f t="shared" si="118"/>
        <v>-0.1</v>
      </c>
      <c r="T1027" s="41">
        <f t="shared" si="119"/>
        <v>-0.1</v>
      </c>
      <c r="U1027" s="41">
        <f t="shared" si="120"/>
        <v>-0.1</v>
      </c>
      <c r="V1027" s="41" t="e">
        <f t="shared" si="121"/>
        <v>#DIV/0!</v>
      </c>
      <c r="W1027" s="42"/>
      <c r="X1027" s="42"/>
      <c r="Y1027" s="42"/>
      <c r="Z1027" s="42"/>
      <c r="AA1027" s="42"/>
    </row>
    <row r="1028" spans="1:27" hidden="1">
      <c r="A1028" s="38" t="s">
        <v>5557</v>
      </c>
      <c r="B1028" s="39">
        <v>350798</v>
      </c>
      <c r="C1028" s="30">
        <v>0</v>
      </c>
      <c r="D1028" s="39">
        <v>350798</v>
      </c>
      <c r="E1028" s="30">
        <v>0</v>
      </c>
      <c r="F1028" s="52">
        <f t="shared" si="114"/>
        <v>0</v>
      </c>
      <c r="G1028" s="39">
        <v>4922063</v>
      </c>
      <c r="H1028" s="30">
        <v>0</v>
      </c>
      <c r="I1028" s="39">
        <v>4922063</v>
      </c>
      <c r="J1028" s="30">
        <v>0</v>
      </c>
      <c r="K1028" s="52">
        <f t="shared" si="115"/>
        <v>0</v>
      </c>
      <c r="L1028" s="54">
        <v>37678493</v>
      </c>
      <c r="M1028" s="54">
        <v>277510</v>
      </c>
      <c r="N1028" s="54">
        <v>4922063</v>
      </c>
      <c r="O1028" s="54">
        <v>105320</v>
      </c>
      <c r="P1028" s="52">
        <f t="shared" si="116"/>
        <v>32373600</v>
      </c>
      <c r="Q1028" s="30" t="e">
        <f>MATCH(LEFT(A1028,4)*1,'Appendix 1'!E$5:E$8,0)</f>
        <v>#N/A</v>
      </c>
      <c r="R1028" s="41">
        <f t="shared" si="117"/>
        <v>-0.1</v>
      </c>
      <c r="S1028" s="41">
        <f t="shared" si="118"/>
        <v>-0.1</v>
      </c>
      <c r="T1028" s="41">
        <f t="shared" si="119"/>
        <v>-0.1</v>
      </c>
      <c r="U1028" s="41">
        <f t="shared" si="120"/>
        <v>-0.1</v>
      </c>
      <c r="V1028" s="41" t="e">
        <f t="shared" si="121"/>
        <v>#DIV/0!</v>
      </c>
      <c r="W1028" s="42"/>
      <c r="X1028" s="42"/>
      <c r="Y1028" s="42"/>
      <c r="Z1028" s="42"/>
      <c r="AA1028" s="42"/>
    </row>
    <row r="1029" spans="1:27" hidden="1">
      <c r="A1029" s="38" t="s">
        <v>5558</v>
      </c>
      <c r="B1029" s="39">
        <v>11855156</v>
      </c>
      <c r="C1029" s="30">
        <v>0</v>
      </c>
      <c r="D1029" s="39">
        <v>11855156</v>
      </c>
      <c r="E1029" s="30">
        <v>0</v>
      </c>
      <c r="F1029" s="52">
        <f t="shared" si="114"/>
        <v>0</v>
      </c>
      <c r="G1029" s="39">
        <v>63702852</v>
      </c>
      <c r="H1029" s="30">
        <v>0</v>
      </c>
      <c r="I1029" s="39">
        <v>63702852</v>
      </c>
      <c r="J1029" s="30">
        <v>0</v>
      </c>
      <c r="K1029" s="52">
        <f t="shared" si="115"/>
        <v>0</v>
      </c>
      <c r="L1029" s="54">
        <v>1552162133</v>
      </c>
      <c r="M1029" s="54">
        <v>600484192</v>
      </c>
      <c r="N1029" s="54">
        <v>80680092</v>
      </c>
      <c r="O1029" s="54">
        <v>24659682</v>
      </c>
      <c r="P1029" s="52">
        <f t="shared" si="116"/>
        <v>846338167</v>
      </c>
      <c r="Q1029" s="30" t="e">
        <f>MATCH(LEFT(A1029,4)*1,'Appendix 1'!E$5:E$8,0)</f>
        <v>#N/A</v>
      </c>
      <c r="R1029" s="41">
        <f t="shared" si="117"/>
        <v>-0.1</v>
      </c>
      <c r="S1029" s="41">
        <f t="shared" si="118"/>
        <v>-0.1</v>
      </c>
      <c r="T1029" s="41">
        <f t="shared" si="119"/>
        <v>-0.1</v>
      </c>
      <c r="U1029" s="41">
        <f t="shared" si="120"/>
        <v>-0.1</v>
      </c>
      <c r="V1029" s="41" t="e">
        <f t="shared" si="121"/>
        <v>#DIV/0!</v>
      </c>
      <c r="W1029" s="42"/>
      <c r="X1029" s="42"/>
      <c r="Y1029" s="42"/>
      <c r="Z1029" s="42"/>
      <c r="AA1029" s="42"/>
    </row>
    <row r="1030" spans="1:27" hidden="1">
      <c r="A1030" s="38" t="s">
        <v>5559</v>
      </c>
      <c r="B1030" s="39">
        <v>1818787</v>
      </c>
      <c r="C1030" s="30">
        <v>0</v>
      </c>
      <c r="D1030" s="39">
        <v>1818787</v>
      </c>
      <c r="E1030" s="30">
        <v>0</v>
      </c>
      <c r="F1030" s="52">
        <f t="shared" si="114"/>
        <v>0</v>
      </c>
      <c r="G1030" s="39">
        <v>9160534</v>
      </c>
      <c r="H1030" s="30">
        <v>0</v>
      </c>
      <c r="I1030" s="39">
        <v>9160534</v>
      </c>
      <c r="J1030" s="30">
        <v>0</v>
      </c>
      <c r="K1030" s="52">
        <f t="shared" si="115"/>
        <v>0</v>
      </c>
      <c r="L1030" s="54">
        <v>123261297</v>
      </c>
      <c r="M1030" s="54">
        <v>21051567</v>
      </c>
      <c r="N1030" s="54">
        <v>9160534</v>
      </c>
      <c r="O1030" s="54">
        <v>1413350</v>
      </c>
      <c r="P1030" s="52">
        <f t="shared" si="116"/>
        <v>91635846</v>
      </c>
      <c r="Q1030" s="30" t="e">
        <f>MATCH(LEFT(A1030,4)*1,'Appendix 1'!E$5:E$8,0)</f>
        <v>#N/A</v>
      </c>
      <c r="R1030" s="41">
        <f t="shared" si="117"/>
        <v>-0.1</v>
      </c>
      <c r="S1030" s="41">
        <f t="shared" si="118"/>
        <v>-0.1</v>
      </c>
      <c r="T1030" s="41">
        <f t="shared" si="119"/>
        <v>-0.1</v>
      </c>
      <c r="U1030" s="41">
        <f t="shared" si="120"/>
        <v>-0.1</v>
      </c>
      <c r="V1030" s="41" t="e">
        <f t="shared" si="121"/>
        <v>#DIV/0!</v>
      </c>
      <c r="W1030" s="42"/>
      <c r="X1030" s="42"/>
      <c r="Y1030" s="42"/>
      <c r="Z1030" s="42"/>
      <c r="AA1030" s="42"/>
    </row>
    <row r="1031" spans="1:27" hidden="1">
      <c r="A1031" s="38" t="s">
        <v>5560</v>
      </c>
      <c r="B1031" s="39">
        <v>42968883</v>
      </c>
      <c r="C1031" s="39">
        <v>522461</v>
      </c>
      <c r="D1031" s="39">
        <v>20704049</v>
      </c>
      <c r="E1031" s="39">
        <v>14537</v>
      </c>
      <c r="F1031" s="52">
        <f t="shared" si="114"/>
        <v>21727836</v>
      </c>
      <c r="G1031" s="39">
        <v>926907997</v>
      </c>
      <c r="H1031" s="39">
        <v>18689560</v>
      </c>
      <c r="I1031" s="39">
        <v>121840312</v>
      </c>
      <c r="J1031" s="39">
        <v>519267</v>
      </c>
      <c r="K1031" s="52">
        <f t="shared" si="115"/>
        <v>785858858</v>
      </c>
      <c r="L1031" s="54">
        <v>2239207807</v>
      </c>
      <c r="M1031" s="54">
        <v>144786550</v>
      </c>
      <c r="N1031" s="54">
        <v>121862188</v>
      </c>
      <c r="O1031" s="54">
        <v>51903431</v>
      </c>
      <c r="P1031" s="52">
        <f t="shared" si="116"/>
        <v>1920655638</v>
      </c>
      <c r="Q1031" s="30" t="e">
        <f>MATCH(LEFT(A1031,4)*1,'Appendix 1'!E$5:E$8,0)</f>
        <v>#N/A</v>
      </c>
      <c r="R1031" s="41">
        <f t="shared" si="117"/>
        <v>-0.1</v>
      </c>
      <c r="S1031" s="41">
        <f t="shared" si="118"/>
        <v>-0.1</v>
      </c>
      <c r="T1031" s="41">
        <f t="shared" si="119"/>
        <v>-0.1</v>
      </c>
      <c r="U1031" s="41">
        <f t="shared" si="120"/>
        <v>-0.1</v>
      </c>
      <c r="V1031" s="41">
        <f t="shared" si="121"/>
        <v>2.7648522096317709E-2</v>
      </c>
      <c r="W1031" s="42"/>
      <c r="X1031" s="42"/>
      <c r="Y1031" s="42"/>
      <c r="Z1031" s="42"/>
      <c r="AA1031" s="42"/>
    </row>
    <row r="1032" spans="1:27" hidden="1">
      <c r="A1032" s="38" t="s">
        <v>5561</v>
      </c>
      <c r="B1032" s="39">
        <v>1997063</v>
      </c>
      <c r="C1032" s="30">
        <v>0</v>
      </c>
      <c r="D1032" s="39">
        <v>1997063</v>
      </c>
      <c r="E1032" s="30">
        <v>0</v>
      </c>
      <c r="F1032" s="52">
        <f t="shared" si="114"/>
        <v>0</v>
      </c>
      <c r="G1032" s="39">
        <v>36841868</v>
      </c>
      <c r="H1032" s="30">
        <v>0</v>
      </c>
      <c r="I1032" s="39">
        <v>36841868</v>
      </c>
      <c r="J1032" s="30">
        <v>0</v>
      </c>
      <c r="K1032" s="52">
        <f t="shared" si="115"/>
        <v>0</v>
      </c>
      <c r="L1032" s="54">
        <v>738892103</v>
      </c>
      <c r="M1032" s="54">
        <v>108203554</v>
      </c>
      <c r="N1032" s="54">
        <v>36841868</v>
      </c>
      <c r="O1032" s="54">
        <v>4324619</v>
      </c>
      <c r="P1032" s="52">
        <f t="shared" si="116"/>
        <v>589522062</v>
      </c>
      <c r="Q1032" s="30" t="e">
        <f>MATCH(LEFT(A1032,4)*1,'Appendix 1'!E$5:E$8,0)</f>
        <v>#N/A</v>
      </c>
      <c r="R1032" s="41">
        <f t="shared" si="117"/>
        <v>-0.1</v>
      </c>
      <c r="S1032" s="41">
        <f t="shared" si="118"/>
        <v>-0.1</v>
      </c>
      <c r="T1032" s="41">
        <f t="shared" si="119"/>
        <v>-0.1</v>
      </c>
      <c r="U1032" s="41">
        <f t="shared" si="120"/>
        <v>-0.1</v>
      </c>
      <c r="V1032" s="41" t="e">
        <f t="shared" si="121"/>
        <v>#DIV/0!</v>
      </c>
      <c r="W1032" s="42"/>
      <c r="X1032" s="42"/>
      <c r="Y1032" s="42"/>
      <c r="Z1032" s="42"/>
      <c r="AA1032" s="42"/>
    </row>
    <row r="1033" spans="1:27" hidden="1">
      <c r="A1033" s="38" t="s">
        <v>5562</v>
      </c>
      <c r="B1033" s="39">
        <v>1218533</v>
      </c>
      <c r="C1033" s="30">
        <v>0</v>
      </c>
      <c r="D1033" s="39">
        <v>1218533</v>
      </c>
      <c r="E1033" s="40"/>
      <c r="F1033" s="52">
        <f t="shared" ref="F1033:F1096" si="122">B1033-SUM(C1033:E1033)</f>
        <v>0</v>
      </c>
      <c r="G1033" s="39">
        <v>27143379</v>
      </c>
      <c r="H1033" s="30">
        <v>0</v>
      </c>
      <c r="I1033" s="39">
        <v>27143379</v>
      </c>
      <c r="J1033" s="40"/>
      <c r="K1033" s="52">
        <f t="shared" ref="K1033:K1096" si="123">G1033-SUM(H1033:J1033)</f>
        <v>0</v>
      </c>
      <c r="L1033" s="54">
        <v>213843758</v>
      </c>
      <c r="M1033" s="54">
        <v>13459106</v>
      </c>
      <c r="N1033" s="54">
        <v>27143379</v>
      </c>
      <c r="O1033" s="55"/>
      <c r="P1033" s="52">
        <f t="shared" ref="P1033:P1096" si="124">L1033-SUM(M1033:O1033)</f>
        <v>173241273</v>
      </c>
      <c r="Q1033" s="30" t="e">
        <f>MATCH(LEFT(A1033,4)*1,'Appendix 1'!E$5:E$8,0)</f>
        <v>#N/A</v>
      </c>
      <c r="R1033" s="41">
        <f t="shared" ref="R1033:R1096" si="125">IF(ISNA($Q1033),-10%,B1033/G1033)</f>
        <v>-0.1</v>
      </c>
      <c r="S1033" s="41">
        <f t="shared" ref="S1033:S1096" si="126">IF(ISNA($Q1033),-10%,C1033/H1033)</f>
        <v>-0.1</v>
      </c>
      <c r="T1033" s="41">
        <f t="shared" ref="T1033:T1096" si="127">IF(ISNA($Q1033),-10%,D1033/I1033)</f>
        <v>-0.1</v>
      </c>
      <c r="U1033" s="41">
        <f t="shared" ref="U1033:U1096" si="128">IF(ISNA($Q1033),-10%,E1033/J1033)</f>
        <v>-0.1</v>
      </c>
      <c r="V1033" s="41" t="e">
        <f t="shared" si="121"/>
        <v>#DIV/0!</v>
      </c>
      <c r="W1033" s="42"/>
      <c r="X1033" s="42"/>
      <c r="Y1033" s="42"/>
      <c r="Z1033" s="42"/>
      <c r="AA1033" s="42"/>
    </row>
    <row r="1034" spans="1:27" hidden="1">
      <c r="A1034" s="38" t="s">
        <v>5563</v>
      </c>
      <c r="B1034" s="39">
        <v>23358387</v>
      </c>
      <c r="C1034" s="30">
        <v>0</v>
      </c>
      <c r="D1034" s="39">
        <v>23358387</v>
      </c>
      <c r="E1034" s="30">
        <v>0</v>
      </c>
      <c r="F1034" s="52">
        <f t="shared" si="122"/>
        <v>0</v>
      </c>
      <c r="G1034" s="39">
        <v>103291272</v>
      </c>
      <c r="H1034" s="30">
        <v>0</v>
      </c>
      <c r="I1034" s="39">
        <v>103291272</v>
      </c>
      <c r="J1034" s="30">
        <v>0</v>
      </c>
      <c r="K1034" s="52">
        <f t="shared" si="123"/>
        <v>0</v>
      </c>
      <c r="L1034" s="54">
        <v>1431978908</v>
      </c>
      <c r="M1034" s="54">
        <v>90317993</v>
      </c>
      <c r="N1034" s="54">
        <v>103311697</v>
      </c>
      <c r="O1034" s="54">
        <v>1507111</v>
      </c>
      <c r="P1034" s="52">
        <f t="shared" si="124"/>
        <v>1236842107</v>
      </c>
      <c r="Q1034" s="30" t="e">
        <f>MATCH(LEFT(A1034,4)*1,'Appendix 1'!E$5:E$8,0)</f>
        <v>#N/A</v>
      </c>
      <c r="R1034" s="41">
        <f t="shared" si="125"/>
        <v>-0.1</v>
      </c>
      <c r="S1034" s="41">
        <f t="shared" si="126"/>
        <v>-0.1</v>
      </c>
      <c r="T1034" s="41">
        <f t="shared" si="127"/>
        <v>-0.1</v>
      </c>
      <c r="U1034" s="41">
        <f t="shared" si="128"/>
        <v>-0.1</v>
      </c>
      <c r="V1034" s="41" t="e">
        <f t="shared" si="121"/>
        <v>#DIV/0!</v>
      </c>
      <c r="W1034" s="42"/>
      <c r="X1034" s="42"/>
      <c r="Y1034" s="42"/>
      <c r="Z1034" s="42"/>
      <c r="AA1034" s="42"/>
    </row>
    <row r="1035" spans="1:27" hidden="1">
      <c r="A1035" s="38" t="s">
        <v>5564</v>
      </c>
      <c r="B1035" s="39">
        <v>1635488</v>
      </c>
      <c r="C1035" s="30">
        <v>0</v>
      </c>
      <c r="D1035" s="39">
        <v>1635488</v>
      </c>
      <c r="E1035" s="30">
        <v>0</v>
      </c>
      <c r="F1035" s="52">
        <f t="shared" si="122"/>
        <v>0</v>
      </c>
      <c r="G1035" s="39">
        <v>8306934</v>
      </c>
      <c r="H1035" s="30">
        <v>0</v>
      </c>
      <c r="I1035" s="39">
        <v>8306934</v>
      </c>
      <c r="J1035" s="30">
        <v>0</v>
      </c>
      <c r="K1035" s="52">
        <f t="shared" si="123"/>
        <v>0</v>
      </c>
      <c r="L1035" s="54">
        <v>90217798</v>
      </c>
      <c r="M1035" s="54">
        <v>9719867</v>
      </c>
      <c r="N1035" s="54">
        <v>8306934</v>
      </c>
      <c r="O1035" s="54">
        <v>932895</v>
      </c>
      <c r="P1035" s="52">
        <f t="shared" si="124"/>
        <v>71258102</v>
      </c>
      <c r="Q1035" s="30" t="e">
        <f>MATCH(LEFT(A1035,4)*1,'Appendix 1'!E$5:E$8,0)</f>
        <v>#N/A</v>
      </c>
      <c r="R1035" s="41">
        <f t="shared" si="125"/>
        <v>-0.1</v>
      </c>
      <c r="S1035" s="41">
        <f t="shared" si="126"/>
        <v>-0.1</v>
      </c>
      <c r="T1035" s="41">
        <f t="shared" si="127"/>
        <v>-0.1</v>
      </c>
      <c r="U1035" s="41">
        <f t="shared" si="128"/>
        <v>-0.1</v>
      </c>
      <c r="V1035" s="41" t="e">
        <f t="shared" si="121"/>
        <v>#DIV/0!</v>
      </c>
      <c r="W1035" s="42"/>
      <c r="X1035" s="42"/>
      <c r="Y1035" s="42"/>
      <c r="Z1035" s="42"/>
      <c r="AA1035" s="42"/>
    </row>
    <row r="1036" spans="1:27" hidden="1">
      <c r="A1036" s="38" t="s">
        <v>5565</v>
      </c>
      <c r="B1036" s="39">
        <v>148510436</v>
      </c>
      <c r="C1036" s="39">
        <v>1240</v>
      </c>
      <c r="D1036" s="39">
        <v>142825781</v>
      </c>
      <c r="E1036" s="39">
        <v>238</v>
      </c>
      <c r="F1036" s="52">
        <f t="shared" si="122"/>
        <v>5683177</v>
      </c>
      <c r="G1036" s="39">
        <v>2084126633</v>
      </c>
      <c r="H1036" s="39">
        <v>55734</v>
      </c>
      <c r="I1036" s="39">
        <v>1832861009</v>
      </c>
      <c r="J1036" s="39">
        <v>9173</v>
      </c>
      <c r="K1036" s="52">
        <f t="shared" si="123"/>
        <v>251200717</v>
      </c>
      <c r="L1036" s="54">
        <v>13460330639</v>
      </c>
      <c r="M1036" s="54">
        <v>62703771</v>
      </c>
      <c r="N1036" s="54">
        <v>1857178368</v>
      </c>
      <c r="O1036" s="54">
        <v>668484733</v>
      </c>
      <c r="P1036" s="52">
        <f t="shared" si="124"/>
        <v>10871963767</v>
      </c>
      <c r="Q1036" s="30" t="e">
        <f>MATCH(LEFT(A1036,4)*1,'Appendix 1'!E$5:E$8,0)</f>
        <v>#N/A</v>
      </c>
      <c r="R1036" s="41">
        <f t="shared" si="125"/>
        <v>-0.1</v>
      </c>
      <c r="S1036" s="41">
        <f t="shared" si="126"/>
        <v>-0.1</v>
      </c>
      <c r="T1036" s="41">
        <f t="shared" si="127"/>
        <v>-0.1</v>
      </c>
      <c r="U1036" s="41">
        <f t="shared" si="128"/>
        <v>-0.1</v>
      </c>
      <c r="V1036" s="41">
        <f t="shared" si="121"/>
        <v>2.2624047685341597E-2</v>
      </c>
      <c r="W1036" s="42"/>
      <c r="X1036" s="42"/>
      <c r="Y1036" s="42"/>
      <c r="Z1036" s="42"/>
      <c r="AA1036" s="42"/>
    </row>
    <row r="1037" spans="1:27" hidden="1">
      <c r="A1037" s="38" t="s">
        <v>5566</v>
      </c>
      <c r="B1037" s="39">
        <v>2209567</v>
      </c>
      <c r="C1037" s="30">
        <v>0</v>
      </c>
      <c r="D1037" s="39">
        <v>2209567</v>
      </c>
      <c r="E1037" s="30">
        <v>0</v>
      </c>
      <c r="F1037" s="52">
        <f t="shared" si="122"/>
        <v>0</v>
      </c>
      <c r="G1037" s="39">
        <v>8939405</v>
      </c>
      <c r="H1037" s="30">
        <v>0</v>
      </c>
      <c r="I1037" s="39">
        <v>8939405</v>
      </c>
      <c r="J1037" s="30">
        <v>0</v>
      </c>
      <c r="K1037" s="52">
        <f t="shared" si="123"/>
        <v>0</v>
      </c>
      <c r="L1037" s="54">
        <v>91967367</v>
      </c>
      <c r="M1037" s="54">
        <v>46943</v>
      </c>
      <c r="N1037" s="54">
        <v>8939405</v>
      </c>
      <c r="O1037" s="54">
        <v>50495</v>
      </c>
      <c r="P1037" s="52">
        <f t="shared" si="124"/>
        <v>82930524</v>
      </c>
      <c r="Q1037" s="30" t="e">
        <f>MATCH(LEFT(A1037,4)*1,'Appendix 1'!E$5:E$8,0)</f>
        <v>#N/A</v>
      </c>
      <c r="R1037" s="41">
        <f t="shared" si="125"/>
        <v>-0.1</v>
      </c>
      <c r="S1037" s="41">
        <f t="shared" si="126"/>
        <v>-0.1</v>
      </c>
      <c r="T1037" s="41">
        <f t="shared" si="127"/>
        <v>-0.1</v>
      </c>
      <c r="U1037" s="41">
        <f t="shared" si="128"/>
        <v>-0.1</v>
      </c>
      <c r="V1037" s="41" t="e">
        <f t="shared" si="121"/>
        <v>#DIV/0!</v>
      </c>
      <c r="W1037" s="42"/>
      <c r="X1037" s="42"/>
      <c r="Y1037" s="42"/>
      <c r="Z1037" s="42"/>
      <c r="AA1037" s="42"/>
    </row>
    <row r="1038" spans="1:27" hidden="1">
      <c r="A1038" s="38" t="s">
        <v>5567</v>
      </c>
      <c r="B1038" s="39">
        <v>2051822</v>
      </c>
      <c r="C1038" s="39">
        <v>220</v>
      </c>
      <c r="D1038" s="39">
        <v>533309</v>
      </c>
      <c r="E1038" s="39">
        <v>1586</v>
      </c>
      <c r="F1038" s="52">
        <f t="shared" si="122"/>
        <v>1516707</v>
      </c>
      <c r="G1038" s="39">
        <v>49744105</v>
      </c>
      <c r="H1038" s="39">
        <v>5956</v>
      </c>
      <c r="I1038" s="39">
        <v>7036801</v>
      </c>
      <c r="J1038" s="39">
        <v>48074</v>
      </c>
      <c r="K1038" s="52">
        <f t="shared" si="123"/>
        <v>42653274</v>
      </c>
      <c r="L1038" s="54">
        <v>103048709</v>
      </c>
      <c r="M1038" s="54">
        <v>1794476</v>
      </c>
      <c r="N1038" s="54">
        <v>7036801</v>
      </c>
      <c r="O1038" s="54">
        <v>146721</v>
      </c>
      <c r="P1038" s="52">
        <f t="shared" si="124"/>
        <v>94070711</v>
      </c>
      <c r="Q1038" s="30" t="e">
        <f>MATCH(LEFT(A1038,4)*1,'Appendix 1'!E$5:E$8,0)</f>
        <v>#N/A</v>
      </c>
      <c r="R1038" s="41">
        <f t="shared" si="125"/>
        <v>-0.1</v>
      </c>
      <c r="S1038" s="41">
        <f t="shared" si="126"/>
        <v>-0.1</v>
      </c>
      <c r="T1038" s="41">
        <f t="shared" si="127"/>
        <v>-0.1</v>
      </c>
      <c r="U1038" s="41">
        <f t="shared" si="128"/>
        <v>-0.1</v>
      </c>
      <c r="V1038" s="41">
        <f t="shared" si="121"/>
        <v>3.5558981943566631E-2</v>
      </c>
      <c r="W1038" s="42"/>
      <c r="X1038" s="42"/>
      <c r="Y1038" s="42"/>
      <c r="Z1038" s="42"/>
      <c r="AA1038" s="42"/>
    </row>
    <row r="1039" spans="1:27" hidden="1">
      <c r="A1039" s="38" t="s">
        <v>5568</v>
      </c>
      <c r="B1039" s="39">
        <v>568375</v>
      </c>
      <c r="C1039" s="30">
        <v>0</v>
      </c>
      <c r="D1039" s="39">
        <v>86608</v>
      </c>
      <c r="E1039" s="40"/>
      <c r="F1039" s="52">
        <f t="shared" si="122"/>
        <v>481767</v>
      </c>
      <c r="G1039" s="39">
        <v>14186552</v>
      </c>
      <c r="H1039" s="30">
        <v>0</v>
      </c>
      <c r="I1039" s="39">
        <v>1165839</v>
      </c>
      <c r="J1039" s="40"/>
      <c r="K1039" s="52">
        <f t="shared" si="123"/>
        <v>13020713</v>
      </c>
      <c r="L1039" s="54">
        <v>25003142</v>
      </c>
      <c r="M1039" s="54">
        <v>745848</v>
      </c>
      <c r="N1039" s="54">
        <v>1165839</v>
      </c>
      <c r="O1039" s="55"/>
      <c r="P1039" s="52">
        <f t="shared" si="124"/>
        <v>23091455</v>
      </c>
      <c r="Q1039" s="30" t="e">
        <f>MATCH(LEFT(A1039,4)*1,'Appendix 1'!E$5:E$8,0)</f>
        <v>#N/A</v>
      </c>
      <c r="R1039" s="41">
        <f t="shared" si="125"/>
        <v>-0.1</v>
      </c>
      <c r="S1039" s="41">
        <f t="shared" si="126"/>
        <v>-0.1</v>
      </c>
      <c r="T1039" s="41">
        <f t="shared" si="127"/>
        <v>-0.1</v>
      </c>
      <c r="U1039" s="41">
        <f t="shared" si="128"/>
        <v>-0.1</v>
      </c>
      <c r="V1039" s="41">
        <f t="shared" si="121"/>
        <v>3.7000047539639341E-2</v>
      </c>
      <c r="W1039" s="42"/>
      <c r="X1039" s="42"/>
      <c r="Y1039" s="42"/>
      <c r="Z1039" s="42"/>
      <c r="AA1039" s="42"/>
    </row>
    <row r="1040" spans="1:27" hidden="1">
      <c r="A1040" s="38" t="s">
        <v>5569</v>
      </c>
      <c r="B1040" s="39">
        <v>1097705</v>
      </c>
      <c r="C1040" s="30">
        <v>0</v>
      </c>
      <c r="D1040" s="39">
        <v>1094560</v>
      </c>
      <c r="E1040" s="40"/>
      <c r="F1040" s="52">
        <f t="shared" si="122"/>
        <v>3145</v>
      </c>
      <c r="G1040" s="39">
        <v>37497095</v>
      </c>
      <c r="H1040" s="30">
        <v>0</v>
      </c>
      <c r="I1040" s="39">
        <v>37376110</v>
      </c>
      <c r="J1040" s="40"/>
      <c r="K1040" s="52">
        <f t="shared" si="123"/>
        <v>120985</v>
      </c>
      <c r="L1040" s="54">
        <v>210543317</v>
      </c>
      <c r="M1040" s="54">
        <v>366223</v>
      </c>
      <c r="N1040" s="54">
        <v>37376110</v>
      </c>
      <c r="O1040" s="55"/>
      <c r="P1040" s="52">
        <f t="shared" si="124"/>
        <v>172800984</v>
      </c>
      <c r="Q1040" s="30" t="e">
        <f>MATCH(LEFT(A1040,4)*1,'Appendix 1'!E$5:E$8,0)</f>
        <v>#N/A</v>
      </c>
      <c r="R1040" s="41">
        <f t="shared" si="125"/>
        <v>-0.1</v>
      </c>
      <c r="S1040" s="41">
        <f t="shared" si="126"/>
        <v>-0.1</v>
      </c>
      <c r="T1040" s="41">
        <f t="shared" si="127"/>
        <v>-0.1</v>
      </c>
      <c r="U1040" s="41">
        <f t="shared" si="128"/>
        <v>-0.1</v>
      </c>
      <c r="V1040" s="41">
        <f t="shared" si="121"/>
        <v>2.5994958052651156E-2</v>
      </c>
      <c r="W1040" s="42"/>
      <c r="X1040" s="42"/>
      <c r="Y1040" s="42"/>
      <c r="Z1040" s="42"/>
      <c r="AA1040" s="42"/>
    </row>
    <row r="1041" spans="1:27" hidden="1">
      <c r="A1041" s="38" t="s">
        <v>5570</v>
      </c>
      <c r="B1041" s="39">
        <v>2458125</v>
      </c>
      <c r="C1041" s="39">
        <v>4566</v>
      </c>
      <c r="D1041" s="39">
        <v>908857</v>
      </c>
      <c r="E1041" s="39">
        <v>9686</v>
      </c>
      <c r="F1041" s="52">
        <f t="shared" si="122"/>
        <v>1535016</v>
      </c>
      <c r="G1041" s="39">
        <v>58213982</v>
      </c>
      <c r="H1041" s="39">
        <v>130884</v>
      </c>
      <c r="I1041" s="39">
        <v>13122843</v>
      </c>
      <c r="J1041" s="39">
        <v>293504</v>
      </c>
      <c r="K1041" s="52">
        <f t="shared" si="123"/>
        <v>44666751</v>
      </c>
      <c r="L1041" s="54">
        <v>223736408</v>
      </c>
      <c r="M1041" s="54">
        <v>1263716</v>
      </c>
      <c r="N1041" s="54">
        <v>13122843</v>
      </c>
      <c r="O1041" s="54">
        <v>496781</v>
      </c>
      <c r="P1041" s="52">
        <f t="shared" si="124"/>
        <v>208853068</v>
      </c>
      <c r="Q1041" s="30" t="e">
        <f>MATCH(LEFT(A1041,4)*1,'Appendix 1'!E$5:E$8,0)</f>
        <v>#N/A</v>
      </c>
      <c r="R1041" s="41">
        <f t="shared" si="125"/>
        <v>-0.1</v>
      </c>
      <c r="S1041" s="41">
        <f t="shared" si="126"/>
        <v>-0.1</v>
      </c>
      <c r="T1041" s="41">
        <f t="shared" si="127"/>
        <v>-0.1</v>
      </c>
      <c r="U1041" s="41">
        <f t="shared" si="128"/>
        <v>-0.1</v>
      </c>
      <c r="V1041" s="41">
        <f t="shared" si="121"/>
        <v>3.4365964965752713E-2</v>
      </c>
      <c r="W1041" s="42"/>
      <c r="X1041" s="42"/>
      <c r="Y1041" s="42"/>
      <c r="Z1041" s="42"/>
      <c r="AA1041" s="42"/>
    </row>
    <row r="1042" spans="1:27" hidden="1">
      <c r="A1042" s="38" t="s">
        <v>5571</v>
      </c>
      <c r="B1042" s="39">
        <v>223677</v>
      </c>
      <c r="C1042" s="39">
        <v>183</v>
      </c>
      <c r="D1042" s="39">
        <v>14710</v>
      </c>
      <c r="E1042" s="30">
        <v>0</v>
      </c>
      <c r="F1042" s="52">
        <f t="shared" si="122"/>
        <v>208784</v>
      </c>
      <c r="G1042" s="39">
        <v>13021739</v>
      </c>
      <c r="H1042" s="39">
        <v>7003</v>
      </c>
      <c r="I1042" s="39">
        <v>4984622</v>
      </c>
      <c r="J1042" s="30">
        <v>0</v>
      </c>
      <c r="K1042" s="52">
        <f t="shared" si="123"/>
        <v>8030114</v>
      </c>
      <c r="L1042" s="54">
        <v>109609312</v>
      </c>
      <c r="M1042" s="54">
        <v>604869</v>
      </c>
      <c r="N1042" s="54">
        <v>4984622</v>
      </c>
      <c r="O1042" s="54">
        <v>75150</v>
      </c>
      <c r="P1042" s="52">
        <f t="shared" si="124"/>
        <v>103944671</v>
      </c>
      <c r="Q1042" s="30" t="e">
        <f>MATCH(LEFT(A1042,4)*1,'Appendix 1'!E$5:E$8,0)</f>
        <v>#N/A</v>
      </c>
      <c r="R1042" s="41">
        <f t="shared" si="125"/>
        <v>-0.1</v>
      </c>
      <c r="S1042" s="41">
        <f t="shared" si="126"/>
        <v>-0.1</v>
      </c>
      <c r="T1042" s="41">
        <f t="shared" si="127"/>
        <v>-0.1</v>
      </c>
      <c r="U1042" s="41">
        <f t="shared" si="128"/>
        <v>-0.1</v>
      </c>
      <c r="V1042" s="41">
        <f t="shared" si="121"/>
        <v>2.6000129014357703E-2</v>
      </c>
      <c r="W1042" s="42"/>
      <c r="X1042" s="42"/>
      <c r="Y1042" s="42"/>
      <c r="Z1042" s="42"/>
      <c r="AA1042" s="42"/>
    </row>
    <row r="1043" spans="1:27" hidden="1">
      <c r="A1043" s="38" t="s">
        <v>5572</v>
      </c>
      <c r="B1043" s="39">
        <v>57786386</v>
      </c>
      <c r="C1043" s="39">
        <v>9541</v>
      </c>
      <c r="D1043" s="39">
        <v>43167695</v>
      </c>
      <c r="E1043" s="39">
        <v>108831</v>
      </c>
      <c r="F1043" s="52">
        <f t="shared" si="122"/>
        <v>14500319</v>
      </c>
      <c r="G1043" s="39">
        <v>1428866915</v>
      </c>
      <c r="H1043" s="39">
        <v>366970</v>
      </c>
      <c r="I1043" s="39">
        <v>506951553</v>
      </c>
      <c r="J1043" s="39">
        <v>6328613</v>
      </c>
      <c r="K1043" s="52">
        <f t="shared" si="123"/>
        <v>915219779</v>
      </c>
      <c r="L1043" s="54">
        <v>2201765828</v>
      </c>
      <c r="M1043" s="54">
        <v>5401868</v>
      </c>
      <c r="N1043" s="54">
        <v>506951553</v>
      </c>
      <c r="O1043" s="54">
        <v>441058752</v>
      </c>
      <c r="P1043" s="52">
        <f t="shared" si="124"/>
        <v>1248353655</v>
      </c>
      <c r="Q1043" s="30" t="e">
        <f>MATCH(LEFT(A1043,4)*1,'Appendix 1'!E$5:E$8,0)</f>
        <v>#N/A</v>
      </c>
      <c r="R1043" s="41">
        <f t="shared" si="125"/>
        <v>-0.1</v>
      </c>
      <c r="S1043" s="41">
        <f t="shared" si="126"/>
        <v>-0.1</v>
      </c>
      <c r="T1043" s="41">
        <f t="shared" si="127"/>
        <v>-0.1</v>
      </c>
      <c r="U1043" s="41">
        <f t="shared" si="128"/>
        <v>-0.1</v>
      </c>
      <c r="V1043" s="41">
        <f t="shared" si="121"/>
        <v>1.5843537620923727E-2</v>
      </c>
      <c r="W1043" s="42"/>
      <c r="X1043" s="42"/>
      <c r="Y1043" s="42"/>
      <c r="Z1043" s="42"/>
      <c r="AA1043" s="42"/>
    </row>
    <row r="1044" spans="1:27" hidden="1">
      <c r="A1044" s="38" t="s">
        <v>5573</v>
      </c>
      <c r="B1044" s="39">
        <v>33441685</v>
      </c>
      <c r="C1044" s="39">
        <v>41165</v>
      </c>
      <c r="D1044" s="39">
        <v>27450812</v>
      </c>
      <c r="E1044" s="39">
        <v>439896</v>
      </c>
      <c r="F1044" s="52">
        <f t="shared" si="122"/>
        <v>5509812</v>
      </c>
      <c r="G1044" s="39">
        <v>288587262</v>
      </c>
      <c r="H1044" s="39">
        <v>1183245</v>
      </c>
      <c r="I1044" s="39">
        <v>105548894</v>
      </c>
      <c r="J1044" s="39">
        <v>13143193</v>
      </c>
      <c r="K1044" s="52">
        <f t="shared" si="123"/>
        <v>168711930</v>
      </c>
      <c r="L1044" s="54">
        <v>2072509899</v>
      </c>
      <c r="M1044" s="54">
        <v>10396335</v>
      </c>
      <c r="N1044" s="54">
        <v>105548894</v>
      </c>
      <c r="O1044" s="54">
        <v>1089338052</v>
      </c>
      <c r="P1044" s="52">
        <f t="shared" si="124"/>
        <v>867226618</v>
      </c>
      <c r="Q1044" s="30" t="e">
        <f>MATCH(LEFT(A1044,4)*1,'Appendix 1'!E$5:E$8,0)</f>
        <v>#N/A</v>
      </c>
      <c r="R1044" s="41">
        <f t="shared" si="125"/>
        <v>-0.1</v>
      </c>
      <c r="S1044" s="41">
        <f t="shared" si="126"/>
        <v>-0.1</v>
      </c>
      <c r="T1044" s="41">
        <f t="shared" si="127"/>
        <v>-0.1</v>
      </c>
      <c r="U1044" s="41">
        <f t="shared" si="128"/>
        <v>-0.1</v>
      </c>
      <c r="V1044" s="41">
        <f t="shared" si="121"/>
        <v>3.2658105446366478E-2</v>
      </c>
      <c r="W1044" s="42"/>
      <c r="X1044" s="42"/>
      <c r="Y1044" s="42"/>
      <c r="Z1044" s="42"/>
      <c r="AA1044" s="42"/>
    </row>
    <row r="1045" spans="1:27" hidden="1">
      <c r="A1045" s="38" t="s">
        <v>5574</v>
      </c>
      <c r="B1045" s="39">
        <v>4266261</v>
      </c>
      <c r="C1045" s="30">
        <v>0</v>
      </c>
      <c r="D1045" s="39">
        <v>4244968</v>
      </c>
      <c r="E1045" s="39">
        <v>200</v>
      </c>
      <c r="F1045" s="52">
        <f t="shared" si="122"/>
        <v>21093</v>
      </c>
      <c r="G1045" s="39">
        <v>50126635</v>
      </c>
      <c r="H1045" s="30">
        <v>0</v>
      </c>
      <c r="I1045" s="39">
        <v>49275006</v>
      </c>
      <c r="J1045" s="39">
        <v>7985</v>
      </c>
      <c r="K1045" s="52">
        <f t="shared" si="123"/>
        <v>843644</v>
      </c>
      <c r="L1045" s="54">
        <v>396963056</v>
      </c>
      <c r="M1045" s="54">
        <v>3705973</v>
      </c>
      <c r="N1045" s="54">
        <v>63744407</v>
      </c>
      <c r="O1045" s="54">
        <v>467487</v>
      </c>
      <c r="P1045" s="52">
        <f t="shared" si="124"/>
        <v>329045189</v>
      </c>
      <c r="Q1045" s="30" t="e">
        <f>MATCH(LEFT(A1045,4)*1,'Appendix 1'!E$5:E$8,0)</f>
        <v>#N/A</v>
      </c>
      <c r="R1045" s="41">
        <f t="shared" si="125"/>
        <v>-0.1</v>
      </c>
      <c r="S1045" s="41">
        <f t="shared" si="126"/>
        <v>-0.1</v>
      </c>
      <c r="T1045" s="41">
        <f t="shared" si="127"/>
        <v>-0.1</v>
      </c>
      <c r="U1045" s="41">
        <f t="shared" si="128"/>
        <v>-0.1</v>
      </c>
      <c r="V1045" s="41">
        <f t="shared" si="121"/>
        <v>2.5002252134786712E-2</v>
      </c>
      <c r="W1045" s="42"/>
      <c r="X1045" s="42"/>
      <c r="Y1045" s="42"/>
      <c r="Z1045" s="42"/>
      <c r="AA1045" s="42"/>
    </row>
    <row r="1046" spans="1:27" hidden="1">
      <c r="A1046" s="38" t="s">
        <v>5575</v>
      </c>
      <c r="B1046" s="39">
        <v>123386</v>
      </c>
      <c r="C1046" s="30">
        <v>0</v>
      </c>
      <c r="D1046" s="39">
        <v>123386</v>
      </c>
      <c r="E1046" s="30">
        <v>0</v>
      </c>
      <c r="F1046" s="52">
        <f t="shared" si="122"/>
        <v>0</v>
      </c>
      <c r="G1046" s="39">
        <v>1848859</v>
      </c>
      <c r="H1046" s="30">
        <v>0</v>
      </c>
      <c r="I1046" s="39">
        <v>1848859</v>
      </c>
      <c r="J1046" s="30">
        <v>0</v>
      </c>
      <c r="K1046" s="52">
        <f t="shared" si="123"/>
        <v>0</v>
      </c>
      <c r="L1046" s="54">
        <v>39582177</v>
      </c>
      <c r="M1046" s="54">
        <v>783937</v>
      </c>
      <c r="N1046" s="54">
        <v>1852715</v>
      </c>
      <c r="O1046" s="54">
        <v>108241</v>
      </c>
      <c r="P1046" s="52">
        <f t="shared" si="124"/>
        <v>36837284</v>
      </c>
      <c r="Q1046" s="30" t="e">
        <f>MATCH(LEFT(A1046,4)*1,'Appendix 1'!E$5:E$8,0)</f>
        <v>#N/A</v>
      </c>
      <c r="R1046" s="41">
        <f t="shared" si="125"/>
        <v>-0.1</v>
      </c>
      <c r="S1046" s="41">
        <f t="shared" si="126"/>
        <v>-0.1</v>
      </c>
      <c r="T1046" s="41">
        <f t="shared" si="127"/>
        <v>-0.1</v>
      </c>
      <c r="U1046" s="41">
        <f t="shared" si="128"/>
        <v>-0.1</v>
      </c>
      <c r="V1046" s="41" t="e">
        <f t="shared" si="121"/>
        <v>#DIV/0!</v>
      </c>
      <c r="W1046" s="42"/>
      <c r="X1046" s="42"/>
      <c r="Y1046" s="42"/>
      <c r="Z1046" s="42"/>
      <c r="AA1046" s="42"/>
    </row>
    <row r="1047" spans="1:27" hidden="1">
      <c r="A1047" s="38" t="s">
        <v>5576</v>
      </c>
      <c r="B1047" s="39">
        <v>5985053</v>
      </c>
      <c r="C1047" s="30">
        <v>0</v>
      </c>
      <c r="D1047" s="39">
        <v>5985053</v>
      </c>
      <c r="E1047" s="30">
        <v>0</v>
      </c>
      <c r="F1047" s="52">
        <f t="shared" si="122"/>
        <v>0</v>
      </c>
      <c r="G1047" s="39">
        <v>73895000</v>
      </c>
      <c r="H1047" s="30">
        <v>0</v>
      </c>
      <c r="I1047" s="39">
        <v>73895000</v>
      </c>
      <c r="J1047" s="30">
        <v>0</v>
      </c>
      <c r="K1047" s="52">
        <f t="shared" si="123"/>
        <v>0</v>
      </c>
      <c r="L1047" s="54">
        <v>457522578</v>
      </c>
      <c r="M1047" s="54">
        <v>96233026</v>
      </c>
      <c r="N1047" s="54">
        <v>73903079</v>
      </c>
      <c r="O1047" s="54">
        <v>1564904</v>
      </c>
      <c r="P1047" s="52">
        <f t="shared" si="124"/>
        <v>285821569</v>
      </c>
      <c r="Q1047" s="30" t="e">
        <f>MATCH(LEFT(A1047,4)*1,'Appendix 1'!E$5:E$8,0)</f>
        <v>#N/A</v>
      </c>
      <c r="R1047" s="41">
        <f t="shared" si="125"/>
        <v>-0.1</v>
      </c>
      <c r="S1047" s="41">
        <f t="shared" si="126"/>
        <v>-0.1</v>
      </c>
      <c r="T1047" s="41">
        <f t="shared" si="127"/>
        <v>-0.1</v>
      </c>
      <c r="U1047" s="41">
        <f t="shared" si="128"/>
        <v>-0.1</v>
      </c>
      <c r="V1047" s="41" t="e">
        <f t="shared" si="121"/>
        <v>#DIV/0!</v>
      </c>
      <c r="W1047" s="42"/>
      <c r="X1047" s="42"/>
      <c r="Y1047" s="42"/>
      <c r="Z1047" s="42"/>
      <c r="AA1047" s="42"/>
    </row>
    <row r="1048" spans="1:27" hidden="1">
      <c r="A1048" s="38" t="s">
        <v>5577</v>
      </c>
      <c r="B1048" s="39">
        <v>17286741</v>
      </c>
      <c r="C1048" s="30">
        <v>0</v>
      </c>
      <c r="D1048" s="39">
        <v>17286741</v>
      </c>
      <c r="E1048" s="30">
        <v>0</v>
      </c>
      <c r="F1048" s="52">
        <f t="shared" si="122"/>
        <v>0</v>
      </c>
      <c r="G1048" s="39">
        <v>76755221</v>
      </c>
      <c r="H1048" s="30">
        <v>0</v>
      </c>
      <c r="I1048" s="39">
        <v>76755221</v>
      </c>
      <c r="J1048" s="30">
        <v>0</v>
      </c>
      <c r="K1048" s="52">
        <f t="shared" si="123"/>
        <v>0</v>
      </c>
      <c r="L1048" s="54">
        <v>854508388</v>
      </c>
      <c r="M1048" s="54">
        <v>56062179</v>
      </c>
      <c r="N1048" s="54">
        <v>76763556</v>
      </c>
      <c r="O1048" s="54">
        <v>3152304</v>
      </c>
      <c r="P1048" s="52">
        <f t="shared" si="124"/>
        <v>718530349</v>
      </c>
      <c r="Q1048" s="30" t="e">
        <f>MATCH(LEFT(A1048,4)*1,'Appendix 1'!E$5:E$8,0)</f>
        <v>#N/A</v>
      </c>
      <c r="R1048" s="41">
        <f t="shared" si="125"/>
        <v>-0.1</v>
      </c>
      <c r="S1048" s="41">
        <f t="shared" si="126"/>
        <v>-0.1</v>
      </c>
      <c r="T1048" s="41">
        <f t="shared" si="127"/>
        <v>-0.1</v>
      </c>
      <c r="U1048" s="41">
        <f t="shared" si="128"/>
        <v>-0.1</v>
      </c>
      <c r="V1048" s="41" t="e">
        <f t="shared" si="121"/>
        <v>#DIV/0!</v>
      </c>
      <c r="W1048" s="42"/>
      <c r="X1048" s="42"/>
      <c r="Y1048" s="42"/>
      <c r="Z1048" s="42"/>
      <c r="AA1048" s="42"/>
    </row>
    <row r="1049" spans="1:27" hidden="1">
      <c r="A1049" s="38" t="s">
        <v>5578</v>
      </c>
      <c r="B1049" s="39">
        <v>46428300</v>
      </c>
      <c r="C1049" s="39">
        <v>63458</v>
      </c>
      <c r="D1049" s="39">
        <v>23106694</v>
      </c>
      <c r="E1049" s="39">
        <v>784853</v>
      </c>
      <c r="F1049" s="52">
        <f t="shared" si="122"/>
        <v>22473295</v>
      </c>
      <c r="G1049" s="39">
        <v>827490859</v>
      </c>
      <c r="H1049" s="39">
        <v>1838883</v>
      </c>
      <c r="I1049" s="39">
        <v>83481201</v>
      </c>
      <c r="J1049" s="39">
        <v>29413477</v>
      </c>
      <c r="K1049" s="52">
        <f t="shared" si="123"/>
        <v>712757298</v>
      </c>
      <c r="L1049" s="54">
        <v>1181859561</v>
      </c>
      <c r="M1049" s="54">
        <v>78563964</v>
      </c>
      <c r="N1049" s="54">
        <v>83485372</v>
      </c>
      <c r="O1049" s="54">
        <v>32286761</v>
      </c>
      <c r="P1049" s="52">
        <f t="shared" si="124"/>
        <v>987523464</v>
      </c>
      <c r="Q1049" s="30" t="e">
        <f>MATCH(LEFT(A1049,4)*1,'Appendix 1'!E$5:E$8,0)</f>
        <v>#N/A</v>
      </c>
      <c r="R1049" s="41">
        <f t="shared" si="125"/>
        <v>-0.1</v>
      </c>
      <c r="S1049" s="41">
        <f t="shared" si="126"/>
        <v>-0.1</v>
      </c>
      <c r="T1049" s="41">
        <f t="shared" si="127"/>
        <v>-0.1</v>
      </c>
      <c r="U1049" s="41">
        <f t="shared" si="128"/>
        <v>-0.1</v>
      </c>
      <c r="V1049" s="41">
        <f t="shared" si="121"/>
        <v>3.1530080523987841E-2</v>
      </c>
      <c r="W1049" s="42"/>
      <c r="X1049" s="42"/>
      <c r="Y1049" s="42"/>
      <c r="Z1049" s="42"/>
      <c r="AA1049" s="42"/>
    </row>
    <row r="1050" spans="1:27" hidden="1">
      <c r="A1050" s="38" t="s">
        <v>5579</v>
      </c>
      <c r="B1050" s="39">
        <v>32446288</v>
      </c>
      <c r="C1050" s="39">
        <v>3592</v>
      </c>
      <c r="D1050" s="39">
        <v>2012314</v>
      </c>
      <c r="E1050" s="30">
        <v>0</v>
      </c>
      <c r="F1050" s="52">
        <f t="shared" si="122"/>
        <v>30430382</v>
      </c>
      <c r="G1050" s="39">
        <v>753109105</v>
      </c>
      <c r="H1050" s="39">
        <v>93777</v>
      </c>
      <c r="I1050" s="39">
        <v>7231983</v>
      </c>
      <c r="J1050" s="30">
        <v>0</v>
      </c>
      <c r="K1050" s="52">
        <f t="shared" si="123"/>
        <v>745783345</v>
      </c>
      <c r="L1050" s="54">
        <v>1563759808</v>
      </c>
      <c r="M1050" s="54">
        <v>20638392</v>
      </c>
      <c r="N1050" s="54">
        <v>7231983</v>
      </c>
      <c r="O1050" s="54">
        <v>185286</v>
      </c>
      <c r="P1050" s="52">
        <f t="shared" si="124"/>
        <v>1535704147</v>
      </c>
      <c r="Q1050" s="30" t="e">
        <f>MATCH(LEFT(A1050,4)*1,'Appendix 1'!E$5:E$8,0)</f>
        <v>#N/A</v>
      </c>
      <c r="R1050" s="41">
        <f t="shared" si="125"/>
        <v>-0.1</v>
      </c>
      <c r="S1050" s="41">
        <f t="shared" si="126"/>
        <v>-0.1</v>
      </c>
      <c r="T1050" s="41">
        <f t="shared" si="127"/>
        <v>-0.1</v>
      </c>
      <c r="U1050" s="41">
        <f t="shared" si="128"/>
        <v>-0.1</v>
      </c>
      <c r="V1050" s="41">
        <f t="shared" si="121"/>
        <v>4.0803246953711472E-2</v>
      </c>
      <c r="W1050" s="42"/>
      <c r="X1050" s="42"/>
      <c r="Y1050" s="42"/>
      <c r="Z1050" s="42"/>
      <c r="AA1050" s="42"/>
    </row>
    <row r="1051" spans="1:27" hidden="1">
      <c r="A1051" s="38" t="s">
        <v>5580</v>
      </c>
      <c r="B1051" s="39">
        <v>25302999</v>
      </c>
      <c r="C1051" s="39">
        <v>98666</v>
      </c>
      <c r="D1051" s="39">
        <v>6812346</v>
      </c>
      <c r="E1051" s="30">
        <v>0</v>
      </c>
      <c r="F1051" s="52">
        <f t="shared" si="122"/>
        <v>18391987</v>
      </c>
      <c r="G1051" s="39">
        <v>447420016</v>
      </c>
      <c r="H1051" s="39">
        <v>2243013</v>
      </c>
      <c r="I1051" s="39">
        <v>23785764</v>
      </c>
      <c r="J1051" s="30">
        <v>0</v>
      </c>
      <c r="K1051" s="52">
        <f t="shared" si="123"/>
        <v>421391239</v>
      </c>
      <c r="L1051" s="54">
        <v>1186024254</v>
      </c>
      <c r="M1051" s="54">
        <v>10510489</v>
      </c>
      <c r="N1051" s="54">
        <v>23785764</v>
      </c>
      <c r="O1051" s="54">
        <v>432482</v>
      </c>
      <c r="P1051" s="52">
        <f t="shared" si="124"/>
        <v>1151295519</v>
      </c>
      <c r="Q1051" s="30" t="e">
        <f>MATCH(LEFT(A1051,4)*1,'Appendix 1'!E$5:E$8,0)</f>
        <v>#N/A</v>
      </c>
      <c r="R1051" s="41">
        <f t="shared" si="125"/>
        <v>-0.1</v>
      </c>
      <c r="S1051" s="41">
        <f t="shared" si="126"/>
        <v>-0.1</v>
      </c>
      <c r="T1051" s="41">
        <f t="shared" si="127"/>
        <v>-0.1</v>
      </c>
      <c r="U1051" s="41">
        <f t="shared" si="128"/>
        <v>-0.1</v>
      </c>
      <c r="V1051" s="41">
        <f t="shared" si="121"/>
        <v>4.3645869438685696E-2</v>
      </c>
      <c r="W1051" s="42"/>
      <c r="X1051" s="42"/>
      <c r="Y1051" s="42"/>
      <c r="Z1051" s="42"/>
      <c r="AA1051" s="42"/>
    </row>
    <row r="1052" spans="1:27" hidden="1">
      <c r="A1052" s="38" t="s">
        <v>5581</v>
      </c>
      <c r="B1052" s="39">
        <v>18716361</v>
      </c>
      <c r="C1052" s="39">
        <v>37154</v>
      </c>
      <c r="D1052" s="39">
        <v>9114287</v>
      </c>
      <c r="E1052" s="39">
        <v>27293</v>
      </c>
      <c r="F1052" s="52">
        <f t="shared" si="122"/>
        <v>9537627</v>
      </c>
      <c r="G1052" s="39">
        <v>262663726</v>
      </c>
      <c r="H1052" s="39">
        <v>884595</v>
      </c>
      <c r="I1052" s="39">
        <v>31954781</v>
      </c>
      <c r="J1052" s="39">
        <v>649880</v>
      </c>
      <c r="K1052" s="52">
        <f t="shared" si="123"/>
        <v>229174470</v>
      </c>
      <c r="L1052" s="54">
        <v>336276068</v>
      </c>
      <c r="M1052" s="54">
        <v>16293247</v>
      </c>
      <c r="N1052" s="54">
        <v>31954781</v>
      </c>
      <c r="O1052" s="54">
        <v>2750359</v>
      </c>
      <c r="P1052" s="52">
        <f t="shared" si="124"/>
        <v>285277681</v>
      </c>
      <c r="Q1052" s="30" t="e">
        <f>MATCH(LEFT(A1052,4)*1,'Appendix 1'!E$5:E$8,0)</f>
        <v>#N/A</v>
      </c>
      <c r="R1052" s="41">
        <f t="shared" si="125"/>
        <v>-0.1</v>
      </c>
      <c r="S1052" s="41">
        <f t="shared" si="126"/>
        <v>-0.1</v>
      </c>
      <c r="T1052" s="41">
        <f t="shared" si="127"/>
        <v>-0.1</v>
      </c>
      <c r="U1052" s="41">
        <f t="shared" si="128"/>
        <v>-0.1</v>
      </c>
      <c r="V1052" s="41">
        <f t="shared" si="121"/>
        <v>4.1617318892457789E-2</v>
      </c>
      <c r="W1052" s="42"/>
      <c r="X1052" s="42"/>
      <c r="Y1052" s="42"/>
      <c r="Z1052" s="42"/>
      <c r="AA1052" s="42"/>
    </row>
    <row r="1053" spans="1:27" hidden="1">
      <c r="A1053" s="38" t="s">
        <v>5582</v>
      </c>
      <c r="B1053" s="39">
        <v>24295895</v>
      </c>
      <c r="C1053" s="39">
        <v>35994</v>
      </c>
      <c r="D1053" s="39">
        <v>5062155</v>
      </c>
      <c r="E1053" s="39">
        <v>11046</v>
      </c>
      <c r="F1053" s="52">
        <f t="shared" si="122"/>
        <v>19186700</v>
      </c>
      <c r="G1053" s="39">
        <v>454285217</v>
      </c>
      <c r="H1053" s="39">
        <v>818015</v>
      </c>
      <c r="I1053" s="39">
        <v>17594635</v>
      </c>
      <c r="J1053" s="39">
        <v>251028</v>
      </c>
      <c r="K1053" s="52">
        <f t="shared" si="123"/>
        <v>435621539</v>
      </c>
      <c r="L1053" s="54">
        <v>498396853</v>
      </c>
      <c r="M1053" s="54">
        <v>9302001</v>
      </c>
      <c r="N1053" s="54">
        <v>17880395</v>
      </c>
      <c r="O1053" s="54">
        <v>602003</v>
      </c>
      <c r="P1053" s="52">
        <f t="shared" si="124"/>
        <v>470612454</v>
      </c>
      <c r="Q1053" s="30" t="e">
        <f>MATCH(LEFT(A1053,4)*1,'Appendix 1'!E$5:E$8,0)</f>
        <v>#N/A</v>
      </c>
      <c r="R1053" s="41">
        <f t="shared" si="125"/>
        <v>-0.1</v>
      </c>
      <c r="S1053" s="41">
        <f t="shared" si="126"/>
        <v>-0.1</v>
      </c>
      <c r="T1053" s="41">
        <f t="shared" si="127"/>
        <v>-0.1</v>
      </c>
      <c r="U1053" s="41">
        <f t="shared" si="128"/>
        <v>-0.1</v>
      </c>
      <c r="V1053" s="41">
        <f t="shared" ref="V1053:V1116" si="129">(B1053-SUM(C1053:E1053))/(G1053-SUM(H1053:J1053))</f>
        <v>4.4044424534297417E-2</v>
      </c>
      <c r="W1053" s="42"/>
      <c r="X1053" s="42"/>
      <c r="Y1053" s="42"/>
      <c r="Z1053" s="42"/>
      <c r="AA1053" s="42"/>
    </row>
    <row r="1054" spans="1:27" hidden="1">
      <c r="A1054" s="38" t="s">
        <v>5583</v>
      </c>
      <c r="B1054" s="39">
        <v>16393639</v>
      </c>
      <c r="C1054" s="39">
        <v>43334</v>
      </c>
      <c r="D1054" s="39">
        <v>5637672</v>
      </c>
      <c r="E1054" s="39">
        <v>129690</v>
      </c>
      <c r="F1054" s="52">
        <f t="shared" si="122"/>
        <v>10582943</v>
      </c>
      <c r="G1054" s="39">
        <v>263039374</v>
      </c>
      <c r="H1054" s="39">
        <v>984853</v>
      </c>
      <c r="I1054" s="39">
        <v>19748315</v>
      </c>
      <c r="J1054" s="39">
        <v>2821683</v>
      </c>
      <c r="K1054" s="52">
        <f t="shared" si="123"/>
        <v>239484523</v>
      </c>
      <c r="L1054" s="54">
        <v>310466250</v>
      </c>
      <c r="M1054" s="54">
        <v>19737527</v>
      </c>
      <c r="N1054" s="54">
        <v>19748315</v>
      </c>
      <c r="O1054" s="54">
        <v>13014376</v>
      </c>
      <c r="P1054" s="52">
        <f t="shared" si="124"/>
        <v>257966032</v>
      </c>
      <c r="Q1054" s="30" t="e">
        <f>MATCH(LEFT(A1054,4)*1,'Appendix 1'!E$5:E$8,0)</f>
        <v>#N/A</v>
      </c>
      <c r="R1054" s="41">
        <f t="shared" si="125"/>
        <v>-0.1</v>
      </c>
      <c r="S1054" s="41">
        <f t="shared" si="126"/>
        <v>-0.1</v>
      </c>
      <c r="T1054" s="41">
        <f t="shared" si="127"/>
        <v>-0.1</v>
      </c>
      <c r="U1054" s="41">
        <f t="shared" si="128"/>
        <v>-0.1</v>
      </c>
      <c r="V1054" s="41">
        <f t="shared" si="129"/>
        <v>4.419050912947723E-2</v>
      </c>
      <c r="W1054" s="42"/>
      <c r="X1054" s="42"/>
      <c r="Y1054" s="42"/>
      <c r="Z1054" s="42"/>
      <c r="AA1054" s="42"/>
    </row>
    <row r="1055" spans="1:27" hidden="1">
      <c r="A1055" s="38" t="s">
        <v>5584</v>
      </c>
      <c r="B1055" s="39">
        <v>74069080</v>
      </c>
      <c r="C1055" s="39">
        <v>199878</v>
      </c>
      <c r="D1055" s="39">
        <v>26366972</v>
      </c>
      <c r="E1055" s="39">
        <v>107094</v>
      </c>
      <c r="F1055" s="52">
        <f t="shared" si="122"/>
        <v>47395136</v>
      </c>
      <c r="G1055" s="39">
        <v>1175911057</v>
      </c>
      <c r="H1055" s="39">
        <v>4542805</v>
      </c>
      <c r="I1055" s="39">
        <v>92298448</v>
      </c>
      <c r="J1055" s="39">
        <v>2434035</v>
      </c>
      <c r="K1055" s="52">
        <f t="shared" si="123"/>
        <v>1076635769</v>
      </c>
      <c r="L1055" s="54">
        <v>1553010609</v>
      </c>
      <c r="M1055" s="54">
        <v>97278980</v>
      </c>
      <c r="N1055" s="54">
        <v>93987892</v>
      </c>
      <c r="O1055" s="54">
        <v>10072595</v>
      </c>
      <c r="P1055" s="52">
        <f t="shared" si="124"/>
        <v>1351671142</v>
      </c>
      <c r="Q1055" s="30" t="e">
        <f>MATCH(LEFT(A1055,4)*1,'Appendix 1'!E$5:E$8,0)</f>
        <v>#N/A</v>
      </c>
      <c r="R1055" s="41">
        <f t="shared" si="125"/>
        <v>-0.1</v>
      </c>
      <c r="S1055" s="41">
        <f t="shared" si="126"/>
        <v>-0.1</v>
      </c>
      <c r="T1055" s="41">
        <f t="shared" si="127"/>
        <v>-0.1</v>
      </c>
      <c r="U1055" s="41">
        <f t="shared" si="128"/>
        <v>-0.1</v>
      </c>
      <c r="V1055" s="41">
        <f t="shared" si="129"/>
        <v>4.4021513463203543E-2</v>
      </c>
      <c r="W1055" s="42"/>
      <c r="X1055" s="42"/>
      <c r="Y1055" s="42"/>
      <c r="Z1055" s="42"/>
      <c r="AA1055" s="42"/>
    </row>
    <row r="1056" spans="1:27" hidden="1">
      <c r="A1056" s="38" t="s">
        <v>5585</v>
      </c>
      <c r="B1056" s="39">
        <v>10799994</v>
      </c>
      <c r="C1056" s="39">
        <v>15263</v>
      </c>
      <c r="D1056" s="39">
        <v>3189589</v>
      </c>
      <c r="E1056" s="39">
        <v>15625</v>
      </c>
      <c r="F1056" s="52">
        <f t="shared" si="122"/>
        <v>7579517</v>
      </c>
      <c r="G1056" s="39">
        <v>185857874</v>
      </c>
      <c r="H1056" s="39">
        <v>346898</v>
      </c>
      <c r="I1056" s="39">
        <v>12826934</v>
      </c>
      <c r="J1056" s="39">
        <v>355101</v>
      </c>
      <c r="K1056" s="52">
        <f t="shared" si="123"/>
        <v>172328941</v>
      </c>
      <c r="L1056" s="54">
        <v>208698942</v>
      </c>
      <c r="M1056" s="54">
        <v>8630038</v>
      </c>
      <c r="N1056" s="54">
        <v>12963920</v>
      </c>
      <c r="O1056" s="54">
        <v>1507035</v>
      </c>
      <c r="P1056" s="52">
        <f t="shared" si="124"/>
        <v>185597949</v>
      </c>
      <c r="Q1056" s="30" t="e">
        <f>MATCH(LEFT(A1056,4)*1,'Appendix 1'!E$5:E$8,0)</f>
        <v>#N/A</v>
      </c>
      <c r="R1056" s="41">
        <f t="shared" si="125"/>
        <v>-0.1</v>
      </c>
      <c r="S1056" s="41">
        <f t="shared" si="126"/>
        <v>-0.1</v>
      </c>
      <c r="T1056" s="41">
        <f t="shared" si="127"/>
        <v>-0.1</v>
      </c>
      <c r="U1056" s="41">
        <f t="shared" si="128"/>
        <v>-0.1</v>
      </c>
      <c r="V1056" s="41">
        <f t="shared" si="129"/>
        <v>4.3982844413812068E-2</v>
      </c>
      <c r="W1056" s="42"/>
      <c r="X1056" s="42"/>
      <c r="Y1056" s="42"/>
      <c r="Z1056" s="42"/>
      <c r="AA1056" s="42"/>
    </row>
    <row r="1057" spans="1:27" hidden="1">
      <c r="A1057" s="38" t="s">
        <v>5586</v>
      </c>
      <c r="B1057" s="39">
        <v>21944725</v>
      </c>
      <c r="C1057" s="39">
        <v>8124</v>
      </c>
      <c r="D1057" s="39">
        <v>18086523</v>
      </c>
      <c r="E1057" s="39">
        <v>292</v>
      </c>
      <c r="F1057" s="52">
        <f t="shared" si="122"/>
        <v>3849786</v>
      </c>
      <c r="G1057" s="39">
        <v>263976114</v>
      </c>
      <c r="H1057" s="39">
        <v>406228</v>
      </c>
      <c r="I1057" s="39">
        <v>71067154</v>
      </c>
      <c r="J1057" s="39">
        <v>14586</v>
      </c>
      <c r="K1057" s="52">
        <f t="shared" si="123"/>
        <v>192488146</v>
      </c>
      <c r="L1057" s="54">
        <v>386233559</v>
      </c>
      <c r="M1057" s="54">
        <v>4708037</v>
      </c>
      <c r="N1057" s="54">
        <v>72192734</v>
      </c>
      <c r="O1057" s="54">
        <v>514539</v>
      </c>
      <c r="P1057" s="52">
        <f t="shared" si="124"/>
        <v>308818249</v>
      </c>
      <c r="Q1057" s="30" t="e">
        <f>MATCH(LEFT(A1057,4)*1,'Appendix 1'!E$5:E$8,0)</f>
        <v>#N/A</v>
      </c>
      <c r="R1057" s="41">
        <f t="shared" si="125"/>
        <v>-0.1</v>
      </c>
      <c r="S1057" s="41">
        <f t="shared" si="126"/>
        <v>-0.1</v>
      </c>
      <c r="T1057" s="41">
        <f t="shared" si="127"/>
        <v>-0.1</v>
      </c>
      <c r="U1057" s="41">
        <f t="shared" si="128"/>
        <v>-0.1</v>
      </c>
      <c r="V1057" s="41">
        <f t="shared" si="129"/>
        <v>2.0000119903487459E-2</v>
      </c>
      <c r="W1057" s="42"/>
      <c r="X1057" s="42"/>
      <c r="Y1057" s="42"/>
      <c r="Z1057" s="42"/>
      <c r="AA1057" s="42"/>
    </row>
    <row r="1058" spans="1:27" hidden="1">
      <c r="A1058" s="38" t="s">
        <v>5587</v>
      </c>
      <c r="B1058" s="39">
        <v>100166237</v>
      </c>
      <c r="C1058" s="39">
        <v>353659</v>
      </c>
      <c r="D1058" s="39">
        <v>71226254</v>
      </c>
      <c r="E1058" s="39">
        <v>1010747</v>
      </c>
      <c r="F1058" s="52">
        <f t="shared" si="122"/>
        <v>27575577</v>
      </c>
      <c r="G1058" s="39">
        <v>1314748021</v>
      </c>
      <c r="H1058" s="39">
        <v>12898110</v>
      </c>
      <c r="I1058" s="39">
        <v>301341849</v>
      </c>
      <c r="J1058" s="39">
        <v>33692469</v>
      </c>
      <c r="K1058" s="52">
        <f t="shared" si="123"/>
        <v>966815593</v>
      </c>
      <c r="L1058" s="54">
        <v>1460100339</v>
      </c>
      <c r="M1058" s="54">
        <v>143975903</v>
      </c>
      <c r="N1058" s="54">
        <v>301622957</v>
      </c>
      <c r="O1058" s="54">
        <v>34558834</v>
      </c>
      <c r="P1058" s="52">
        <f t="shared" si="124"/>
        <v>979942645</v>
      </c>
      <c r="Q1058" s="30" t="e">
        <f>MATCH(LEFT(A1058,4)*1,'Appendix 1'!E$5:E$8,0)</f>
        <v>#N/A</v>
      </c>
      <c r="R1058" s="41">
        <f t="shared" si="125"/>
        <v>-0.1</v>
      </c>
      <c r="S1058" s="41">
        <f t="shared" si="126"/>
        <v>-0.1</v>
      </c>
      <c r="T1058" s="41">
        <f t="shared" si="127"/>
        <v>-0.1</v>
      </c>
      <c r="U1058" s="41">
        <f t="shared" si="128"/>
        <v>-0.1</v>
      </c>
      <c r="V1058" s="41">
        <f t="shared" si="129"/>
        <v>2.8522064807037097E-2</v>
      </c>
      <c r="W1058" s="42"/>
      <c r="X1058" s="42"/>
      <c r="Y1058" s="42"/>
      <c r="Z1058" s="42"/>
      <c r="AA1058" s="42"/>
    </row>
    <row r="1059" spans="1:27" hidden="1">
      <c r="A1059" s="38" t="s">
        <v>5588</v>
      </c>
      <c r="B1059" s="39">
        <v>148452059</v>
      </c>
      <c r="C1059" s="39">
        <v>1190165</v>
      </c>
      <c r="D1059" s="39">
        <v>66781768</v>
      </c>
      <c r="E1059" s="39">
        <v>877088</v>
      </c>
      <c r="F1059" s="52">
        <f t="shared" si="122"/>
        <v>79603038</v>
      </c>
      <c r="G1059" s="39">
        <v>2168326085</v>
      </c>
      <c r="H1059" s="39">
        <v>26225981</v>
      </c>
      <c r="I1059" s="39">
        <v>251207963</v>
      </c>
      <c r="J1059" s="39">
        <v>19603710</v>
      </c>
      <c r="K1059" s="52">
        <f t="shared" si="123"/>
        <v>1871288431</v>
      </c>
      <c r="L1059" s="54">
        <v>3255255864</v>
      </c>
      <c r="M1059" s="54">
        <v>435975456</v>
      </c>
      <c r="N1059" s="54">
        <v>256878894</v>
      </c>
      <c r="O1059" s="54">
        <v>55856372</v>
      </c>
      <c r="P1059" s="52">
        <f t="shared" si="124"/>
        <v>2506545142</v>
      </c>
      <c r="Q1059" s="30" t="e">
        <f>MATCH(LEFT(A1059,4)*1,'Appendix 1'!E$5:E$8,0)</f>
        <v>#N/A</v>
      </c>
      <c r="R1059" s="41">
        <f t="shared" si="125"/>
        <v>-0.1</v>
      </c>
      <c r="S1059" s="41">
        <f t="shared" si="126"/>
        <v>-0.1</v>
      </c>
      <c r="T1059" s="41">
        <f t="shared" si="127"/>
        <v>-0.1</v>
      </c>
      <c r="U1059" s="41">
        <f t="shared" si="128"/>
        <v>-0.1</v>
      </c>
      <c r="V1059" s="41">
        <f t="shared" si="129"/>
        <v>4.2539160014718226E-2</v>
      </c>
      <c r="W1059" s="42"/>
      <c r="X1059" s="42"/>
      <c r="Y1059" s="42"/>
      <c r="Z1059" s="42"/>
      <c r="AA1059" s="42"/>
    </row>
    <row r="1060" spans="1:27" hidden="1">
      <c r="A1060" s="38" t="s">
        <v>5589</v>
      </c>
      <c r="B1060" s="39">
        <v>135726718</v>
      </c>
      <c r="C1060" s="39">
        <v>16309</v>
      </c>
      <c r="D1060" s="39">
        <v>129359509</v>
      </c>
      <c r="E1060" s="39">
        <v>805861</v>
      </c>
      <c r="F1060" s="52">
        <f t="shared" si="122"/>
        <v>5545039</v>
      </c>
      <c r="G1060" s="39">
        <v>1927260238</v>
      </c>
      <c r="H1060" s="39">
        <v>822358</v>
      </c>
      <c r="I1060" s="39">
        <v>1670592899</v>
      </c>
      <c r="J1060" s="39">
        <v>47394325</v>
      </c>
      <c r="K1060" s="52">
        <f t="shared" si="123"/>
        <v>208450656</v>
      </c>
      <c r="L1060" s="54">
        <v>6588312091</v>
      </c>
      <c r="M1060" s="54">
        <v>45964363</v>
      </c>
      <c r="N1060" s="54">
        <v>2312914558</v>
      </c>
      <c r="O1060" s="54">
        <v>1178114534</v>
      </c>
      <c r="P1060" s="52">
        <f t="shared" si="124"/>
        <v>3051318636</v>
      </c>
      <c r="Q1060" s="30" t="e">
        <f>MATCH(LEFT(A1060,4)*1,'Appendix 1'!E$5:E$8,0)</f>
        <v>#N/A</v>
      </c>
      <c r="R1060" s="41">
        <f t="shared" si="125"/>
        <v>-0.1</v>
      </c>
      <c r="S1060" s="41">
        <f t="shared" si="126"/>
        <v>-0.1</v>
      </c>
      <c r="T1060" s="41">
        <f t="shared" si="127"/>
        <v>-0.1</v>
      </c>
      <c r="U1060" s="41">
        <f t="shared" si="128"/>
        <v>-0.1</v>
      </c>
      <c r="V1060" s="41">
        <f t="shared" si="129"/>
        <v>2.660120676233324E-2</v>
      </c>
      <c r="W1060" s="42"/>
      <c r="X1060" s="42"/>
      <c r="Y1060" s="42"/>
      <c r="Z1060" s="42"/>
      <c r="AA1060" s="42"/>
    </row>
    <row r="1061" spans="1:27" hidden="1">
      <c r="A1061" s="38" t="s">
        <v>5590</v>
      </c>
      <c r="B1061" s="39">
        <v>3903898</v>
      </c>
      <c r="C1061" s="39">
        <v>2656</v>
      </c>
      <c r="D1061" s="39">
        <v>2905794</v>
      </c>
      <c r="E1061" s="39">
        <v>281539</v>
      </c>
      <c r="F1061" s="52">
        <f t="shared" si="122"/>
        <v>713909</v>
      </c>
      <c r="G1061" s="39">
        <v>51117573</v>
      </c>
      <c r="H1061" s="39">
        <v>86619</v>
      </c>
      <c r="I1061" s="39">
        <v>17709081</v>
      </c>
      <c r="J1061" s="39">
        <v>9713251</v>
      </c>
      <c r="K1061" s="52">
        <f t="shared" si="123"/>
        <v>23608622</v>
      </c>
      <c r="L1061" s="54">
        <v>121067943</v>
      </c>
      <c r="M1061" s="54">
        <v>3636379</v>
      </c>
      <c r="N1061" s="54">
        <v>17711381</v>
      </c>
      <c r="O1061" s="54">
        <v>26887799</v>
      </c>
      <c r="P1061" s="52">
        <f t="shared" si="124"/>
        <v>72832384</v>
      </c>
      <c r="Q1061" s="30" t="e">
        <f>MATCH(LEFT(A1061,4)*1,'Appendix 1'!E$5:E$8,0)</f>
        <v>#N/A</v>
      </c>
      <c r="R1061" s="41">
        <f t="shared" si="125"/>
        <v>-0.1</v>
      </c>
      <c r="S1061" s="41">
        <f t="shared" si="126"/>
        <v>-0.1</v>
      </c>
      <c r="T1061" s="41">
        <f t="shared" si="127"/>
        <v>-0.1</v>
      </c>
      <c r="U1061" s="41">
        <f t="shared" si="128"/>
        <v>-0.1</v>
      </c>
      <c r="V1061" s="41">
        <f t="shared" si="129"/>
        <v>3.0239333748492393E-2</v>
      </c>
      <c r="W1061" s="42"/>
      <c r="X1061" s="42"/>
      <c r="Y1061" s="42"/>
      <c r="Z1061" s="42"/>
      <c r="AA1061" s="42"/>
    </row>
    <row r="1062" spans="1:27" hidden="1">
      <c r="A1062" s="38" t="s">
        <v>5591</v>
      </c>
      <c r="B1062" s="40"/>
      <c r="C1062" s="40"/>
      <c r="D1062" s="40"/>
      <c r="E1062" s="40"/>
      <c r="F1062" s="52">
        <f t="shared" si="122"/>
        <v>0</v>
      </c>
      <c r="G1062" s="40"/>
      <c r="H1062" s="40"/>
      <c r="I1062" s="40"/>
      <c r="J1062" s="40"/>
      <c r="K1062" s="52">
        <f t="shared" si="123"/>
        <v>0</v>
      </c>
      <c r="L1062" s="55"/>
      <c r="M1062" s="55"/>
      <c r="N1062" s="55"/>
      <c r="O1062" s="55"/>
      <c r="P1062" s="52">
        <f t="shared" si="124"/>
        <v>0</v>
      </c>
      <c r="Q1062" s="30" t="e">
        <f>MATCH(LEFT(A1062,4)*1,'Appendix 1'!E$5:E$8,0)</f>
        <v>#N/A</v>
      </c>
      <c r="R1062" s="41">
        <f t="shared" si="125"/>
        <v>-0.1</v>
      </c>
      <c r="S1062" s="41">
        <f t="shared" si="126"/>
        <v>-0.1</v>
      </c>
      <c r="T1062" s="41">
        <f t="shared" si="127"/>
        <v>-0.1</v>
      </c>
      <c r="U1062" s="41">
        <f t="shared" si="128"/>
        <v>-0.1</v>
      </c>
      <c r="V1062" s="41" t="e">
        <f t="shared" si="129"/>
        <v>#DIV/0!</v>
      </c>
      <c r="W1062" s="42"/>
      <c r="X1062" s="42"/>
      <c r="Y1062" s="42"/>
      <c r="Z1062" s="42"/>
      <c r="AA1062" s="42"/>
    </row>
    <row r="1063" spans="1:27" hidden="1">
      <c r="A1063" s="38" t="s">
        <v>5592</v>
      </c>
      <c r="B1063" s="39">
        <v>28435247</v>
      </c>
      <c r="C1063" s="30">
        <v>0</v>
      </c>
      <c r="D1063" s="39">
        <v>28435247</v>
      </c>
      <c r="E1063" s="30">
        <v>0</v>
      </c>
      <c r="F1063" s="52">
        <f t="shared" si="122"/>
        <v>0</v>
      </c>
      <c r="G1063" s="39">
        <v>330278678</v>
      </c>
      <c r="H1063" s="30">
        <v>0</v>
      </c>
      <c r="I1063" s="39">
        <v>330278678</v>
      </c>
      <c r="J1063" s="30">
        <v>0</v>
      </c>
      <c r="K1063" s="52">
        <f t="shared" si="123"/>
        <v>0</v>
      </c>
      <c r="L1063" s="54">
        <v>1385603564</v>
      </c>
      <c r="M1063" s="54">
        <v>30340405</v>
      </c>
      <c r="N1063" s="54">
        <v>336953284</v>
      </c>
      <c r="O1063" s="54">
        <v>128135476</v>
      </c>
      <c r="P1063" s="52">
        <f t="shared" si="124"/>
        <v>890174399</v>
      </c>
      <c r="Q1063" s="30" t="e">
        <f>MATCH(LEFT(A1063,4)*1,'Appendix 1'!E$5:E$8,0)</f>
        <v>#N/A</v>
      </c>
      <c r="R1063" s="41">
        <f t="shared" si="125"/>
        <v>-0.1</v>
      </c>
      <c r="S1063" s="41">
        <f t="shared" si="126"/>
        <v>-0.1</v>
      </c>
      <c r="T1063" s="41">
        <f t="shared" si="127"/>
        <v>-0.1</v>
      </c>
      <c r="U1063" s="41">
        <f t="shared" si="128"/>
        <v>-0.1</v>
      </c>
      <c r="V1063" s="41" t="e">
        <f t="shared" si="129"/>
        <v>#DIV/0!</v>
      </c>
      <c r="W1063" s="42"/>
      <c r="X1063" s="42"/>
      <c r="Y1063" s="42"/>
      <c r="Z1063" s="42"/>
      <c r="AA1063" s="42"/>
    </row>
    <row r="1064" spans="1:27" hidden="1">
      <c r="A1064" s="38" t="s">
        <v>5593</v>
      </c>
      <c r="B1064" s="39">
        <v>369087946</v>
      </c>
      <c r="C1064" s="30">
        <v>0</v>
      </c>
      <c r="D1064" s="39">
        <v>369087946</v>
      </c>
      <c r="E1064" s="30">
        <v>0</v>
      </c>
      <c r="F1064" s="52">
        <f t="shared" si="122"/>
        <v>0</v>
      </c>
      <c r="G1064" s="39">
        <v>2225216740</v>
      </c>
      <c r="H1064" s="30">
        <v>0</v>
      </c>
      <c r="I1064" s="39">
        <v>2225216740</v>
      </c>
      <c r="J1064" s="30">
        <v>0</v>
      </c>
      <c r="K1064" s="52">
        <f t="shared" si="123"/>
        <v>0</v>
      </c>
      <c r="L1064" s="54">
        <v>103090052004</v>
      </c>
      <c r="M1064" s="54">
        <v>516362829</v>
      </c>
      <c r="N1064" s="54">
        <v>39550517877</v>
      </c>
      <c r="O1064" s="54">
        <v>27732307504</v>
      </c>
      <c r="P1064" s="52">
        <f t="shared" si="124"/>
        <v>35290863794</v>
      </c>
      <c r="Q1064" s="30" t="e">
        <f>MATCH(LEFT(A1064,4)*1,'Appendix 1'!E$5:E$8,0)</f>
        <v>#N/A</v>
      </c>
      <c r="R1064" s="41">
        <f t="shared" si="125"/>
        <v>-0.1</v>
      </c>
      <c r="S1064" s="41">
        <f t="shared" si="126"/>
        <v>-0.1</v>
      </c>
      <c r="T1064" s="41">
        <f t="shared" si="127"/>
        <v>-0.1</v>
      </c>
      <c r="U1064" s="41">
        <f t="shared" si="128"/>
        <v>-0.1</v>
      </c>
      <c r="V1064" s="41" t="e">
        <f t="shared" si="129"/>
        <v>#DIV/0!</v>
      </c>
      <c r="W1064" s="42"/>
      <c r="X1064" s="42"/>
      <c r="Y1064" s="42"/>
      <c r="Z1064" s="42"/>
      <c r="AA1064" s="42"/>
    </row>
    <row r="1065" spans="1:27" hidden="1">
      <c r="A1065" s="38" t="s">
        <v>5594</v>
      </c>
      <c r="B1065" s="39">
        <v>23559846</v>
      </c>
      <c r="C1065" s="39">
        <v>4484</v>
      </c>
      <c r="D1065" s="39">
        <v>22521033</v>
      </c>
      <c r="E1065" s="39">
        <v>104495</v>
      </c>
      <c r="F1065" s="52">
        <f t="shared" si="122"/>
        <v>929834</v>
      </c>
      <c r="G1065" s="39">
        <v>149714923</v>
      </c>
      <c r="H1065" s="39">
        <v>249076</v>
      </c>
      <c r="I1065" s="39">
        <v>91999946</v>
      </c>
      <c r="J1065" s="39">
        <v>5805358</v>
      </c>
      <c r="K1065" s="52">
        <f t="shared" si="123"/>
        <v>51660543</v>
      </c>
      <c r="L1065" s="54">
        <v>979106470</v>
      </c>
      <c r="M1065" s="54">
        <v>10274700</v>
      </c>
      <c r="N1065" s="54">
        <v>108715886</v>
      </c>
      <c r="O1065" s="54">
        <v>65067066</v>
      </c>
      <c r="P1065" s="52">
        <f t="shared" si="124"/>
        <v>795048818</v>
      </c>
      <c r="Q1065" s="30" t="e">
        <f>MATCH(LEFT(A1065,4)*1,'Appendix 1'!E$5:E$8,0)</f>
        <v>#N/A</v>
      </c>
      <c r="R1065" s="41">
        <f t="shared" si="125"/>
        <v>-0.1</v>
      </c>
      <c r="S1065" s="41">
        <f t="shared" si="126"/>
        <v>-0.1</v>
      </c>
      <c r="T1065" s="41">
        <f t="shared" si="127"/>
        <v>-0.1</v>
      </c>
      <c r="U1065" s="41">
        <f t="shared" si="128"/>
        <v>-0.1</v>
      </c>
      <c r="V1065" s="41">
        <f t="shared" si="129"/>
        <v>1.7998920375265896E-2</v>
      </c>
      <c r="W1065" s="42"/>
      <c r="X1065" s="42"/>
      <c r="Y1065" s="42"/>
      <c r="Z1065" s="42"/>
      <c r="AA1065" s="42"/>
    </row>
    <row r="1066" spans="1:27" hidden="1">
      <c r="A1066" s="38" t="s">
        <v>5595</v>
      </c>
      <c r="B1066" s="39">
        <v>296022738</v>
      </c>
      <c r="C1066" s="39">
        <v>1470</v>
      </c>
      <c r="D1066" s="39">
        <v>296002876</v>
      </c>
      <c r="E1066" s="30">
        <v>0</v>
      </c>
      <c r="F1066" s="52">
        <f t="shared" si="122"/>
        <v>18392</v>
      </c>
      <c r="G1066" s="39">
        <v>1205073872</v>
      </c>
      <c r="H1066" s="39">
        <v>73483</v>
      </c>
      <c r="I1066" s="39">
        <v>1204080829</v>
      </c>
      <c r="J1066" s="30">
        <v>0</v>
      </c>
      <c r="K1066" s="52">
        <f t="shared" si="123"/>
        <v>919560</v>
      </c>
      <c r="L1066" s="54">
        <v>29861185738</v>
      </c>
      <c r="M1066" s="54">
        <v>340083535</v>
      </c>
      <c r="N1066" s="54">
        <v>4659239547</v>
      </c>
      <c r="O1066" s="54">
        <v>1229502059</v>
      </c>
      <c r="P1066" s="52">
        <f t="shared" si="124"/>
        <v>23632360597</v>
      </c>
      <c r="Q1066" s="30" t="e">
        <f>MATCH(LEFT(A1066,4)*1,'Appendix 1'!E$5:E$8,0)</f>
        <v>#N/A</v>
      </c>
      <c r="R1066" s="41">
        <f t="shared" si="125"/>
        <v>-0.1</v>
      </c>
      <c r="S1066" s="41">
        <f t="shared" si="126"/>
        <v>-0.1</v>
      </c>
      <c r="T1066" s="41">
        <f t="shared" si="127"/>
        <v>-0.1</v>
      </c>
      <c r="U1066" s="41">
        <f t="shared" si="128"/>
        <v>-0.1</v>
      </c>
      <c r="V1066" s="41">
        <f t="shared" si="129"/>
        <v>2.0000869981295404E-2</v>
      </c>
      <c r="W1066" s="42"/>
      <c r="X1066" s="42"/>
      <c r="Y1066" s="42"/>
      <c r="Z1066" s="42"/>
      <c r="AA1066" s="42"/>
    </row>
    <row r="1067" spans="1:27" hidden="1">
      <c r="A1067" s="38" t="s">
        <v>5596</v>
      </c>
      <c r="B1067" s="39">
        <v>22253065</v>
      </c>
      <c r="C1067" s="30">
        <v>0</v>
      </c>
      <c r="D1067" s="39">
        <v>22253065</v>
      </c>
      <c r="E1067" s="30">
        <v>0</v>
      </c>
      <c r="F1067" s="52">
        <f t="shared" si="122"/>
        <v>0</v>
      </c>
      <c r="G1067" s="39">
        <v>172561456</v>
      </c>
      <c r="H1067" s="30">
        <v>0</v>
      </c>
      <c r="I1067" s="39">
        <v>172561456</v>
      </c>
      <c r="J1067" s="30">
        <v>0</v>
      </c>
      <c r="K1067" s="52">
        <f t="shared" si="123"/>
        <v>0</v>
      </c>
      <c r="L1067" s="54">
        <v>2366965576</v>
      </c>
      <c r="M1067" s="54">
        <v>291652850</v>
      </c>
      <c r="N1067" s="54">
        <v>172715591</v>
      </c>
      <c r="O1067" s="54">
        <v>106466230</v>
      </c>
      <c r="P1067" s="52">
        <f t="shared" si="124"/>
        <v>1796130905</v>
      </c>
      <c r="Q1067" s="30" t="e">
        <f>MATCH(LEFT(A1067,4)*1,'Appendix 1'!E$5:E$8,0)</f>
        <v>#N/A</v>
      </c>
      <c r="R1067" s="41">
        <f t="shared" si="125"/>
        <v>-0.1</v>
      </c>
      <c r="S1067" s="41">
        <f t="shared" si="126"/>
        <v>-0.1</v>
      </c>
      <c r="T1067" s="41">
        <f t="shared" si="127"/>
        <v>-0.1</v>
      </c>
      <c r="U1067" s="41">
        <f t="shared" si="128"/>
        <v>-0.1</v>
      </c>
      <c r="V1067" s="41" t="e">
        <f t="shared" si="129"/>
        <v>#DIV/0!</v>
      </c>
      <c r="W1067" s="42"/>
      <c r="X1067" s="42"/>
      <c r="Y1067" s="42"/>
      <c r="Z1067" s="42"/>
      <c r="AA1067" s="42"/>
    </row>
    <row r="1068" spans="1:27" hidden="1">
      <c r="A1068" s="38" t="s">
        <v>5597</v>
      </c>
      <c r="B1068" s="39">
        <v>1736891</v>
      </c>
      <c r="C1068" s="30">
        <v>0</v>
      </c>
      <c r="D1068" s="39">
        <v>1736891</v>
      </c>
      <c r="E1068" s="30">
        <v>0</v>
      </c>
      <c r="F1068" s="52">
        <f t="shared" si="122"/>
        <v>0</v>
      </c>
      <c r="G1068" s="39">
        <v>8556083</v>
      </c>
      <c r="H1068" s="30">
        <v>0</v>
      </c>
      <c r="I1068" s="39">
        <v>8556083</v>
      </c>
      <c r="J1068" s="30">
        <v>0</v>
      </c>
      <c r="K1068" s="52">
        <f t="shared" si="123"/>
        <v>0</v>
      </c>
      <c r="L1068" s="54">
        <v>216374701</v>
      </c>
      <c r="M1068" s="54">
        <v>1317950</v>
      </c>
      <c r="N1068" s="54">
        <v>8556083</v>
      </c>
      <c r="O1068" s="54">
        <v>5163539</v>
      </c>
      <c r="P1068" s="52">
        <f t="shared" si="124"/>
        <v>201337129</v>
      </c>
      <c r="Q1068" s="30" t="e">
        <f>MATCH(LEFT(A1068,4)*1,'Appendix 1'!E$5:E$8,0)</f>
        <v>#N/A</v>
      </c>
      <c r="R1068" s="41">
        <f t="shared" si="125"/>
        <v>-0.1</v>
      </c>
      <c r="S1068" s="41">
        <f t="shared" si="126"/>
        <v>-0.1</v>
      </c>
      <c r="T1068" s="41">
        <f t="shared" si="127"/>
        <v>-0.1</v>
      </c>
      <c r="U1068" s="41">
        <f t="shared" si="128"/>
        <v>-0.1</v>
      </c>
      <c r="V1068" s="41" t="e">
        <f t="shared" si="129"/>
        <v>#DIV/0!</v>
      </c>
      <c r="W1068" s="42"/>
      <c r="X1068" s="42"/>
      <c r="Y1068" s="42"/>
      <c r="Z1068" s="42"/>
      <c r="AA1068" s="42"/>
    </row>
    <row r="1069" spans="1:27" hidden="1">
      <c r="A1069" s="38" t="s">
        <v>5598</v>
      </c>
      <c r="B1069" s="39">
        <v>5380404</v>
      </c>
      <c r="C1069" s="30">
        <v>0</v>
      </c>
      <c r="D1069" s="39">
        <v>5380404</v>
      </c>
      <c r="E1069" s="30">
        <v>0</v>
      </c>
      <c r="F1069" s="52">
        <f t="shared" si="122"/>
        <v>0</v>
      </c>
      <c r="G1069" s="39">
        <v>55081424</v>
      </c>
      <c r="H1069" s="30">
        <v>0</v>
      </c>
      <c r="I1069" s="39">
        <v>55081424</v>
      </c>
      <c r="J1069" s="30">
        <v>0</v>
      </c>
      <c r="K1069" s="52">
        <f t="shared" si="123"/>
        <v>0</v>
      </c>
      <c r="L1069" s="54">
        <v>243055083</v>
      </c>
      <c r="M1069" s="54">
        <v>36278504</v>
      </c>
      <c r="N1069" s="54">
        <v>55085667</v>
      </c>
      <c r="O1069" s="54">
        <v>15846658</v>
      </c>
      <c r="P1069" s="52">
        <f t="shared" si="124"/>
        <v>135844254</v>
      </c>
      <c r="Q1069" s="30" t="e">
        <f>MATCH(LEFT(A1069,4)*1,'Appendix 1'!E$5:E$8,0)</f>
        <v>#N/A</v>
      </c>
      <c r="R1069" s="41">
        <f t="shared" si="125"/>
        <v>-0.1</v>
      </c>
      <c r="S1069" s="41">
        <f t="shared" si="126"/>
        <v>-0.1</v>
      </c>
      <c r="T1069" s="41">
        <f t="shared" si="127"/>
        <v>-0.1</v>
      </c>
      <c r="U1069" s="41">
        <f t="shared" si="128"/>
        <v>-0.1</v>
      </c>
      <c r="V1069" s="41" t="e">
        <f t="shared" si="129"/>
        <v>#DIV/0!</v>
      </c>
      <c r="W1069" s="42"/>
      <c r="X1069" s="42"/>
      <c r="Y1069" s="42"/>
      <c r="Z1069" s="42"/>
      <c r="AA1069" s="42"/>
    </row>
    <row r="1070" spans="1:27" hidden="1">
      <c r="A1070" s="38" t="s">
        <v>5599</v>
      </c>
      <c r="B1070" s="39">
        <v>126754535</v>
      </c>
      <c r="C1070" s="39">
        <v>1918090</v>
      </c>
      <c r="D1070" s="39">
        <v>51654448</v>
      </c>
      <c r="E1070" s="39">
        <v>124059</v>
      </c>
      <c r="F1070" s="52">
        <f t="shared" si="122"/>
        <v>73057938</v>
      </c>
      <c r="G1070" s="39">
        <v>2654441755</v>
      </c>
      <c r="H1070" s="39">
        <v>61873524</v>
      </c>
      <c r="I1070" s="39">
        <v>231525331</v>
      </c>
      <c r="J1070" s="39">
        <v>4001793</v>
      </c>
      <c r="K1070" s="52">
        <f t="shared" si="123"/>
        <v>2357041107</v>
      </c>
      <c r="L1070" s="54">
        <v>3379592373</v>
      </c>
      <c r="M1070" s="54">
        <v>511179594</v>
      </c>
      <c r="N1070" s="54">
        <v>231968378</v>
      </c>
      <c r="O1070" s="54">
        <v>13766998</v>
      </c>
      <c r="P1070" s="52">
        <f t="shared" si="124"/>
        <v>2622677403</v>
      </c>
      <c r="Q1070" s="30" t="e">
        <f>MATCH(LEFT(A1070,4)*1,'Appendix 1'!E$5:E$8,0)</f>
        <v>#N/A</v>
      </c>
      <c r="R1070" s="41">
        <f t="shared" si="125"/>
        <v>-0.1</v>
      </c>
      <c r="S1070" s="41">
        <f t="shared" si="126"/>
        <v>-0.1</v>
      </c>
      <c r="T1070" s="41">
        <f t="shared" si="127"/>
        <v>-0.1</v>
      </c>
      <c r="U1070" s="41">
        <f t="shared" si="128"/>
        <v>-0.1</v>
      </c>
      <c r="V1070" s="41">
        <f t="shared" si="129"/>
        <v>3.0995614706519414E-2</v>
      </c>
      <c r="W1070" s="42"/>
      <c r="X1070" s="42"/>
      <c r="Y1070" s="42"/>
      <c r="Z1070" s="42"/>
      <c r="AA1070" s="42"/>
    </row>
    <row r="1071" spans="1:27" hidden="1">
      <c r="A1071" s="38" t="s">
        <v>5600</v>
      </c>
      <c r="B1071" s="39">
        <v>396094</v>
      </c>
      <c r="C1071" s="30">
        <v>0</v>
      </c>
      <c r="D1071" s="39">
        <v>396094</v>
      </c>
      <c r="E1071" s="30">
        <v>0</v>
      </c>
      <c r="F1071" s="52">
        <f t="shared" si="122"/>
        <v>0</v>
      </c>
      <c r="G1071" s="39">
        <v>6615532</v>
      </c>
      <c r="H1071" s="30">
        <v>0</v>
      </c>
      <c r="I1071" s="39">
        <v>6615532</v>
      </c>
      <c r="J1071" s="30">
        <v>0</v>
      </c>
      <c r="K1071" s="52">
        <f t="shared" si="123"/>
        <v>0</v>
      </c>
      <c r="L1071" s="54">
        <v>46185921</v>
      </c>
      <c r="M1071" s="54">
        <v>158793</v>
      </c>
      <c r="N1071" s="54">
        <v>6615532</v>
      </c>
      <c r="O1071" s="54">
        <v>12682</v>
      </c>
      <c r="P1071" s="52">
        <f t="shared" si="124"/>
        <v>39398914</v>
      </c>
      <c r="Q1071" s="30" t="e">
        <f>MATCH(LEFT(A1071,4)*1,'Appendix 1'!E$5:E$8,0)</f>
        <v>#N/A</v>
      </c>
      <c r="R1071" s="41">
        <f t="shared" si="125"/>
        <v>-0.1</v>
      </c>
      <c r="S1071" s="41">
        <f t="shared" si="126"/>
        <v>-0.1</v>
      </c>
      <c r="T1071" s="41">
        <f t="shared" si="127"/>
        <v>-0.1</v>
      </c>
      <c r="U1071" s="41">
        <f t="shared" si="128"/>
        <v>-0.1</v>
      </c>
      <c r="V1071" s="41" t="e">
        <f t="shared" si="129"/>
        <v>#DIV/0!</v>
      </c>
      <c r="W1071" s="42"/>
      <c r="X1071" s="42"/>
      <c r="Y1071" s="42"/>
      <c r="Z1071" s="42"/>
      <c r="AA1071" s="42"/>
    </row>
    <row r="1072" spans="1:27" hidden="1">
      <c r="A1072" s="38" t="s">
        <v>5601</v>
      </c>
      <c r="B1072" s="39">
        <v>296750155</v>
      </c>
      <c r="C1072" s="39">
        <v>2707945</v>
      </c>
      <c r="D1072" s="39">
        <v>207375700</v>
      </c>
      <c r="E1072" s="39">
        <v>3585163</v>
      </c>
      <c r="F1072" s="52">
        <f t="shared" si="122"/>
        <v>83081347</v>
      </c>
      <c r="G1072" s="39">
        <v>4573853333</v>
      </c>
      <c r="H1072" s="39">
        <v>108040590</v>
      </c>
      <c r="I1072" s="39">
        <v>1033685464</v>
      </c>
      <c r="J1072" s="39">
        <v>140186608</v>
      </c>
      <c r="K1072" s="52">
        <f t="shared" si="123"/>
        <v>3291940671</v>
      </c>
      <c r="L1072" s="54">
        <v>12689640270</v>
      </c>
      <c r="M1072" s="54">
        <v>1628853522</v>
      </c>
      <c r="N1072" s="54">
        <v>1101623406</v>
      </c>
      <c r="O1072" s="54">
        <v>1154972723</v>
      </c>
      <c r="P1072" s="52">
        <f t="shared" si="124"/>
        <v>8804190619</v>
      </c>
      <c r="Q1072" s="30" t="e">
        <f>MATCH(LEFT(A1072,4)*1,'Appendix 1'!E$5:E$8,0)</f>
        <v>#N/A</v>
      </c>
      <c r="R1072" s="41">
        <f t="shared" si="125"/>
        <v>-0.1</v>
      </c>
      <c r="S1072" s="41">
        <f t="shared" si="126"/>
        <v>-0.1</v>
      </c>
      <c r="T1072" s="41">
        <f t="shared" si="127"/>
        <v>-0.1</v>
      </c>
      <c r="U1072" s="41">
        <f t="shared" si="128"/>
        <v>-0.1</v>
      </c>
      <c r="V1072" s="41">
        <f t="shared" si="129"/>
        <v>2.5237802045430604E-2</v>
      </c>
      <c r="W1072" s="42"/>
      <c r="X1072" s="42"/>
      <c r="Y1072" s="42"/>
      <c r="Z1072" s="42"/>
      <c r="AA1072" s="42"/>
    </row>
    <row r="1073" spans="1:27" hidden="1">
      <c r="A1073" s="38" t="s">
        <v>5602</v>
      </c>
      <c r="B1073" s="39">
        <v>122337759</v>
      </c>
      <c r="C1073" s="39">
        <v>759053</v>
      </c>
      <c r="D1073" s="39">
        <v>104629228</v>
      </c>
      <c r="E1073" s="39">
        <v>235935</v>
      </c>
      <c r="F1073" s="52">
        <f t="shared" si="122"/>
        <v>16713543</v>
      </c>
      <c r="G1073" s="39">
        <v>979225879</v>
      </c>
      <c r="H1073" s="39">
        <v>24539380</v>
      </c>
      <c r="I1073" s="39">
        <v>406693302</v>
      </c>
      <c r="J1073" s="39">
        <v>7636651</v>
      </c>
      <c r="K1073" s="52">
        <f t="shared" si="123"/>
        <v>540356546</v>
      </c>
      <c r="L1073" s="54">
        <v>2550090983</v>
      </c>
      <c r="M1073" s="54">
        <v>1166153367</v>
      </c>
      <c r="N1073" s="54">
        <v>407225655</v>
      </c>
      <c r="O1073" s="54">
        <v>66598563</v>
      </c>
      <c r="P1073" s="52">
        <f t="shared" si="124"/>
        <v>910113398</v>
      </c>
      <c r="Q1073" s="30" t="e">
        <f>MATCH(LEFT(A1073,4)*1,'Appendix 1'!E$5:E$8,0)</f>
        <v>#N/A</v>
      </c>
      <c r="R1073" s="41">
        <f t="shared" si="125"/>
        <v>-0.1</v>
      </c>
      <c r="S1073" s="41">
        <f t="shared" si="126"/>
        <v>-0.1</v>
      </c>
      <c r="T1073" s="41">
        <f t="shared" si="127"/>
        <v>-0.1</v>
      </c>
      <c r="U1073" s="41">
        <f t="shared" si="128"/>
        <v>-0.1</v>
      </c>
      <c r="V1073" s="41">
        <f t="shared" si="129"/>
        <v>3.0930583008057053E-2</v>
      </c>
      <c r="W1073" s="42"/>
      <c r="X1073" s="42"/>
      <c r="Y1073" s="42"/>
      <c r="Z1073" s="42"/>
      <c r="AA1073" s="42"/>
    </row>
    <row r="1074" spans="1:27" hidden="1">
      <c r="A1074" s="38" t="s">
        <v>5603</v>
      </c>
      <c r="B1074" s="39">
        <v>1012227495</v>
      </c>
      <c r="C1074" s="39">
        <v>3724226</v>
      </c>
      <c r="D1074" s="39">
        <v>785189116</v>
      </c>
      <c r="E1074" s="39">
        <v>26500780</v>
      </c>
      <c r="F1074" s="52">
        <f t="shared" si="122"/>
        <v>196813373</v>
      </c>
      <c r="G1074" s="39">
        <v>11964032490</v>
      </c>
      <c r="H1074" s="39">
        <v>119697111</v>
      </c>
      <c r="I1074" s="39">
        <v>3321629975</v>
      </c>
      <c r="J1074" s="39">
        <v>1147696959</v>
      </c>
      <c r="K1074" s="52">
        <f t="shared" si="123"/>
        <v>7375008445</v>
      </c>
      <c r="L1074" s="54">
        <v>16881929290</v>
      </c>
      <c r="M1074" s="54">
        <v>742174912</v>
      </c>
      <c r="N1074" s="54">
        <v>3358557435</v>
      </c>
      <c r="O1074" s="54">
        <v>3216981889</v>
      </c>
      <c r="P1074" s="52">
        <f t="shared" si="124"/>
        <v>9564215054</v>
      </c>
      <c r="Q1074" s="30" t="e">
        <f>MATCH(LEFT(A1074,4)*1,'Appendix 1'!E$5:E$8,0)</f>
        <v>#N/A</v>
      </c>
      <c r="R1074" s="41">
        <f t="shared" si="125"/>
        <v>-0.1</v>
      </c>
      <c r="S1074" s="41">
        <f t="shared" si="126"/>
        <v>-0.1</v>
      </c>
      <c r="T1074" s="41">
        <f t="shared" si="127"/>
        <v>-0.1</v>
      </c>
      <c r="U1074" s="41">
        <f t="shared" si="128"/>
        <v>-0.1</v>
      </c>
      <c r="V1074" s="41">
        <f t="shared" si="129"/>
        <v>2.6686528492510762E-2</v>
      </c>
      <c r="W1074" s="42"/>
      <c r="X1074" s="42"/>
      <c r="Y1074" s="42"/>
      <c r="Z1074" s="42"/>
      <c r="AA1074" s="42"/>
    </row>
    <row r="1075" spans="1:27" hidden="1">
      <c r="A1075" s="38" t="s">
        <v>5604</v>
      </c>
      <c r="B1075" s="39">
        <v>295190917</v>
      </c>
      <c r="C1075" s="39">
        <v>5986708</v>
      </c>
      <c r="D1075" s="39">
        <v>141890913</v>
      </c>
      <c r="E1075" s="39">
        <v>5681618</v>
      </c>
      <c r="F1075" s="52">
        <f t="shared" si="122"/>
        <v>141631678</v>
      </c>
      <c r="G1075" s="39">
        <v>2654745167</v>
      </c>
      <c r="H1075" s="39">
        <v>85340709</v>
      </c>
      <c r="I1075" s="39">
        <v>450764740</v>
      </c>
      <c r="J1075" s="39">
        <v>82706517</v>
      </c>
      <c r="K1075" s="52">
        <f t="shared" si="123"/>
        <v>2035933201</v>
      </c>
      <c r="L1075" s="54">
        <v>3063419939</v>
      </c>
      <c r="M1075" s="54">
        <v>225497771</v>
      </c>
      <c r="N1075" s="54">
        <v>450992823</v>
      </c>
      <c r="O1075" s="54">
        <v>174153636</v>
      </c>
      <c r="P1075" s="52">
        <f t="shared" si="124"/>
        <v>2212775709</v>
      </c>
      <c r="Q1075" s="30" t="e">
        <f>MATCH(LEFT(A1075,4)*1,'Appendix 1'!E$5:E$8,0)</f>
        <v>#N/A</v>
      </c>
      <c r="R1075" s="41">
        <f t="shared" si="125"/>
        <v>-0.1</v>
      </c>
      <c r="S1075" s="41">
        <f t="shared" si="126"/>
        <v>-0.1</v>
      </c>
      <c r="T1075" s="41">
        <f t="shared" si="127"/>
        <v>-0.1</v>
      </c>
      <c r="U1075" s="41">
        <f t="shared" si="128"/>
        <v>-0.1</v>
      </c>
      <c r="V1075" s="41">
        <f t="shared" si="129"/>
        <v>6.9565974920215476E-2</v>
      </c>
      <c r="W1075" s="42"/>
      <c r="X1075" s="42"/>
      <c r="Y1075" s="42"/>
      <c r="Z1075" s="42"/>
      <c r="AA1075" s="42"/>
    </row>
    <row r="1076" spans="1:27" hidden="1">
      <c r="A1076" s="38" t="s">
        <v>5605</v>
      </c>
      <c r="B1076" s="39">
        <v>512594327</v>
      </c>
      <c r="C1076" s="39">
        <v>8197300</v>
      </c>
      <c r="D1076" s="39">
        <v>353139964</v>
      </c>
      <c r="E1076" s="39">
        <v>5973647</v>
      </c>
      <c r="F1076" s="52">
        <f t="shared" si="122"/>
        <v>145283416</v>
      </c>
      <c r="G1076" s="39">
        <v>6799974733</v>
      </c>
      <c r="H1076" s="39">
        <v>301055175</v>
      </c>
      <c r="I1076" s="39">
        <v>1370028216</v>
      </c>
      <c r="J1076" s="39">
        <v>197071419</v>
      </c>
      <c r="K1076" s="52">
        <f t="shared" si="123"/>
        <v>4931819923</v>
      </c>
      <c r="L1076" s="54">
        <v>10221887739</v>
      </c>
      <c r="M1076" s="54">
        <v>813302145</v>
      </c>
      <c r="N1076" s="54">
        <v>1396098910</v>
      </c>
      <c r="O1076" s="54">
        <v>972219708</v>
      </c>
      <c r="P1076" s="52">
        <f t="shared" si="124"/>
        <v>7040266976</v>
      </c>
      <c r="Q1076" s="30" t="e">
        <f>MATCH(LEFT(A1076,4)*1,'Appendix 1'!E$5:E$8,0)</f>
        <v>#N/A</v>
      </c>
      <c r="R1076" s="41">
        <f t="shared" si="125"/>
        <v>-0.1</v>
      </c>
      <c r="S1076" s="41">
        <f t="shared" si="126"/>
        <v>-0.1</v>
      </c>
      <c r="T1076" s="41">
        <f t="shared" si="127"/>
        <v>-0.1</v>
      </c>
      <c r="U1076" s="41">
        <f t="shared" si="128"/>
        <v>-0.1</v>
      </c>
      <c r="V1076" s="41">
        <f t="shared" si="129"/>
        <v>2.9458378097395103E-2</v>
      </c>
      <c r="W1076" s="42"/>
      <c r="X1076" s="42"/>
      <c r="Y1076" s="42"/>
      <c r="Z1076" s="42"/>
      <c r="AA1076" s="42"/>
    </row>
    <row r="1077" spans="1:27" hidden="1">
      <c r="A1077" s="38" t="s">
        <v>5606</v>
      </c>
      <c r="B1077" s="39">
        <v>28885319</v>
      </c>
      <c r="C1077" s="39">
        <v>185815</v>
      </c>
      <c r="D1077" s="39">
        <v>13438199</v>
      </c>
      <c r="E1077" s="39">
        <v>797648</v>
      </c>
      <c r="F1077" s="52">
        <f t="shared" si="122"/>
        <v>14463657</v>
      </c>
      <c r="G1077" s="39">
        <v>559269529</v>
      </c>
      <c r="H1077" s="39">
        <v>5890920</v>
      </c>
      <c r="I1077" s="39">
        <v>53301415</v>
      </c>
      <c r="J1077" s="39">
        <v>24727786</v>
      </c>
      <c r="K1077" s="52">
        <f t="shared" si="123"/>
        <v>475349408</v>
      </c>
      <c r="L1077" s="54">
        <v>735768259</v>
      </c>
      <c r="M1077" s="54">
        <v>21076327</v>
      </c>
      <c r="N1077" s="54">
        <v>53316474</v>
      </c>
      <c r="O1077" s="54">
        <v>154270989</v>
      </c>
      <c r="P1077" s="52">
        <f t="shared" si="124"/>
        <v>507104469</v>
      </c>
      <c r="Q1077" s="30" t="e">
        <f>MATCH(LEFT(A1077,4)*1,'Appendix 1'!E$5:E$8,0)</f>
        <v>#N/A</v>
      </c>
      <c r="R1077" s="41">
        <f t="shared" si="125"/>
        <v>-0.1</v>
      </c>
      <c r="S1077" s="41">
        <f t="shared" si="126"/>
        <v>-0.1</v>
      </c>
      <c r="T1077" s="41">
        <f t="shared" si="127"/>
        <v>-0.1</v>
      </c>
      <c r="U1077" s="41">
        <f t="shared" si="128"/>
        <v>-0.1</v>
      </c>
      <c r="V1077" s="41">
        <f t="shared" si="129"/>
        <v>3.0427421927072221E-2</v>
      </c>
      <c r="W1077" s="42"/>
      <c r="X1077" s="42"/>
      <c r="Y1077" s="42"/>
      <c r="Z1077" s="42"/>
      <c r="AA1077" s="42"/>
    </row>
    <row r="1078" spans="1:27" hidden="1">
      <c r="A1078" s="38" t="s">
        <v>5607</v>
      </c>
      <c r="B1078" s="39">
        <v>29972308</v>
      </c>
      <c r="C1078" s="39">
        <v>19956</v>
      </c>
      <c r="D1078" s="39">
        <v>22831278</v>
      </c>
      <c r="E1078" s="39">
        <v>176519</v>
      </c>
      <c r="F1078" s="52">
        <f t="shared" si="122"/>
        <v>6944555</v>
      </c>
      <c r="G1078" s="39">
        <v>346401229</v>
      </c>
      <c r="H1078" s="39">
        <v>651670</v>
      </c>
      <c r="I1078" s="39">
        <v>83429591</v>
      </c>
      <c r="J1078" s="39">
        <v>5695721</v>
      </c>
      <c r="K1078" s="52">
        <f t="shared" si="123"/>
        <v>256624247</v>
      </c>
      <c r="L1078" s="54">
        <v>502789902</v>
      </c>
      <c r="M1078" s="54">
        <v>29778934</v>
      </c>
      <c r="N1078" s="54">
        <v>83467262</v>
      </c>
      <c r="O1078" s="54">
        <v>14303763</v>
      </c>
      <c r="P1078" s="52">
        <f t="shared" si="124"/>
        <v>375239943</v>
      </c>
      <c r="Q1078" s="30" t="e">
        <f>MATCH(LEFT(A1078,4)*1,'Appendix 1'!E$5:E$8,0)</f>
        <v>#N/A</v>
      </c>
      <c r="R1078" s="41">
        <f t="shared" si="125"/>
        <v>-0.1</v>
      </c>
      <c r="S1078" s="41">
        <f t="shared" si="126"/>
        <v>-0.1</v>
      </c>
      <c r="T1078" s="41">
        <f t="shared" si="127"/>
        <v>-0.1</v>
      </c>
      <c r="U1078" s="41">
        <f t="shared" si="128"/>
        <v>-0.1</v>
      </c>
      <c r="V1078" s="41">
        <f t="shared" si="129"/>
        <v>2.7061180232123585E-2</v>
      </c>
      <c r="W1078" s="42"/>
      <c r="X1078" s="42"/>
      <c r="Y1078" s="42"/>
      <c r="Z1078" s="42"/>
      <c r="AA1078" s="42"/>
    </row>
    <row r="1079" spans="1:27" hidden="1">
      <c r="A1079" s="38" t="s">
        <v>5608</v>
      </c>
      <c r="B1079" s="39">
        <v>149521678</v>
      </c>
      <c r="C1079" s="30">
        <v>0</v>
      </c>
      <c r="D1079" s="39">
        <v>149521678</v>
      </c>
      <c r="E1079" s="30">
        <v>0</v>
      </c>
      <c r="F1079" s="52">
        <f t="shared" si="122"/>
        <v>0</v>
      </c>
      <c r="G1079" s="39">
        <v>600194088</v>
      </c>
      <c r="H1079" s="30">
        <v>0</v>
      </c>
      <c r="I1079" s="39">
        <v>600194088</v>
      </c>
      <c r="J1079" s="30">
        <v>0</v>
      </c>
      <c r="K1079" s="52">
        <f t="shared" si="123"/>
        <v>0</v>
      </c>
      <c r="L1079" s="54">
        <v>10628186526</v>
      </c>
      <c r="M1079" s="54">
        <v>45478980</v>
      </c>
      <c r="N1079" s="54">
        <v>600376274</v>
      </c>
      <c r="O1079" s="54">
        <v>195594018</v>
      </c>
      <c r="P1079" s="52">
        <f t="shared" si="124"/>
        <v>9786737254</v>
      </c>
      <c r="Q1079" s="30" t="e">
        <f>MATCH(LEFT(A1079,4)*1,'Appendix 1'!E$5:E$8,0)</f>
        <v>#N/A</v>
      </c>
      <c r="R1079" s="41">
        <f t="shared" si="125"/>
        <v>-0.1</v>
      </c>
      <c r="S1079" s="41">
        <f t="shared" si="126"/>
        <v>-0.1</v>
      </c>
      <c r="T1079" s="41">
        <f t="shared" si="127"/>
        <v>-0.1</v>
      </c>
      <c r="U1079" s="41">
        <f t="shared" si="128"/>
        <v>-0.1</v>
      </c>
      <c r="V1079" s="41" t="e">
        <f t="shared" si="129"/>
        <v>#DIV/0!</v>
      </c>
      <c r="W1079" s="42"/>
      <c r="X1079" s="42"/>
      <c r="Y1079" s="42"/>
      <c r="Z1079" s="42"/>
      <c r="AA1079" s="42"/>
    </row>
    <row r="1080" spans="1:27" hidden="1">
      <c r="A1080" s="38" t="s">
        <v>5609</v>
      </c>
      <c r="B1080" s="39">
        <v>19562806</v>
      </c>
      <c r="C1080" s="39">
        <v>227888</v>
      </c>
      <c r="D1080" s="39">
        <v>9378033</v>
      </c>
      <c r="E1080" s="39">
        <v>564011</v>
      </c>
      <c r="F1080" s="52">
        <f t="shared" si="122"/>
        <v>9392874</v>
      </c>
      <c r="G1080" s="39">
        <v>294361538</v>
      </c>
      <c r="H1080" s="39">
        <v>5842860</v>
      </c>
      <c r="I1080" s="39">
        <v>33220794</v>
      </c>
      <c r="J1080" s="39">
        <v>14460638</v>
      </c>
      <c r="K1080" s="52">
        <f t="shared" si="123"/>
        <v>240837246</v>
      </c>
      <c r="L1080" s="54">
        <v>598903032</v>
      </c>
      <c r="M1080" s="54">
        <v>81048091</v>
      </c>
      <c r="N1080" s="54">
        <v>33342789</v>
      </c>
      <c r="O1080" s="54">
        <v>150081595</v>
      </c>
      <c r="P1080" s="52">
        <f t="shared" si="124"/>
        <v>334430557</v>
      </c>
      <c r="Q1080" s="30" t="e">
        <f>MATCH(LEFT(A1080,4)*1,'Appendix 1'!E$5:E$8,0)</f>
        <v>#N/A</v>
      </c>
      <c r="R1080" s="41">
        <f t="shared" si="125"/>
        <v>-0.1</v>
      </c>
      <c r="S1080" s="41">
        <f t="shared" si="126"/>
        <v>-0.1</v>
      </c>
      <c r="T1080" s="41">
        <f t="shared" si="127"/>
        <v>-0.1</v>
      </c>
      <c r="U1080" s="41">
        <f t="shared" si="128"/>
        <v>-0.1</v>
      </c>
      <c r="V1080" s="41">
        <f t="shared" si="129"/>
        <v>3.9000919317936394E-2</v>
      </c>
      <c r="W1080" s="42"/>
      <c r="X1080" s="42"/>
      <c r="Y1080" s="42"/>
      <c r="Z1080" s="42"/>
      <c r="AA1080" s="42"/>
    </row>
    <row r="1081" spans="1:27" hidden="1">
      <c r="A1081" s="38" t="s">
        <v>5610</v>
      </c>
      <c r="B1081" s="39">
        <v>507479326</v>
      </c>
      <c r="C1081" s="39">
        <v>2855701</v>
      </c>
      <c r="D1081" s="39">
        <v>335696641</v>
      </c>
      <c r="E1081" s="39">
        <v>22607026</v>
      </c>
      <c r="F1081" s="52">
        <f t="shared" si="122"/>
        <v>146319958</v>
      </c>
      <c r="G1081" s="39">
        <v>6716422510</v>
      </c>
      <c r="H1081" s="39">
        <v>81410023</v>
      </c>
      <c r="I1081" s="39">
        <v>1609830150</v>
      </c>
      <c r="J1081" s="39">
        <v>665308899</v>
      </c>
      <c r="K1081" s="52">
        <f t="shared" si="123"/>
        <v>4359873438</v>
      </c>
      <c r="L1081" s="54">
        <v>12604612679</v>
      </c>
      <c r="M1081" s="54">
        <v>277900512</v>
      </c>
      <c r="N1081" s="54">
        <v>1644459923</v>
      </c>
      <c r="O1081" s="54">
        <v>4108089947</v>
      </c>
      <c r="P1081" s="52">
        <f t="shared" si="124"/>
        <v>6574162297</v>
      </c>
      <c r="Q1081" s="30" t="e">
        <f>MATCH(LEFT(A1081,4)*1,'Appendix 1'!E$5:E$8,0)</f>
        <v>#N/A</v>
      </c>
      <c r="R1081" s="41">
        <f t="shared" si="125"/>
        <v>-0.1</v>
      </c>
      <c r="S1081" s="41">
        <f t="shared" si="126"/>
        <v>-0.1</v>
      </c>
      <c r="T1081" s="41">
        <f t="shared" si="127"/>
        <v>-0.1</v>
      </c>
      <c r="U1081" s="41">
        <f t="shared" si="128"/>
        <v>-0.1</v>
      </c>
      <c r="V1081" s="41">
        <f t="shared" si="129"/>
        <v>3.3560597590906488E-2</v>
      </c>
      <c r="W1081" s="42"/>
      <c r="X1081" s="42"/>
      <c r="Y1081" s="42"/>
      <c r="Z1081" s="42"/>
      <c r="AA1081" s="42"/>
    </row>
    <row r="1082" spans="1:27" hidden="1">
      <c r="A1082" s="38" t="s">
        <v>5611</v>
      </c>
      <c r="B1082" s="39">
        <v>123020838</v>
      </c>
      <c r="C1082" s="39">
        <v>800240</v>
      </c>
      <c r="D1082" s="39">
        <v>99437384</v>
      </c>
      <c r="E1082" s="39">
        <v>151019</v>
      </c>
      <c r="F1082" s="52">
        <f t="shared" si="122"/>
        <v>22632195</v>
      </c>
      <c r="G1082" s="39">
        <v>1452610058</v>
      </c>
      <c r="H1082" s="39">
        <v>39896524</v>
      </c>
      <c r="I1082" s="39">
        <v>371612733</v>
      </c>
      <c r="J1082" s="39">
        <v>6164880</v>
      </c>
      <c r="K1082" s="52">
        <f t="shared" si="123"/>
        <v>1034935921</v>
      </c>
      <c r="L1082" s="54">
        <v>1803177302</v>
      </c>
      <c r="M1082" s="54">
        <v>85494685</v>
      </c>
      <c r="N1082" s="54">
        <v>377648948</v>
      </c>
      <c r="O1082" s="54">
        <v>94741931</v>
      </c>
      <c r="P1082" s="52">
        <f t="shared" si="124"/>
        <v>1245291738</v>
      </c>
      <c r="Q1082" s="30" t="e">
        <f>MATCH(LEFT(A1082,4)*1,'Appendix 1'!E$5:E$8,0)</f>
        <v>#N/A</v>
      </c>
      <c r="R1082" s="41">
        <f t="shared" si="125"/>
        <v>-0.1</v>
      </c>
      <c r="S1082" s="41">
        <f t="shared" si="126"/>
        <v>-0.1</v>
      </c>
      <c r="T1082" s="41">
        <f t="shared" si="127"/>
        <v>-0.1</v>
      </c>
      <c r="U1082" s="41">
        <f t="shared" si="128"/>
        <v>-0.1</v>
      </c>
      <c r="V1082" s="41">
        <f t="shared" si="129"/>
        <v>2.1868208978708354E-2</v>
      </c>
      <c r="W1082" s="42"/>
      <c r="X1082" s="42"/>
      <c r="Y1082" s="42"/>
      <c r="Z1082" s="42"/>
      <c r="AA1082" s="42"/>
    </row>
    <row r="1083" spans="1:27" hidden="1">
      <c r="A1083" s="38" t="s">
        <v>5612</v>
      </c>
      <c r="B1083" s="39">
        <v>148482725</v>
      </c>
      <c r="C1083" s="39">
        <v>539550</v>
      </c>
      <c r="D1083" s="39">
        <v>97593126</v>
      </c>
      <c r="E1083" s="39">
        <v>2834175</v>
      </c>
      <c r="F1083" s="52">
        <f t="shared" si="122"/>
        <v>47515874</v>
      </c>
      <c r="G1083" s="39">
        <v>1994693339</v>
      </c>
      <c r="H1083" s="39">
        <v>18447781</v>
      </c>
      <c r="I1083" s="39">
        <v>355825295</v>
      </c>
      <c r="J1083" s="39">
        <v>91750255</v>
      </c>
      <c r="K1083" s="52">
        <f t="shared" si="123"/>
        <v>1528670008</v>
      </c>
      <c r="L1083" s="54">
        <v>2895534590</v>
      </c>
      <c r="M1083" s="54">
        <v>230514191</v>
      </c>
      <c r="N1083" s="54">
        <v>359998630</v>
      </c>
      <c r="O1083" s="54">
        <v>618507773</v>
      </c>
      <c r="P1083" s="52">
        <f t="shared" si="124"/>
        <v>1686513996</v>
      </c>
      <c r="Q1083" s="30" t="e">
        <f>MATCH(LEFT(A1083,4)*1,'Appendix 1'!E$5:E$8,0)</f>
        <v>#N/A</v>
      </c>
      <c r="R1083" s="41">
        <f t="shared" si="125"/>
        <v>-0.1</v>
      </c>
      <c r="S1083" s="41">
        <f t="shared" si="126"/>
        <v>-0.1</v>
      </c>
      <c r="T1083" s="41">
        <f t="shared" si="127"/>
        <v>-0.1</v>
      </c>
      <c r="U1083" s="41">
        <f t="shared" si="128"/>
        <v>-0.1</v>
      </c>
      <c r="V1083" s="41">
        <f t="shared" si="129"/>
        <v>3.1083146625062851E-2</v>
      </c>
      <c r="W1083" s="42"/>
      <c r="X1083" s="42"/>
      <c r="Y1083" s="42"/>
      <c r="Z1083" s="42"/>
      <c r="AA1083" s="42"/>
    </row>
    <row r="1084" spans="1:27" hidden="1">
      <c r="A1084" s="38" t="s">
        <v>5613</v>
      </c>
      <c r="B1084" s="39">
        <v>926044264</v>
      </c>
      <c r="C1084" s="39">
        <v>363149</v>
      </c>
      <c r="D1084" s="39">
        <v>898079027</v>
      </c>
      <c r="E1084" s="39">
        <v>2547614</v>
      </c>
      <c r="F1084" s="52">
        <f t="shared" si="122"/>
        <v>25054474</v>
      </c>
      <c r="G1084" s="39">
        <v>5041299450</v>
      </c>
      <c r="H1084" s="39">
        <v>14226078</v>
      </c>
      <c r="I1084" s="39">
        <v>3604151779</v>
      </c>
      <c r="J1084" s="39">
        <v>126100936</v>
      </c>
      <c r="K1084" s="52">
        <f t="shared" si="123"/>
        <v>1296820657</v>
      </c>
      <c r="L1084" s="54">
        <v>26305172044</v>
      </c>
      <c r="M1084" s="54">
        <v>1297663190</v>
      </c>
      <c r="N1084" s="54">
        <v>3752891652</v>
      </c>
      <c r="O1084" s="54">
        <v>5701739736</v>
      </c>
      <c r="P1084" s="52">
        <f t="shared" si="124"/>
        <v>15552877466</v>
      </c>
      <c r="Q1084" s="30" t="e">
        <f>MATCH(LEFT(A1084,4)*1,'Appendix 1'!E$5:E$8,0)</f>
        <v>#N/A</v>
      </c>
      <c r="R1084" s="41">
        <f t="shared" si="125"/>
        <v>-0.1</v>
      </c>
      <c r="S1084" s="41">
        <f t="shared" si="126"/>
        <v>-0.1</v>
      </c>
      <c r="T1084" s="41">
        <f t="shared" si="127"/>
        <v>-0.1</v>
      </c>
      <c r="U1084" s="41">
        <f t="shared" si="128"/>
        <v>-0.1</v>
      </c>
      <c r="V1084" s="41">
        <f t="shared" si="129"/>
        <v>1.9319922045319488E-2</v>
      </c>
      <c r="W1084" s="42"/>
      <c r="X1084" s="42"/>
      <c r="Y1084" s="42"/>
      <c r="Z1084" s="42"/>
      <c r="AA1084" s="42"/>
    </row>
    <row r="1085" spans="1:27" hidden="1">
      <c r="A1085" s="38" t="s">
        <v>5614</v>
      </c>
      <c r="B1085" s="39">
        <v>55043764</v>
      </c>
      <c r="C1085" s="39">
        <v>101359</v>
      </c>
      <c r="D1085" s="39">
        <v>46447659</v>
      </c>
      <c r="E1085" s="39">
        <v>1050701</v>
      </c>
      <c r="F1085" s="52">
        <f t="shared" si="122"/>
        <v>7444045</v>
      </c>
      <c r="G1085" s="39">
        <v>993964216</v>
      </c>
      <c r="H1085" s="39">
        <v>4917922</v>
      </c>
      <c r="I1085" s="39">
        <v>562066846</v>
      </c>
      <c r="J1085" s="39">
        <v>67954370</v>
      </c>
      <c r="K1085" s="52">
        <f t="shared" si="123"/>
        <v>359025078</v>
      </c>
      <c r="L1085" s="54">
        <v>1152898596</v>
      </c>
      <c r="M1085" s="54">
        <v>19193889</v>
      </c>
      <c r="N1085" s="54">
        <v>566107891</v>
      </c>
      <c r="O1085" s="54">
        <v>129796623</v>
      </c>
      <c r="P1085" s="52">
        <f t="shared" si="124"/>
        <v>437800193</v>
      </c>
      <c r="Q1085" s="30" t="e">
        <f>MATCH(LEFT(A1085,4)*1,'Appendix 1'!E$5:E$8,0)</f>
        <v>#N/A</v>
      </c>
      <c r="R1085" s="41">
        <f t="shared" si="125"/>
        <v>-0.1</v>
      </c>
      <c r="S1085" s="41">
        <f t="shared" si="126"/>
        <v>-0.1</v>
      </c>
      <c r="T1085" s="41">
        <f t="shared" si="127"/>
        <v>-0.1</v>
      </c>
      <c r="U1085" s="41">
        <f t="shared" si="128"/>
        <v>-0.1</v>
      </c>
      <c r="V1085" s="41">
        <f t="shared" si="129"/>
        <v>2.0734053012307959E-2</v>
      </c>
      <c r="W1085" s="42"/>
      <c r="X1085" s="42"/>
      <c r="Y1085" s="42"/>
      <c r="Z1085" s="42"/>
      <c r="AA1085" s="42"/>
    </row>
    <row r="1086" spans="1:27" hidden="1">
      <c r="A1086" s="38" t="s">
        <v>5615</v>
      </c>
      <c r="B1086" s="39">
        <v>98678071</v>
      </c>
      <c r="C1086" s="39">
        <v>232276</v>
      </c>
      <c r="D1086" s="39">
        <v>89494888</v>
      </c>
      <c r="E1086" s="39">
        <v>129064</v>
      </c>
      <c r="F1086" s="52">
        <f t="shared" si="122"/>
        <v>8821843</v>
      </c>
      <c r="G1086" s="39">
        <v>673453777</v>
      </c>
      <c r="H1086" s="39">
        <v>8601961</v>
      </c>
      <c r="I1086" s="39">
        <v>333339025</v>
      </c>
      <c r="J1086" s="39">
        <v>4780104</v>
      </c>
      <c r="K1086" s="52">
        <f t="shared" si="123"/>
        <v>326732687</v>
      </c>
      <c r="L1086" s="54">
        <v>1197454223</v>
      </c>
      <c r="M1086" s="54">
        <v>52462490</v>
      </c>
      <c r="N1086" s="54">
        <v>340777811</v>
      </c>
      <c r="O1086" s="54">
        <v>34250339</v>
      </c>
      <c r="P1086" s="52">
        <f t="shared" si="124"/>
        <v>769963583</v>
      </c>
      <c r="Q1086" s="30" t="e">
        <f>MATCH(LEFT(A1086,4)*1,'Appendix 1'!E$5:E$8,0)</f>
        <v>#N/A</v>
      </c>
      <c r="R1086" s="41">
        <f t="shared" si="125"/>
        <v>-0.1</v>
      </c>
      <c r="S1086" s="41">
        <f t="shared" si="126"/>
        <v>-0.1</v>
      </c>
      <c r="T1086" s="41">
        <f t="shared" si="127"/>
        <v>-0.1</v>
      </c>
      <c r="U1086" s="41">
        <f t="shared" si="128"/>
        <v>-0.1</v>
      </c>
      <c r="V1086" s="41">
        <f t="shared" si="129"/>
        <v>2.7000185016689195E-2</v>
      </c>
      <c r="W1086" s="42"/>
      <c r="X1086" s="42"/>
      <c r="Y1086" s="42"/>
      <c r="Z1086" s="42"/>
      <c r="AA1086" s="42"/>
    </row>
    <row r="1087" spans="1:27" hidden="1">
      <c r="A1087" s="38" t="s">
        <v>5616</v>
      </c>
      <c r="B1087" s="39">
        <v>1546977976</v>
      </c>
      <c r="C1087" s="39">
        <v>651299</v>
      </c>
      <c r="D1087" s="39">
        <v>1337240400</v>
      </c>
      <c r="E1087" s="39">
        <v>2550693</v>
      </c>
      <c r="F1087" s="52">
        <f t="shared" si="122"/>
        <v>206535584</v>
      </c>
      <c r="G1087" s="39">
        <v>20899912840</v>
      </c>
      <c r="H1087" s="39">
        <v>19182834</v>
      </c>
      <c r="I1087" s="39">
        <v>14751321772</v>
      </c>
      <c r="J1087" s="39">
        <v>74274141</v>
      </c>
      <c r="K1087" s="52">
        <f t="shared" si="123"/>
        <v>6055134093</v>
      </c>
      <c r="L1087" s="54">
        <v>26433868026</v>
      </c>
      <c r="M1087" s="54">
        <v>118302020</v>
      </c>
      <c r="N1087" s="54">
        <v>14819913839</v>
      </c>
      <c r="O1087" s="54">
        <v>1344751522</v>
      </c>
      <c r="P1087" s="52">
        <f t="shared" si="124"/>
        <v>10150900645</v>
      </c>
      <c r="Q1087" s="30" t="e">
        <f>MATCH(LEFT(A1087,4)*1,'Appendix 1'!E$5:E$8,0)</f>
        <v>#N/A</v>
      </c>
      <c r="R1087" s="41">
        <f t="shared" si="125"/>
        <v>-0.1</v>
      </c>
      <c r="S1087" s="41">
        <f t="shared" si="126"/>
        <v>-0.1</v>
      </c>
      <c r="T1087" s="41">
        <f t="shared" si="127"/>
        <v>-0.1</v>
      </c>
      <c r="U1087" s="41">
        <f t="shared" si="128"/>
        <v>-0.1</v>
      </c>
      <c r="V1087" s="41">
        <f t="shared" si="129"/>
        <v>3.4109167662986058E-2</v>
      </c>
      <c r="W1087" s="42"/>
      <c r="X1087" s="42"/>
      <c r="Y1087" s="42"/>
      <c r="Z1087" s="42"/>
      <c r="AA1087" s="42"/>
    </row>
    <row r="1088" spans="1:27" hidden="1">
      <c r="A1088" s="38" t="s">
        <v>5617</v>
      </c>
      <c r="B1088" s="39">
        <v>76506580</v>
      </c>
      <c r="C1088" s="30">
        <v>0</v>
      </c>
      <c r="D1088" s="39">
        <v>76506580</v>
      </c>
      <c r="E1088" s="30">
        <v>0</v>
      </c>
      <c r="F1088" s="52">
        <f t="shared" si="122"/>
        <v>0</v>
      </c>
      <c r="G1088" s="39">
        <v>317261706</v>
      </c>
      <c r="H1088" s="30">
        <v>0</v>
      </c>
      <c r="I1088" s="39">
        <v>317261706</v>
      </c>
      <c r="J1088" s="30">
        <v>0</v>
      </c>
      <c r="K1088" s="52">
        <f t="shared" si="123"/>
        <v>0</v>
      </c>
      <c r="L1088" s="54">
        <v>3025751993</v>
      </c>
      <c r="M1088" s="54">
        <v>23424085</v>
      </c>
      <c r="N1088" s="54">
        <v>1127688520</v>
      </c>
      <c r="O1088" s="54">
        <v>332183358</v>
      </c>
      <c r="P1088" s="52">
        <f t="shared" si="124"/>
        <v>1542456030</v>
      </c>
      <c r="Q1088" s="30" t="e">
        <f>MATCH(LEFT(A1088,4)*1,'Appendix 1'!E$5:E$8,0)</f>
        <v>#N/A</v>
      </c>
      <c r="R1088" s="41">
        <f t="shared" si="125"/>
        <v>-0.1</v>
      </c>
      <c r="S1088" s="41">
        <f t="shared" si="126"/>
        <v>-0.1</v>
      </c>
      <c r="T1088" s="41">
        <f t="shared" si="127"/>
        <v>-0.1</v>
      </c>
      <c r="U1088" s="41">
        <f t="shared" si="128"/>
        <v>-0.1</v>
      </c>
      <c r="V1088" s="41" t="e">
        <f t="shared" si="129"/>
        <v>#DIV/0!</v>
      </c>
      <c r="W1088" s="42"/>
      <c r="X1088" s="42"/>
      <c r="Y1088" s="42"/>
      <c r="Z1088" s="42"/>
      <c r="AA1088" s="42"/>
    </row>
    <row r="1089" spans="1:27" hidden="1">
      <c r="A1089" s="38" t="s">
        <v>5618</v>
      </c>
      <c r="B1089" s="39">
        <v>129995415</v>
      </c>
      <c r="C1089" s="39">
        <v>21639</v>
      </c>
      <c r="D1089" s="39">
        <v>119972712</v>
      </c>
      <c r="E1089" s="39">
        <v>34118</v>
      </c>
      <c r="F1089" s="52">
        <f t="shared" si="122"/>
        <v>9966946</v>
      </c>
      <c r="G1089" s="39">
        <v>2481206109</v>
      </c>
      <c r="H1089" s="39">
        <v>518609</v>
      </c>
      <c r="I1089" s="39">
        <v>2242441992</v>
      </c>
      <c r="J1089" s="39">
        <v>824295</v>
      </c>
      <c r="K1089" s="52">
        <f t="shared" si="123"/>
        <v>237421213</v>
      </c>
      <c r="L1089" s="54">
        <v>2842089254</v>
      </c>
      <c r="M1089" s="54">
        <v>2441688</v>
      </c>
      <c r="N1089" s="54">
        <v>2256449710</v>
      </c>
      <c r="O1089" s="54">
        <v>137992882</v>
      </c>
      <c r="P1089" s="52">
        <f t="shared" si="124"/>
        <v>445204974</v>
      </c>
      <c r="Q1089" s="30" t="e">
        <f>MATCH(LEFT(A1089,4)*1,'Appendix 1'!E$5:E$8,0)</f>
        <v>#N/A</v>
      </c>
      <c r="R1089" s="41">
        <f t="shared" si="125"/>
        <v>-0.1</v>
      </c>
      <c r="S1089" s="41">
        <f t="shared" si="126"/>
        <v>-0.1</v>
      </c>
      <c r="T1089" s="41">
        <f t="shared" si="127"/>
        <v>-0.1</v>
      </c>
      <c r="U1089" s="41">
        <f t="shared" si="128"/>
        <v>-0.1</v>
      </c>
      <c r="V1089" s="41">
        <f t="shared" si="129"/>
        <v>4.198001465016523E-2</v>
      </c>
      <c r="W1089" s="42"/>
      <c r="X1089" s="42"/>
      <c r="Y1089" s="42"/>
      <c r="Z1089" s="42"/>
      <c r="AA1089" s="42"/>
    </row>
    <row r="1090" spans="1:27" hidden="1">
      <c r="A1090" s="38" t="s">
        <v>5619</v>
      </c>
      <c r="B1090" s="39">
        <v>60690738</v>
      </c>
      <c r="C1090" s="39">
        <v>1405</v>
      </c>
      <c r="D1090" s="39">
        <v>54869007</v>
      </c>
      <c r="E1090" s="39">
        <v>958585</v>
      </c>
      <c r="F1090" s="52">
        <f t="shared" si="122"/>
        <v>4861741</v>
      </c>
      <c r="G1090" s="39">
        <v>454852246</v>
      </c>
      <c r="H1090" s="39">
        <v>35108</v>
      </c>
      <c r="I1090" s="39">
        <v>309815004</v>
      </c>
      <c r="J1090" s="39">
        <v>23964461</v>
      </c>
      <c r="K1090" s="52">
        <f t="shared" si="123"/>
        <v>121037673</v>
      </c>
      <c r="L1090" s="54">
        <v>632777009</v>
      </c>
      <c r="M1090" s="54">
        <v>1083429</v>
      </c>
      <c r="N1090" s="54">
        <v>309815004</v>
      </c>
      <c r="O1090" s="54">
        <v>28849074</v>
      </c>
      <c r="P1090" s="52">
        <f t="shared" si="124"/>
        <v>293029502</v>
      </c>
      <c r="Q1090" s="30" t="e">
        <f>MATCH(LEFT(A1090,4)*1,'Appendix 1'!E$5:E$8,0)</f>
        <v>#N/A</v>
      </c>
      <c r="R1090" s="41">
        <f t="shared" si="125"/>
        <v>-0.1</v>
      </c>
      <c r="S1090" s="41">
        <f t="shared" si="126"/>
        <v>-0.1</v>
      </c>
      <c r="T1090" s="41">
        <f t="shared" si="127"/>
        <v>-0.1</v>
      </c>
      <c r="U1090" s="41">
        <f t="shared" si="128"/>
        <v>-0.1</v>
      </c>
      <c r="V1090" s="41">
        <f t="shared" si="129"/>
        <v>4.0167171753211085E-2</v>
      </c>
      <c r="W1090" s="42"/>
      <c r="X1090" s="42"/>
      <c r="Y1090" s="42"/>
      <c r="Z1090" s="42"/>
      <c r="AA1090" s="42"/>
    </row>
    <row r="1091" spans="1:27" hidden="1">
      <c r="A1091" s="38" t="s">
        <v>5620</v>
      </c>
      <c r="B1091" s="39">
        <v>157059151</v>
      </c>
      <c r="C1091" s="39">
        <v>278735</v>
      </c>
      <c r="D1091" s="39">
        <v>102660498</v>
      </c>
      <c r="E1091" s="39">
        <v>7051073</v>
      </c>
      <c r="F1091" s="52">
        <f t="shared" si="122"/>
        <v>47068845</v>
      </c>
      <c r="G1091" s="39">
        <v>2669878893</v>
      </c>
      <c r="H1091" s="39">
        <v>11129777</v>
      </c>
      <c r="I1091" s="39">
        <v>504623091</v>
      </c>
      <c r="J1091" s="39">
        <v>282075665</v>
      </c>
      <c r="K1091" s="52">
        <f t="shared" si="123"/>
        <v>1872050360</v>
      </c>
      <c r="L1091" s="54">
        <v>4267762075</v>
      </c>
      <c r="M1091" s="54">
        <v>41475119</v>
      </c>
      <c r="N1091" s="54">
        <v>506143529</v>
      </c>
      <c r="O1091" s="54">
        <v>1490596301</v>
      </c>
      <c r="P1091" s="52">
        <f t="shared" si="124"/>
        <v>2229547126</v>
      </c>
      <c r="Q1091" s="30" t="e">
        <f>MATCH(LEFT(A1091,4)*1,'Appendix 1'!E$5:E$8,0)</f>
        <v>#N/A</v>
      </c>
      <c r="R1091" s="41">
        <f t="shared" si="125"/>
        <v>-0.1</v>
      </c>
      <c r="S1091" s="41">
        <f t="shared" si="126"/>
        <v>-0.1</v>
      </c>
      <c r="T1091" s="41">
        <f t="shared" si="127"/>
        <v>-0.1</v>
      </c>
      <c r="U1091" s="41">
        <f t="shared" si="128"/>
        <v>-0.1</v>
      </c>
      <c r="V1091" s="41">
        <f t="shared" si="129"/>
        <v>2.5142937394056E-2</v>
      </c>
      <c r="W1091" s="42"/>
      <c r="X1091" s="42"/>
      <c r="Y1091" s="42"/>
      <c r="Z1091" s="42"/>
      <c r="AA1091" s="42"/>
    </row>
    <row r="1092" spans="1:27" hidden="1">
      <c r="A1092" s="38" t="s">
        <v>5621</v>
      </c>
      <c r="B1092" s="39">
        <v>167348744</v>
      </c>
      <c r="C1092" s="39">
        <v>342104</v>
      </c>
      <c r="D1092" s="39">
        <v>133847509</v>
      </c>
      <c r="E1092" s="39">
        <v>13072292</v>
      </c>
      <c r="F1092" s="52">
        <f t="shared" si="122"/>
        <v>20086839</v>
      </c>
      <c r="G1092" s="39">
        <v>1877710834</v>
      </c>
      <c r="H1092" s="39">
        <v>13683280</v>
      </c>
      <c r="I1092" s="39">
        <v>530889992</v>
      </c>
      <c r="J1092" s="39">
        <v>530315379</v>
      </c>
      <c r="K1092" s="52">
        <f t="shared" si="123"/>
        <v>802822183</v>
      </c>
      <c r="L1092" s="54">
        <v>7230217110</v>
      </c>
      <c r="M1092" s="54">
        <v>315866405</v>
      </c>
      <c r="N1092" s="54">
        <v>531367490</v>
      </c>
      <c r="O1092" s="54">
        <v>3262102560</v>
      </c>
      <c r="P1092" s="52">
        <f t="shared" si="124"/>
        <v>3120880655</v>
      </c>
      <c r="Q1092" s="30" t="e">
        <f>MATCH(LEFT(A1092,4)*1,'Appendix 1'!E$5:E$8,0)</f>
        <v>#N/A</v>
      </c>
      <c r="R1092" s="41">
        <f t="shared" si="125"/>
        <v>-0.1</v>
      </c>
      <c r="S1092" s="41">
        <f t="shared" si="126"/>
        <v>-0.1</v>
      </c>
      <c r="T1092" s="41">
        <f t="shared" si="127"/>
        <v>-0.1</v>
      </c>
      <c r="U1092" s="41">
        <f t="shared" si="128"/>
        <v>-0.1</v>
      </c>
      <c r="V1092" s="41">
        <f t="shared" si="129"/>
        <v>2.5020283974888622E-2</v>
      </c>
      <c r="W1092" s="42"/>
      <c r="X1092" s="42"/>
      <c r="Y1092" s="42"/>
      <c r="Z1092" s="42"/>
      <c r="AA1092" s="42"/>
    </row>
    <row r="1093" spans="1:27" hidden="1">
      <c r="A1093" s="38" t="s">
        <v>5622</v>
      </c>
      <c r="B1093" s="39">
        <v>52722115</v>
      </c>
      <c r="C1093" s="39">
        <v>31013</v>
      </c>
      <c r="D1093" s="39">
        <v>49751780</v>
      </c>
      <c r="E1093" s="39">
        <v>88176</v>
      </c>
      <c r="F1093" s="52">
        <f t="shared" si="122"/>
        <v>2851146</v>
      </c>
      <c r="G1093" s="39">
        <v>834981929</v>
      </c>
      <c r="H1093" s="39">
        <v>761955</v>
      </c>
      <c r="I1093" s="39">
        <v>785891655</v>
      </c>
      <c r="J1093" s="39">
        <v>2465996</v>
      </c>
      <c r="K1093" s="52">
        <f t="shared" si="123"/>
        <v>45862323</v>
      </c>
      <c r="L1093" s="54">
        <v>846354661</v>
      </c>
      <c r="M1093" s="54">
        <v>2144624</v>
      </c>
      <c r="N1093" s="54">
        <v>786466596</v>
      </c>
      <c r="O1093" s="54">
        <v>3138776</v>
      </c>
      <c r="P1093" s="52">
        <f t="shared" si="124"/>
        <v>54604665</v>
      </c>
      <c r="Q1093" s="30" t="e">
        <f>MATCH(LEFT(A1093,4)*1,'Appendix 1'!E$5:E$8,0)</f>
        <v>#N/A</v>
      </c>
      <c r="R1093" s="41">
        <f t="shared" si="125"/>
        <v>-0.1</v>
      </c>
      <c r="S1093" s="41">
        <f t="shared" si="126"/>
        <v>-0.1</v>
      </c>
      <c r="T1093" s="41">
        <f t="shared" si="127"/>
        <v>-0.1</v>
      </c>
      <c r="U1093" s="41">
        <f t="shared" si="128"/>
        <v>-0.1</v>
      </c>
      <c r="V1093" s="41">
        <f t="shared" si="129"/>
        <v>6.2167500760918717E-2</v>
      </c>
      <c r="W1093" s="42"/>
      <c r="X1093" s="42"/>
      <c r="Y1093" s="42"/>
      <c r="Z1093" s="42"/>
      <c r="AA1093" s="42"/>
    </row>
    <row r="1094" spans="1:27" hidden="1">
      <c r="A1094" s="38" t="s">
        <v>5623</v>
      </c>
      <c r="B1094" s="39">
        <v>9151594</v>
      </c>
      <c r="C1094" s="39">
        <v>2220</v>
      </c>
      <c r="D1094" s="39">
        <v>7942310</v>
      </c>
      <c r="E1094" s="39">
        <v>1793</v>
      </c>
      <c r="F1094" s="52">
        <f t="shared" si="122"/>
        <v>1205271</v>
      </c>
      <c r="G1094" s="39">
        <v>100196292</v>
      </c>
      <c r="H1094" s="39">
        <v>136376</v>
      </c>
      <c r="I1094" s="39">
        <v>41058586</v>
      </c>
      <c r="J1094" s="39">
        <v>81970</v>
      </c>
      <c r="K1094" s="52">
        <f t="shared" si="123"/>
        <v>58919360</v>
      </c>
      <c r="L1094" s="54">
        <v>824189600</v>
      </c>
      <c r="M1094" s="54">
        <v>36614156</v>
      </c>
      <c r="N1094" s="54">
        <v>47605409</v>
      </c>
      <c r="O1094" s="54">
        <v>50303676</v>
      </c>
      <c r="P1094" s="52">
        <f t="shared" si="124"/>
        <v>689666359</v>
      </c>
      <c r="Q1094" s="30" t="e">
        <f>MATCH(LEFT(A1094,4)*1,'Appendix 1'!E$5:E$8,0)</f>
        <v>#N/A</v>
      </c>
      <c r="R1094" s="41">
        <f t="shared" si="125"/>
        <v>-0.1</v>
      </c>
      <c r="S1094" s="41">
        <f t="shared" si="126"/>
        <v>-0.1</v>
      </c>
      <c r="T1094" s="41">
        <f t="shared" si="127"/>
        <v>-0.1</v>
      </c>
      <c r="U1094" s="41">
        <f t="shared" si="128"/>
        <v>-0.1</v>
      </c>
      <c r="V1094" s="41">
        <f t="shared" si="129"/>
        <v>2.0456281263068709E-2</v>
      </c>
      <c r="W1094" s="42"/>
      <c r="X1094" s="42"/>
      <c r="Y1094" s="42"/>
      <c r="Z1094" s="42"/>
      <c r="AA1094" s="42"/>
    </row>
    <row r="1095" spans="1:27" hidden="1">
      <c r="A1095" s="38" t="s">
        <v>5624</v>
      </c>
      <c r="B1095" s="39">
        <v>43166174</v>
      </c>
      <c r="C1095" s="39">
        <v>199003</v>
      </c>
      <c r="D1095" s="39">
        <v>36886108</v>
      </c>
      <c r="E1095" s="39">
        <v>443013</v>
      </c>
      <c r="F1095" s="52">
        <f t="shared" si="122"/>
        <v>5638050</v>
      </c>
      <c r="G1095" s="39">
        <v>531008197</v>
      </c>
      <c r="H1095" s="39">
        <v>12437200</v>
      </c>
      <c r="I1095" s="39">
        <v>148750573</v>
      </c>
      <c r="J1095" s="39">
        <v>22881265</v>
      </c>
      <c r="K1095" s="52">
        <f t="shared" si="123"/>
        <v>346939159</v>
      </c>
      <c r="L1095" s="54">
        <v>1796004726</v>
      </c>
      <c r="M1095" s="54">
        <v>236478277</v>
      </c>
      <c r="N1095" s="54">
        <v>149100421</v>
      </c>
      <c r="O1095" s="54">
        <v>130637816</v>
      </c>
      <c r="P1095" s="52">
        <f t="shared" si="124"/>
        <v>1279788212</v>
      </c>
      <c r="Q1095" s="30" t="e">
        <f>MATCH(LEFT(A1095,4)*1,'Appendix 1'!E$5:E$8,0)</f>
        <v>#N/A</v>
      </c>
      <c r="R1095" s="41">
        <f t="shared" si="125"/>
        <v>-0.1</v>
      </c>
      <c r="S1095" s="41">
        <f t="shared" si="126"/>
        <v>-0.1</v>
      </c>
      <c r="T1095" s="41">
        <f t="shared" si="127"/>
        <v>-0.1</v>
      </c>
      <c r="U1095" s="41">
        <f t="shared" si="128"/>
        <v>-0.1</v>
      </c>
      <c r="V1095" s="41">
        <f t="shared" si="129"/>
        <v>1.6250832037095011E-2</v>
      </c>
      <c r="W1095" s="42"/>
      <c r="X1095" s="42"/>
      <c r="Y1095" s="42"/>
      <c r="Z1095" s="42"/>
      <c r="AA1095" s="42"/>
    </row>
    <row r="1096" spans="1:27" hidden="1">
      <c r="A1096" s="38" t="s">
        <v>5625</v>
      </c>
      <c r="B1096" s="39">
        <v>351677856</v>
      </c>
      <c r="C1096" s="39">
        <v>372738</v>
      </c>
      <c r="D1096" s="39">
        <v>310337165</v>
      </c>
      <c r="E1096" s="39">
        <v>1226098</v>
      </c>
      <c r="F1096" s="52">
        <f t="shared" si="122"/>
        <v>39741855</v>
      </c>
      <c r="G1096" s="39">
        <v>6735604484</v>
      </c>
      <c r="H1096" s="39">
        <v>10449631</v>
      </c>
      <c r="I1096" s="39">
        <v>5502879301</v>
      </c>
      <c r="J1096" s="39">
        <v>39113696</v>
      </c>
      <c r="K1096" s="52">
        <f t="shared" si="123"/>
        <v>1183161856</v>
      </c>
      <c r="L1096" s="54">
        <v>10966122291</v>
      </c>
      <c r="M1096" s="54">
        <v>202618305</v>
      </c>
      <c r="N1096" s="54">
        <v>6027621566</v>
      </c>
      <c r="O1096" s="54">
        <v>1903051478</v>
      </c>
      <c r="P1096" s="52">
        <f t="shared" si="124"/>
        <v>2832830942</v>
      </c>
      <c r="Q1096" s="30" t="e">
        <f>MATCH(LEFT(A1096,4)*1,'Appendix 1'!E$5:E$8,0)</f>
        <v>#N/A</v>
      </c>
      <c r="R1096" s="41">
        <f t="shared" si="125"/>
        <v>-0.1</v>
      </c>
      <c r="S1096" s="41">
        <f t="shared" si="126"/>
        <v>-0.1</v>
      </c>
      <c r="T1096" s="41">
        <f t="shared" si="127"/>
        <v>-0.1</v>
      </c>
      <c r="U1096" s="41">
        <f t="shared" si="128"/>
        <v>-0.1</v>
      </c>
      <c r="V1096" s="41">
        <f t="shared" si="129"/>
        <v>3.3589533670700084E-2</v>
      </c>
      <c r="W1096" s="42"/>
      <c r="X1096" s="42"/>
      <c r="Y1096" s="42"/>
      <c r="Z1096" s="42"/>
      <c r="AA1096" s="42"/>
    </row>
    <row r="1097" spans="1:27" hidden="1">
      <c r="A1097" s="38" t="s">
        <v>5626</v>
      </c>
      <c r="B1097" s="39">
        <v>830214270</v>
      </c>
      <c r="C1097" s="30">
        <v>0</v>
      </c>
      <c r="D1097" s="39">
        <v>830214270</v>
      </c>
      <c r="E1097" s="30">
        <v>0</v>
      </c>
      <c r="F1097" s="52">
        <f t="shared" ref="F1097:F1160" si="130">B1097-SUM(C1097:E1097)</f>
        <v>0</v>
      </c>
      <c r="G1097" s="39">
        <v>8703425694</v>
      </c>
      <c r="H1097" s="30">
        <v>0</v>
      </c>
      <c r="I1097" s="39">
        <v>8703425694</v>
      </c>
      <c r="J1097" s="30">
        <v>0</v>
      </c>
      <c r="K1097" s="52">
        <f t="shared" ref="K1097:K1160" si="131">G1097-SUM(H1097:J1097)</f>
        <v>0</v>
      </c>
      <c r="L1097" s="54">
        <v>114080577053</v>
      </c>
      <c r="M1097" s="54">
        <v>1005301011</v>
      </c>
      <c r="N1097" s="54">
        <v>53790853716</v>
      </c>
      <c r="O1097" s="54">
        <v>10363517998</v>
      </c>
      <c r="P1097" s="52">
        <f t="shared" ref="P1097:P1160" si="132">L1097-SUM(M1097:O1097)</f>
        <v>48920904328</v>
      </c>
      <c r="Q1097" s="30" t="e">
        <f>MATCH(LEFT(A1097,4)*1,'Appendix 1'!E$5:E$8,0)</f>
        <v>#N/A</v>
      </c>
      <c r="R1097" s="41">
        <f t="shared" ref="R1097:R1160" si="133">IF(ISNA($Q1097),-10%,B1097/G1097)</f>
        <v>-0.1</v>
      </c>
      <c r="S1097" s="41">
        <f t="shared" ref="S1097:S1160" si="134">IF(ISNA($Q1097),-10%,C1097/H1097)</f>
        <v>-0.1</v>
      </c>
      <c r="T1097" s="41">
        <f t="shared" ref="T1097:T1160" si="135">IF(ISNA($Q1097),-10%,D1097/I1097)</f>
        <v>-0.1</v>
      </c>
      <c r="U1097" s="41">
        <f t="shared" ref="U1097:U1160" si="136">IF(ISNA($Q1097),-10%,E1097/J1097)</f>
        <v>-0.1</v>
      </c>
      <c r="V1097" s="41" t="e">
        <f t="shared" si="129"/>
        <v>#DIV/0!</v>
      </c>
      <c r="W1097" s="42"/>
      <c r="X1097" s="42"/>
      <c r="Y1097" s="42"/>
      <c r="Z1097" s="42"/>
      <c r="AA1097" s="42"/>
    </row>
    <row r="1098" spans="1:27" hidden="1">
      <c r="A1098" s="38" t="s">
        <v>5627</v>
      </c>
      <c r="B1098" s="39">
        <v>175176619</v>
      </c>
      <c r="C1098" s="30">
        <v>0</v>
      </c>
      <c r="D1098" s="39">
        <v>175176619</v>
      </c>
      <c r="E1098" s="30">
        <v>0</v>
      </c>
      <c r="F1098" s="52">
        <f t="shared" si="130"/>
        <v>0</v>
      </c>
      <c r="G1098" s="39">
        <v>1688303664</v>
      </c>
      <c r="H1098" s="30">
        <v>0</v>
      </c>
      <c r="I1098" s="39">
        <v>1688303664</v>
      </c>
      <c r="J1098" s="30">
        <v>0</v>
      </c>
      <c r="K1098" s="52">
        <f t="shared" si="131"/>
        <v>0</v>
      </c>
      <c r="L1098" s="54">
        <v>12573234885</v>
      </c>
      <c r="M1098" s="54">
        <v>72754335</v>
      </c>
      <c r="N1098" s="54">
        <v>5369255824</v>
      </c>
      <c r="O1098" s="54">
        <v>1788474990</v>
      </c>
      <c r="P1098" s="52">
        <f t="shared" si="132"/>
        <v>5342749736</v>
      </c>
      <c r="Q1098" s="30" t="e">
        <f>MATCH(LEFT(A1098,4)*1,'Appendix 1'!E$5:E$8,0)</f>
        <v>#N/A</v>
      </c>
      <c r="R1098" s="41">
        <f t="shared" si="133"/>
        <v>-0.1</v>
      </c>
      <c r="S1098" s="41">
        <f t="shared" si="134"/>
        <v>-0.1</v>
      </c>
      <c r="T1098" s="41">
        <f t="shared" si="135"/>
        <v>-0.1</v>
      </c>
      <c r="U1098" s="41">
        <f t="shared" si="136"/>
        <v>-0.1</v>
      </c>
      <c r="V1098" s="41" t="e">
        <f t="shared" si="129"/>
        <v>#DIV/0!</v>
      </c>
      <c r="W1098" s="42"/>
      <c r="X1098" s="42"/>
      <c r="Y1098" s="42"/>
      <c r="Z1098" s="42"/>
      <c r="AA1098" s="42"/>
    </row>
    <row r="1099" spans="1:27" hidden="1">
      <c r="A1099" s="38" t="s">
        <v>5628</v>
      </c>
      <c r="B1099" s="39">
        <v>4281882</v>
      </c>
      <c r="C1099" s="30">
        <v>0</v>
      </c>
      <c r="D1099" s="39">
        <v>4225066</v>
      </c>
      <c r="E1099" s="30">
        <v>0</v>
      </c>
      <c r="F1099" s="52">
        <f t="shared" si="130"/>
        <v>56816</v>
      </c>
      <c r="G1099" s="39">
        <v>30525135</v>
      </c>
      <c r="H1099" s="30">
        <v>0</v>
      </c>
      <c r="I1099" s="39">
        <v>29068454</v>
      </c>
      <c r="J1099" s="30">
        <v>0</v>
      </c>
      <c r="K1099" s="52">
        <f t="shared" si="131"/>
        <v>1456681</v>
      </c>
      <c r="L1099" s="54">
        <v>1031984951</v>
      </c>
      <c r="M1099" s="54">
        <v>1999783</v>
      </c>
      <c r="N1099" s="54">
        <v>742795132</v>
      </c>
      <c r="O1099" s="54">
        <v>330557</v>
      </c>
      <c r="P1099" s="52">
        <f t="shared" si="132"/>
        <v>286859479</v>
      </c>
      <c r="Q1099" s="30" t="e">
        <f>MATCH(LEFT(A1099,4)*1,'Appendix 1'!E$5:E$8,0)</f>
        <v>#N/A</v>
      </c>
      <c r="R1099" s="41">
        <f t="shared" si="133"/>
        <v>-0.1</v>
      </c>
      <c r="S1099" s="41">
        <f t="shared" si="134"/>
        <v>-0.1</v>
      </c>
      <c r="T1099" s="41">
        <f t="shared" si="135"/>
        <v>-0.1</v>
      </c>
      <c r="U1099" s="41">
        <f t="shared" si="136"/>
        <v>-0.1</v>
      </c>
      <c r="V1099" s="41">
        <f t="shared" si="129"/>
        <v>3.9003735203520878E-2</v>
      </c>
      <c r="W1099" s="42"/>
      <c r="X1099" s="42"/>
      <c r="Y1099" s="42"/>
      <c r="Z1099" s="42"/>
      <c r="AA1099" s="42"/>
    </row>
    <row r="1100" spans="1:27" hidden="1">
      <c r="A1100" s="38" t="s">
        <v>5629</v>
      </c>
      <c r="B1100" s="40"/>
      <c r="C1100" s="40"/>
      <c r="D1100" s="40"/>
      <c r="E1100" s="40"/>
      <c r="F1100" s="52">
        <f t="shared" si="130"/>
        <v>0</v>
      </c>
      <c r="G1100" s="40"/>
      <c r="H1100" s="40"/>
      <c r="I1100" s="40"/>
      <c r="J1100" s="40"/>
      <c r="K1100" s="52">
        <f t="shared" si="131"/>
        <v>0</v>
      </c>
      <c r="L1100" s="55"/>
      <c r="M1100" s="55"/>
      <c r="N1100" s="55"/>
      <c r="O1100" s="55"/>
      <c r="P1100" s="52">
        <f t="shared" si="132"/>
        <v>0</v>
      </c>
      <c r="Q1100" s="30" t="e">
        <f>MATCH(LEFT(A1100,4)*1,'Appendix 1'!E$5:E$8,0)</f>
        <v>#N/A</v>
      </c>
      <c r="R1100" s="41">
        <f t="shared" si="133"/>
        <v>-0.1</v>
      </c>
      <c r="S1100" s="41">
        <f t="shared" si="134"/>
        <v>-0.1</v>
      </c>
      <c r="T1100" s="41">
        <f t="shared" si="135"/>
        <v>-0.1</v>
      </c>
      <c r="U1100" s="41">
        <f t="shared" si="136"/>
        <v>-0.1</v>
      </c>
      <c r="V1100" s="41" t="e">
        <f t="shared" si="129"/>
        <v>#DIV/0!</v>
      </c>
      <c r="W1100" s="42"/>
      <c r="X1100" s="42"/>
      <c r="Y1100" s="42"/>
      <c r="Z1100" s="42"/>
      <c r="AA1100" s="42"/>
    </row>
    <row r="1101" spans="1:27" hidden="1">
      <c r="A1101" s="38" t="s">
        <v>5630</v>
      </c>
      <c r="B1101" s="39">
        <v>12430728</v>
      </c>
      <c r="C1101" s="30">
        <v>0</v>
      </c>
      <c r="D1101" s="39">
        <v>12430728</v>
      </c>
      <c r="E1101" s="30">
        <v>0</v>
      </c>
      <c r="F1101" s="52">
        <f t="shared" si="130"/>
        <v>0</v>
      </c>
      <c r="G1101" s="39">
        <v>169283081</v>
      </c>
      <c r="H1101" s="30">
        <v>0</v>
      </c>
      <c r="I1101" s="39">
        <v>169283081</v>
      </c>
      <c r="J1101" s="30">
        <v>0</v>
      </c>
      <c r="K1101" s="52">
        <f t="shared" si="131"/>
        <v>0</v>
      </c>
      <c r="L1101" s="54">
        <v>538595431</v>
      </c>
      <c r="M1101" s="54">
        <v>29081255</v>
      </c>
      <c r="N1101" s="54">
        <v>179295392</v>
      </c>
      <c r="O1101" s="54">
        <v>17889447</v>
      </c>
      <c r="P1101" s="52">
        <f t="shared" si="132"/>
        <v>312329337</v>
      </c>
      <c r="Q1101" s="30" t="e">
        <f>MATCH(LEFT(A1101,4)*1,'Appendix 1'!E$5:E$8,0)</f>
        <v>#N/A</v>
      </c>
      <c r="R1101" s="41">
        <f t="shared" si="133"/>
        <v>-0.1</v>
      </c>
      <c r="S1101" s="41">
        <f t="shared" si="134"/>
        <v>-0.1</v>
      </c>
      <c r="T1101" s="41">
        <f t="shared" si="135"/>
        <v>-0.1</v>
      </c>
      <c r="U1101" s="41">
        <f t="shared" si="136"/>
        <v>-0.1</v>
      </c>
      <c r="V1101" s="41" t="e">
        <f t="shared" si="129"/>
        <v>#DIV/0!</v>
      </c>
      <c r="W1101" s="42"/>
      <c r="X1101" s="42"/>
      <c r="Y1101" s="42"/>
      <c r="Z1101" s="42"/>
      <c r="AA1101" s="42"/>
    </row>
    <row r="1102" spans="1:27" hidden="1">
      <c r="A1102" s="38" t="s">
        <v>5631</v>
      </c>
      <c r="B1102" s="39">
        <v>2799969</v>
      </c>
      <c r="C1102" s="30">
        <v>0</v>
      </c>
      <c r="D1102" s="39">
        <v>2582767</v>
      </c>
      <c r="E1102" s="30">
        <v>0</v>
      </c>
      <c r="F1102" s="52">
        <f t="shared" si="130"/>
        <v>217202</v>
      </c>
      <c r="G1102" s="39">
        <v>15915353</v>
      </c>
      <c r="H1102" s="30">
        <v>0</v>
      </c>
      <c r="I1102" s="39">
        <v>10346141</v>
      </c>
      <c r="J1102" s="30">
        <v>0</v>
      </c>
      <c r="K1102" s="52">
        <f t="shared" si="131"/>
        <v>5569212</v>
      </c>
      <c r="L1102" s="54">
        <v>44535422</v>
      </c>
      <c r="M1102" s="54">
        <v>1419488</v>
      </c>
      <c r="N1102" s="54">
        <v>11762602</v>
      </c>
      <c r="O1102" s="54">
        <v>1139268</v>
      </c>
      <c r="P1102" s="52">
        <f t="shared" si="132"/>
        <v>30214064</v>
      </c>
      <c r="Q1102" s="30" t="e">
        <f>MATCH(LEFT(A1102,4)*1,'Appendix 1'!E$5:E$8,0)</f>
        <v>#N/A</v>
      </c>
      <c r="R1102" s="41">
        <f t="shared" si="133"/>
        <v>-0.1</v>
      </c>
      <c r="S1102" s="41">
        <f t="shared" si="134"/>
        <v>-0.1</v>
      </c>
      <c r="T1102" s="41">
        <f t="shared" si="135"/>
        <v>-0.1</v>
      </c>
      <c r="U1102" s="41">
        <f t="shared" si="136"/>
        <v>-0.1</v>
      </c>
      <c r="V1102" s="41">
        <f t="shared" si="129"/>
        <v>3.9000490554139434E-2</v>
      </c>
      <c r="W1102" s="42"/>
      <c r="X1102" s="42"/>
      <c r="Y1102" s="42"/>
      <c r="Z1102" s="42"/>
      <c r="AA1102" s="42"/>
    </row>
    <row r="1103" spans="1:27" hidden="1">
      <c r="A1103" s="38" t="s">
        <v>5632</v>
      </c>
      <c r="B1103" s="39">
        <v>51509258</v>
      </c>
      <c r="C1103" s="30">
        <v>0</v>
      </c>
      <c r="D1103" s="39">
        <v>51509258</v>
      </c>
      <c r="E1103" s="30">
        <v>0</v>
      </c>
      <c r="F1103" s="52">
        <f t="shared" si="130"/>
        <v>0</v>
      </c>
      <c r="G1103" s="39">
        <v>437667741</v>
      </c>
      <c r="H1103" s="30">
        <v>0</v>
      </c>
      <c r="I1103" s="39">
        <v>437667741</v>
      </c>
      <c r="J1103" s="30">
        <v>0</v>
      </c>
      <c r="K1103" s="52">
        <f t="shared" si="131"/>
        <v>0</v>
      </c>
      <c r="L1103" s="54">
        <v>11675621349</v>
      </c>
      <c r="M1103" s="54">
        <v>137265189</v>
      </c>
      <c r="N1103" s="54">
        <v>438195704</v>
      </c>
      <c r="O1103" s="54">
        <v>1434690511</v>
      </c>
      <c r="P1103" s="52">
        <f t="shared" si="132"/>
        <v>9665469945</v>
      </c>
      <c r="Q1103" s="30" t="e">
        <f>MATCH(LEFT(A1103,4)*1,'Appendix 1'!E$5:E$8,0)</f>
        <v>#N/A</v>
      </c>
      <c r="R1103" s="41">
        <f t="shared" si="133"/>
        <v>-0.1</v>
      </c>
      <c r="S1103" s="41">
        <f t="shared" si="134"/>
        <v>-0.1</v>
      </c>
      <c r="T1103" s="41">
        <f t="shared" si="135"/>
        <v>-0.1</v>
      </c>
      <c r="U1103" s="41">
        <f t="shared" si="136"/>
        <v>-0.1</v>
      </c>
      <c r="V1103" s="41" t="e">
        <f t="shared" si="129"/>
        <v>#DIV/0!</v>
      </c>
      <c r="W1103" s="42"/>
      <c r="X1103" s="42"/>
      <c r="Y1103" s="42"/>
      <c r="Z1103" s="42"/>
      <c r="AA1103" s="42"/>
    </row>
    <row r="1104" spans="1:27" hidden="1">
      <c r="A1104" s="38" t="s">
        <v>5633</v>
      </c>
      <c r="B1104" s="39">
        <v>54158555</v>
      </c>
      <c r="C1104" s="39">
        <v>64354</v>
      </c>
      <c r="D1104" s="39">
        <v>44837675</v>
      </c>
      <c r="E1104" s="39">
        <v>965785</v>
      </c>
      <c r="F1104" s="52">
        <f t="shared" si="130"/>
        <v>8290741</v>
      </c>
      <c r="G1104" s="39">
        <v>524017959</v>
      </c>
      <c r="H1104" s="39">
        <v>1430106</v>
      </c>
      <c r="I1104" s="39">
        <v>316888861</v>
      </c>
      <c r="J1104" s="39">
        <v>21461840</v>
      </c>
      <c r="K1104" s="52">
        <f t="shared" si="131"/>
        <v>184237152</v>
      </c>
      <c r="L1104" s="54">
        <v>1295713051</v>
      </c>
      <c r="M1104" s="54">
        <v>6116683</v>
      </c>
      <c r="N1104" s="54">
        <v>319330500</v>
      </c>
      <c r="O1104" s="54">
        <v>138082663</v>
      </c>
      <c r="P1104" s="52">
        <f t="shared" si="132"/>
        <v>832183205</v>
      </c>
      <c r="Q1104" s="30" t="e">
        <f>MATCH(LEFT(A1104,4)*1,'Appendix 1'!E$5:E$8,0)</f>
        <v>#N/A</v>
      </c>
      <c r="R1104" s="41">
        <f t="shared" si="133"/>
        <v>-0.1</v>
      </c>
      <c r="S1104" s="41">
        <f t="shared" si="134"/>
        <v>-0.1</v>
      </c>
      <c r="T1104" s="41">
        <f t="shared" si="135"/>
        <v>-0.1</v>
      </c>
      <c r="U1104" s="41">
        <f t="shared" si="136"/>
        <v>-0.1</v>
      </c>
      <c r="V1104" s="41">
        <f t="shared" si="129"/>
        <v>4.5000375385741961E-2</v>
      </c>
      <c r="W1104" s="42"/>
      <c r="X1104" s="42"/>
      <c r="Y1104" s="42"/>
      <c r="Z1104" s="42"/>
      <c r="AA1104" s="42"/>
    </row>
    <row r="1105" spans="1:32" hidden="1">
      <c r="A1105" s="38" t="s">
        <v>5634</v>
      </c>
      <c r="B1105" s="39">
        <v>177019475</v>
      </c>
      <c r="C1105" s="30">
        <v>0</v>
      </c>
      <c r="D1105" s="39">
        <v>177019475</v>
      </c>
      <c r="E1105" s="30">
        <v>0</v>
      </c>
      <c r="F1105" s="52">
        <f t="shared" si="130"/>
        <v>0</v>
      </c>
      <c r="G1105" s="39">
        <v>1566883536</v>
      </c>
      <c r="H1105" s="30">
        <v>0</v>
      </c>
      <c r="I1105" s="39">
        <v>1566883536</v>
      </c>
      <c r="J1105" s="30">
        <v>0</v>
      </c>
      <c r="K1105" s="52">
        <f t="shared" si="131"/>
        <v>0</v>
      </c>
      <c r="L1105" s="54">
        <v>11658544695</v>
      </c>
      <c r="M1105" s="54">
        <v>649102651</v>
      </c>
      <c r="N1105" s="54">
        <v>2264118127</v>
      </c>
      <c r="O1105" s="54">
        <v>715202781</v>
      </c>
      <c r="P1105" s="52">
        <f t="shared" si="132"/>
        <v>8030121136</v>
      </c>
      <c r="Q1105" s="30" t="e">
        <f>MATCH(LEFT(A1105,4)*1,'Appendix 1'!E$5:E$8,0)</f>
        <v>#N/A</v>
      </c>
      <c r="R1105" s="41">
        <f t="shared" si="133"/>
        <v>-0.1</v>
      </c>
      <c r="S1105" s="41">
        <f t="shared" si="134"/>
        <v>-0.1</v>
      </c>
      <c r="T1105" s="41">
        <f t="shared" si="135"/>
        <v>-0.1</v>
      </c>
      <c r="U1105" s="41">
        <f t="shared" si="136"/>
        <v>-0.1</v>
      </c>
      <c r="V1105" s="41" t="e">
        <f t="shared" si="129"/>
        <v>#DIV/0!</v>
      </c>
      <c r="W1105" s="42"/>
      <c r="X1105" s="42"/>
      <c r="Y1105" s="42"/>
      <c r="Z1105" s="42"/>
      <c r="AA1105" s="42"/>
    </row>
    <row r="1106" spans="1:32" hidden="1">
      <c r="A1106" s="38" t="s">
        <v>5635</v>
      </c>
      <c r="B1106" s="39">
        <v>64794776</v>
      </c>
      <c r="C1106" s="30">
        <v>0</v>
      </c>
      <c r="D1106" s="39">
        <v>64794776</v>
      </c>
      <c r="E1106" s="30">
        <v>0</v>
      </c>
      <c r="F1106" s="52">
        <f t="shared" si="130"/>
        <v>0</v>
      </c>
      <c r="G1106" s="39">
        <v>266307532</v>
      </c>
      <c r="H1106" s="30">
        <v>0</v>
      </c>
      <c r="I1106" s="39">
        <v>266307532</v>
      </c>
      <c r="J1106" s="30">
        <v>0</v>
      </c>
      <c r="K1106" s="52">
        <f t="shared" si="131"/>
        <v>0</v>
      </c>
      <c r="L1106" s="54">
        <v>4259275778</v>
      </c>
      <c r="M1106" s="54">
        <v>318292146</v>
      </c>
      <c r="N1106" s="54">
        <v>843868359</v>
      </c>
      <c r="O1106" s="54">
        <v>718858719</v>
      </c>
      <c r="P1106" s="52">
        <f t="shared" si="132"/>
        <v>2378256554</v>
      </c>
      <c r="Q1106" s="30" t="e">
        <f>MATCH(LEFT(A1106,4)*1,'Appendix 1'!E$5:E$8,0)</f>
        <v>#N/A</v>
      </c>
      <c r="R1106" s="41">
        <f t="shared" si="133"/>
        <v>-0.1</v>
      </c>
      <c r="S1106" s="41">
        <f t="shared" si="134"/>
        <v>-0.1</v>
      </c>
      <c r="T1106" s="41">
        <f t="shared" si="135"/>
        <v>-0.1</v>
      </c>
      <c r="U1106" s="41">
        <f t="shared" si="136"/>
        <v>-0.1</v>
      </c>
      <c r="V1106" s="41" t="e">
        <f t="shared" si="129"/>
        <v>#DIV/0!</v>
      </c>
      <c r="W1106" s="42"/>
      <c r="X1106" s="42"/>
      <c r="Y1106" s="42"/>
      <c r="Z1106" s="42"/>
      <c r="AA1106" s="42"/>
    </row>
    <row r="1107" spans="1:32" hidden="1">
      <c r="A1107" s="38" t="s">
        <v>5636</v>
      </c>
      <c r="B1107" s="39">
        <v>11686301</v>
      </c>
      <c r="C1107" s="30">
        <v>0</v>
      </c>
      <c r="D1107" s="39">
        <v>11682505</v>
      </c>
      <c r="E1107" s="39">
        <v>65</v>
      </c>
      <c r="F1107" s="52">
        <f t="shared" si="130"/>
        <v>3731</v>
      </c>
      <c r="G1107" s="39">
        <v>71658238</v>
      </c>
      <c r="H1107" s="30">
        <v>0</v>
      </c>
      <c r="I1107" s="39">
        <v>71468296</v>
      </c>
      <c r="J1107" s="39">
        <v>3245</v>
      </c>
      <c r="K1107" s="52">
        <f t="shared" si="131"/>
        <v>186697</v>
      </c>
      <c r="L1107" s="54">
        <v>3757876094</v>
      </c>
      <c r="M1107" s="54">
        <v>5299531</v>
      </c>
      <c r="N1107" s="54">
        <v>420764116</v>
      </c>
      <c r="O1107" s="54">
        <v>1680556854</v>
      </c>
      <c r="P1107" s="52">
        <f t="shared" si="132"/>
        <v>1651255593</v>
      </c>
      <c r="Q1107" s="30" t="e">
        <f>MATCH(LEFT(A1107,4)*1,'Appendix 1'!E$5:E$8,0)</f>
        <v>#N/A</v>
      </c>
      <c r="R1107" s="41">
        <f t="shared" si="133"/>
        <v>-0.1</v>
      </c>
      <c r="S1107" s="41">
        <f t="shared" si="134"/>
        <v>-0.1</v>
      </c>
      <c r="T1107" s="41">
        <f t="shared" si="135"/>
        <v>-0.1</v>
      </c>
      <c r="U1107" s="41">
        <f t="shared" si="136"/>
        <v>-0.1</v>
      </c>
      <c r="V1107" s="41">
        <f t="shared" si="129"/>
        <v>1.9984252558959168E-2</v>
      </c>
      <c r="W1107" s="42"/>
      <c r="X1107" s="42"/>
      <c r="Y1107" s="42"/>
      <c r="Z1107" s="42"/>
      <c r="AA1107" s="42"/>
    </row>
    <row r="1108" spans="1:32" hidden="1">
      <c r="A1108" s="38" t="s">
        <v>5637</v>
      </c>
      <c r="B1108" s="39">
        <v>251155652</v>
      </c>
      <c r="C1108" s="39">
        <v>95038</v>
      </c>
      <c r="D1108" s="39">
        <v>185391627</v>
      </c>
      <c r="E1108" s="39">
        <v>484003</v>
      </c>
      <c r="F1108" s="52">
        <f t="shared" si="130"/>
        <v>65184984</v>
      </c>
      <c r="G1108" s="39">
        <v>3413365328</v>
      </c>
      <c r="H1108" s="39">
        <v>1902919</v>
      </c>
      <c r="I1108" s="39">
        <v>1777205061</v>
      </c>
      <c r="J1108" s="39">
        <v>10622051</v>
      </c>
      <c r="K1108" s="52">
        <f t="shared" si="131"/>
        <v>1623635297</v>
      </c>
      <c r="L1108" s="54">
        <v>20694739901</v>
      </c>
      <c r="M1108" s="54">
        <v>54031133</v>
      </c>
      <c r="N1108" s="54">
        <v>6650869926</v>
      </c>
      <c r="O1108" s="54">
        <v>10133730471</v>
      </c>
      <c r="P1108" s="52">
        <f t="shared" si="132"/>
        <v>3856108371</v>
      </c>
      <c r="Q1108" s="30" t="e">
        <f>MATCH(LEFT(A1108,4)*1,'Appendix 1'!E$5:E$8,0)</f>
        <v>#N/A</v>
      </c>
      <c r="R1108" s="41">
        <f t="shared" si="133"/>
        <v>-0.1</v>
      </c>
      <c r="S1108" s="41">
        <f t="shared" si="134"/>
        <v>-0.1</v>
      </c>
      <c r="T1108" s="41">
        <f t="shared" si="135"/>
        <v>-0.1</v>
      </c>
      <c r="U1108" s="41">
        <f t="shared" si="136"/>
        <v>-0.1</v>
      </c>
      <c r="V1108" s="41">
        <f t="shared" si="129"/>
        <v>4.0147552914403042E-2</v>
      </c>
      <c r="W1108" s="42"/>
      <c r="X1108" s="42"/>
      <c r="Y1108" s="42"/>
      <c r="Z1108" s="42"/>
      <c r="AA1108" s="42"/>
    </row>
    <row r="1109" spans="1:32" hidden="1">
      <c r="A1109" s="38" t="s">
        <v>5638</v>
      </c>
      <c r="B1109" s="39">
        <v>88362156</v>
      </c>
      <c r="C1109" s="30">
        <v>0</v>
      </c>
      <c r="D1109" s="39">
        <v>88362156</v>
      </c>
      <c r="E1109" s="30">
        <v>0</v>
      </c>
      <c r="F1109" s="52">
        <f t="shared" si="130"/>
        <v>0</v>
      </c>
      <c r="G1109" s="39">
        <v>397700562</v>
      </c>
      <c r="H1109" s="30">
        <v>0</v>
      </c>
      <c r="I1109" s="39">
        <v>397700562</v>
      </c>
      <c r="J1109" s="30">
        <v>0</v>
      </c>
      <c r="K1109" s="52">
        <f t="shared" si="131"/>
        <v>0</v>
      </c>
      <c r="L1109" s="54">
        <v>2436728461</v>
      </c>
      <c r="M1109" s="54">
        <v>211796379</v>
      </c>
      <c r="N1109" s="54">
        <v>436678870</v>
      </c>
      <c r="O1109" s="54">
        <v>346943973</v>
      </c>
      <c r="P1109" s="52">
        <f t="shared" si="132"/>
        <v>1441309239</v>
      </c>
      <c r="Q1109" s="30" t="e">
        <f>MATCH(LEFT(A1109,4)*1,'Appendix 1'!E$5:E$8,0)</f>
        <v>#N/A</v>
      </c>
      <c r="R1109" s="41">
        <f t="shared" si="133"/>
        <v>-0.1</v>
      </c>
      <c r="S1109" s="41">
        <f t="shared" si="134"/>
        <v>-0.1</v>
      </c>
      <c r="T1109" s="41">
        <f t="shared" si="135"/>
        <v>-0.1</v>
      </c>
      <c r="U1109" s="41">
        <f t="shared" si="136"/>
        <v>-0.1</v>
      </c>
      <c r="V1109" s="41" t="e">
        <f t="shared" si="129"/>
        <v>#DIV/0!</v>
      </c>
      <c r="W1109" s="42"/>
      <c r="X1109" s="42"/>
      <c r="Y1109" s="42"/>
      <c r="Z1109" s="42"/>
      <c r="AA1109" s="42"/>
    </row>
    <row r="1110" spans="1:32" hidden="1">
      <c r="A1110" s="38" t="s">
        <v>5639</v>
      </c>
      <c r="B1110" s="39">
        <v>6977979</v>
      </c>
      <c r="C1110" s="30">
        <v>0</v>
      </c>
      <c r="D1110" s="39">
        <v>6977979</v>
      </c>
      <c r="E1110" s="30">
        <v>0</v>
      </c>
      <c r="F1110" s="52">
        <f t="shared" si="130"/>
        <v>0</v>
      </c>
      <c r="G1110" s="39">
        <v>30924073</v>
      </c>
      <c r="H1110" s="30">
        <v>0</v>
      </c>
      <c r="I1110" s="39">
        <v>30924073</v>
      </c>
      <c r="J1110" s="30">
        <v>0</v>
      </c>
      <c r="K1110" s="52">
        <f t="shared" si="131"/>
        <v>0</v>
      </c>
      <c r="L1110" s="54">
        <v>434860268</v>
      </c>
      <c r="M1110" s="54">
        <v>68356429</v>
      </c>
      <c r="N1110" s="54">
        <v>30924073</v>
      </c>
      <c r="O1110" s="54">
        <v>183556459</v>
      </c>
      <c r="P1110" s="52">
        <f t="shared" si="132"/>
        <v>152023307</v>
      </c>
      <c r="Q1110" s="30" t="e">
        <f>MATCH(LEFT(A1110,4)*1,'Appendix 1'!E$5:E$8,0)</f>
        <v>#N/A</v>
      </c>
      <c r="R1110" s="41">
        <f t="shared" si="133"/>
        <v>-0.1</v>
      </c>
      <c r="S1110" s="41">
        <f t="shared" si="134"/>
        <v>-0.1</v>
      </c>
      <c r="T1110" s="41">
        <f t="shared" si="135"/>
        <v>-0.1</v>
      </c>
      <c r="U1110" s="41">
        <f t="shared" si="136"/>
        <v>-0.1</v>
      </c>
      <c r="V1110" s="41" t="e">
        <f t="shared" si="129"/>
        <v>#DIV/0!</v>
      </c>
      <c r="W1110" s="42"/>
      <c r="X1110" s="42"/>
      <c r="Y1110" s="42"/>
      <c r="Z1110" s="42"/>
      <c r="AA1110" s="42"/>
    </row>
    <row r="1111" spans="1:32" hidden="1">
      <c r="A1111" s="38" t="s">
        <v>5640</v>
      </c>
      <c r="B1111" s="39">
        <v>101056550</v>
      </c>
      <c r="C1111" s="39">
        <v>16949</v>
      </c>
      <c r="D1111" s="39">
        <v>96411789</v>
      </c>
      <c r="E1111" s="39">
        <v>1742751</v>
      </c>
      <c r="F1111" s="52">
        <f t="shared" si="130"/>
        <v>2885061</v>
      </c>
      <c r="G1111" s="39">
        <v>959392989</v>
      </c>
      <c r="H1111" s="39">
        <v>1303949</v>
      </c>
      <c r="I1111" s="39">
        <v>602070947</v>
      </c>
      <c r="J1111" s="39">
        <v>134066876</v>
      </c>
      <c r="K1111" s="52">
        <f t="shared" si="131"/>
        <v>221951217</v>
      </c>
      <c r="L1111" s="54">
        <v>3368517411</v>
      </c>
      <c r="M1111" s="54">
        <v>128967718</v>
      </c>
      <c r="N1111" s="54">
        <v>614458079</v>
      </c>
      <c r="O1111" s="54">
        <v>833974570</v>
      </c>
      <c r="P1111" s="52">
        <f t="shared" si="132"/>
        <v>1791117044</v>
      </c>
      <c r="Q1111" s="30" t="e">
        <f>MATCH(LEFT(A1111,4)*1,'Appendix 1'!E$5:E$8,0)</f>
        <v>#N/A</v>
      </c>
      <c r="R1111" s="41">
        <f t="shared" si="133"/>
        <v>-0.1</v>
      </c>
      <c r="S1111" s="41">
        <f t="shared" si="134"/>
        <v>-0.1</v>
      </c>
      <c r="T1111" s="41">
        <f t="shared" si="135"/>
        <v>-0.1</v>
      </c>
      <c r="U1111" s="41">
        <f t="shared" si="136"/>
        <v>-0.1</v>
      </c>
      <c r="V1111" s="41">
        <f t="shared" si="129"/>
        <v>1.2998626630643795E-2</v>
      </c>
      <c r="W1111" s="42"/>
      <c r="X1111" s="42"/>
      <c r="Y1111" s="42"/>
      <c r="Z1111" s="42"/>
      <c r="AA1111" s="42"/>
    </row>
    <row r="1112" spans="1:32" hidden="1">
      <c r="A1112" s="38" t="s">
        <v>5641</v>
      </c>
      <c r="B1112" s="39">
        <v>42646290</v>
      </c>
      <c r="C1112" s="30">
        <v>0</v>
      </c>
      <c r="D1112" s="39">
        <v>42646290</v>
      </c>
      <c r="E1112" s="30">
        <v>0</v>
      </c>
      <c r="F1112" s="52">
        <f t="shared" si="130"/>
        <v>0</v>
      </c>
      <c r="G1112" s="39">
        <v>189950844</v>
      </c>
      <c r="H1112" s="30">
        <v>0</v>
      </c>
      <c r="I1112" s="39">
        <v>189950844</v>
      </c>
      <c r="J1112" s="30">
        <v>0</v>
      </c>
      <c r="K1112" s="52">
        <f t="shared" si="131"/>
        <v>0</v>
      </c>
      <c r="L1112" s="54">
        <v>1847763891</v>
      </c>
      <c r="M1112" s="54">
        <v>6926898</v>
      </c>
      <c r="N1112" s="54">
        <v>190930625</v>
      </c>
      <c r="O1112" s="54">
        <v>151177801</v>
      </c>
      <c r="P1112" s="52">
        <f t="shared" si="132"/>
        <v>1498728567</v>
      </c>
      <c r="Q1112" s="30" t="e">
        <f>MATCH(LEFT(A1112,4)*1,'Appendix 1'!E$5:E$8,0)</f>
        <v>#N/A</v>
      </c>
      <c r="R1112" s="41">
        <f t="shared" si="133"/>
        <v>-0.1</v>
      </c>
      <c r="S1112" s="41">
        <f t="shared" si="134"/>
        <v>-0.1</v>
      </c>
      <c r="T1112" s="41">
        <f t="shared" si="135"/>
        <v>-0.1</v>
      </c>
      <c r="U1112" s="41">
        <f t="shared" si="136"/>
        <v>-0.1</v>
      </c>
      <c r="V1112" s="41" t="e">
        <f t="shared" si="129"/>
        <v>#DIV/0!</v>
      </c>
      <c r="W1112" s="42"/>
      <c r="X1112" s="42"/>
      <c r="Y1112" s="42"/>
      <c r="Z1112" s="42"/>
      <c r="AA1112" s="42"/>
    </row>
    <row r="1113" spans="1:32" hidden="1">
      <c r="A1113" s="38" t="s">
        <v>5642</v>
      </c>
      <c r="B1113" s="39">
        <v>25727730</v>
      </c>
      <c r="C1113" s="30">
        <v>0</v>
      </c>
      <c r="D1113" s="39">
        <v>25727730</v>
      </c>
      <c r="E1113" s="30">
        <v>0</v>
      </c>
      <c r="F1113" s="52">
        <f t="shared" si="130"/>
        <v>0</v>
      </c>
      <c r="G1113" s="39">
        <v>108300942</v>
      </c>
      <c r="H1113" s="30">
        <v>0</v>
      </c>
      <c r="I1113" s="39">
        <v>108300942</v>
      </c>
      <c r="J1113" s="30">
        <v>0</v>
      </c>
      <c r="K1113" s="52">
        <f t="shared" si="131"/>
        <v>0</v>
      </c>
      <c r="L1113" s="54">
        <v>996781622</v>
      </c>
      <c r="M1113" s="54">
        <v>14172430</v>
      </c>
      <c r="N1113" s="54">
        <v>108544452</v>
      </c>
      <c r="O1113" s="54">
        <v>182289254</v>
      </c>
      <c r="P1113" s="52">
        <f t="shared" si="132"/>
        <v>691775486</v>
      </c>
      <c r="Q1113" s="30" t="e">
        <f>MATCH(LEFT(A1113,4)*1,'Appendix 1'!E$5:E$8,0)</f>
        <v>#N/A</v>
      </c>
      <c r="R1113" s="41">
        <f t="shared" si="133"/>
        <v>-0.1</v>
      </c>
      <c r="S1113" s="41">
        <f t="shared" si="134"/>
        <v>-0.1</v>
      </c>
      <c r="T1113" s="41">
        <f t="shared" si="135"/>
        <v>-0.1</v>
      </c>
      <c r="U1113" s="41">
        <f t="shared" si="136"/>
        <v>-0.1</v>
      </c>
      <c r="V1113" s="41" t="e">
        <f t="shared" si="129"/>
        <v>#DIV/0!</v>
      </c>
      <c r="W1113" s="42"/>
      <c r="X1113" s="42"/>
      <c r="Y1113" s="42"/>
      <c r="Z1113" s="42"/>
      <c r="AA1113" s="42"/>
    </row>
    <row r="1114" spans="1:32" hidden="1">
      <c r="A1114" s="38" t="s">
        <v>5643</v>
      </c>
      <c r="B1114" s="39">
        <v>133522092</v>
      </c>
      <c r="C1114" s="30">
        <v>0</v>
      </c>
      <c r="D1114" s="39">
        <v>133522092</v>
      </c>
      <c r="E1114" s="30">
        <v>0</v>
      </c>
      <c r="F1114" s="52">
        <f t="shared" si="130"/>
        <v>0</v>
      </c>
      <c r="G1114" s="39">
        <v>542901369</v>
      </c>
      <c r="H1114" s="30">
        <v>0</v>
      </c>
      <c r="I1114" s="39">
        <v>542901369</v>
      </c>
      <c r="J1114" s="30">
        <v>0</v>
      </c>
      <c r="K1114" s="52">
        <f t="shared" si="131"/>
        <v>0</v>
      </c>
      <c r="L1114" s="54">
        <v>2331100574</v>
      </c>
      <c r="M1114" s="54">
        <v>146218860</v>
      </c>
      <c r="N1114" s="54">
        <v>711171348</v>
      </c>
      <c r="O1114" s="54">
        <v>96005054</v>
      </c>
      <c r="P1114" s="52">
        <f t="shared" si="132"/>
        <v>1377705312</v>
      </c>
      <c r="Q1114" s="30" t="e">
        <f>MATCH(LEFT(A1114,4)*1,'Appendix 1'!E$5:E$8,0)</f>
        <v>#N/A</v>
      </c>
      <c r="R1114" s="41">
        <f t="shared" si="133"/>
        <v>-0.1</v>
      </c>
      <c r="S1114" s="41">
        <f t="shared" si="134"/>
        <v>-0.1</v>
      </c>
      <c r="T1114" s="41">
        <f t="shared" si="135"/>
        <v>-0.1</v>
      </c>
      <c r="U1114" s="41">
        <f t="shared" si="136"/>
        <v>-0.1</v>
      </c>
      <c r="V1114" s="41" t="e">
        <f t="shared" si="129"/>
        <v>#DIV/0!</v>
      </c>
      <c r="W1114" s="42"/>
      <c r="X1114" s="42"/>
      <c r="Y1114" s="42"/>
      <c r="Z1114" s="42"/>
      <c r="AA1114" s="42"/>
    </row>
    <row r="1115" spans="1:32" hidden="1">
      <c r="A1115" s="38" t="s">
        <v>5644</v>
      </c>
      <c r="B1115" s="39">
        <v>41962049</v>
      </c>
      <c r="C1115" s="39">
        <v>202463</v>
      </c>
      <c r="D1115" s="39">
        <v>24730038</v>
      </c>
      <c r="E1115" s="39">
        <v>5887347</v>
      </c>
      <c r="F1115" s="52">
        <f t="shared" si="130"/>
        <v>11142201</v>
      </c>
      <c r="G1115" s="39">
        <v>703917684</v>
      </c>
      <c r="H1115" s="39">
        <v>7570350</v>
      </c>
      <c r="I1115" s="39">
        <v>89545095</v>
      </c>
      <c r="J1115" s="39">
        <v>219104762</v>
      </c>
      <c r="K1115" s="52">
        <f t="shared" si="131"/>
        <v>387697477</v>
      </c>
      <c r="L1115" s="54">
        <v>1384325295</v>
      </c>
      <c r="M1115" s="54">
        <v>128576550</v>
      </c>
      <c r="N1115" s="54">
        <v>89553724</v>
      </c>
      <c r="O1115" s="54">
        <v>714796952</v>
      </c>
      <c r="P1115" s="52">
        <f t="shared" si="132"/>
        <v>451398069</v>
      </c>
      <c r="Q1115" s="30" t="e">
        <f>MATCH(LEFT(A1115,4)*1,'Appendix 1'!E$5:E$8,0)</f>
        <v>#N/A</v>
      </c>
      <c r="R1115" s="41">
        <f t="shared" si="133"/>
        <v>-0.1</v>
      </c>
      <c r="S1115" s="41">
        <f t="shared" si="134"/>
        <v>-0.1</v>
      </c>
      <c r="T1115" s="41">
        <f t="shared" si="135"/>
        <v>-0.1</v>
      </c>
      <c r="U1115" s="41">
        <f t="shared" si="136"/>
        <v>-0.1</v>
      </c>
      <c r="V1115" s="41">
        <f t="shared" si="129"/>
        <v>2.8739420968684818E-2</v>
      </c>
      <c r="W1115" s="42"/>
      <c r="X1115" s="42"/>
      <c r="Y1115" s="42"/>
      <c r="Z1115" s="42"/>
      <c r="AA1115" s="42"/>
    </row>
    <row r="1116" spans="1:32" hidden="1">
      <c r="A1116" s="38" t="s">
        <v>5645</v>
      </c>
      <c r="B1116" s="39">
        <v>526998178</v>
      </c>
      <c r="C1116" s="39">
        <v>320451</v>
      </c>
      <c r="D1116" s="39">
        <v>471728084</v>
      </c>
      <c r="E1116" s="39">
        <v>10550070</v>
      </c>
      <c r="F1116" s="52">
        <f t="shared" si="130"/>
        <v>44399573</v>
      </c>
      <c r="G1116" s="39">
        <v>3908982996</v>
      </c>
      <c r="H1116" s="39">
        <v>11865215</v>
      </c>
      <c r="I1116" s="39">
        <v>1861606785</v>
      </c>
      <c r="J1116" s="39">
        <v>391630502</v>
      </c>
      <c r="K1116" s="52">
        <f t="shared" si="131"/>
        <v>1643880494</v>
      </c>
      <c r="L1116" s="54">
        <v>13531484571</v>
      </c>
      <c r="M1116" s="54">
        <v>252729878</v>
      </c>
      <c r="N1116" s="54">
        <v>2123172526</v>
      </c>
      <c r="O1116" s="54">
        <v>4265010166</v>
      </c>
      <c r="P1116" s="52">
        <f t="shared" si="132"/>
        <v>6890572001</v>
      </c>
      <c r="Q1116" s="30" t="e">
        <f>MATCH(LEFT(A1116,4)*1,'Appendix 1'!E$5:E$8,0)</f>
        <v>#N/A</v>
      </c>
      <c r="R1116" s="41">
        <f t="shared" si="133"/>
        <v>-0.1</v>
      </c>
      <c r="S1116" s="41">
        <f t="shared" si="134"/>
        <v>-0.1</v>
      </c>
      <c r="T1116" s="41">
        <f t="shared" si="135"/>
        <v>-0.1</v>
      </c>
      <c r="U1116" s="41">
        <f t="shared" si="136"/>
        <v>-0.1</v>
      </c>
      <c r="V1116" s="41">
        <f t="shared" si="129"/>
        <v>2.700900288193334E-2</v>
      </c>
      <c r="W1116" s="42"/>
      <c r="X1116" s="42"/>
      <c r="Y1116" s="42"/>
      <c r="Z1116" s="42"/>
      <c r="AA1116" s="42"/>
    </row>
    <row r="1117" spans="1:32" hidden="1">
      <c r="A1117" s="38" t="s">
        <v>5646</v>
      </c>
      <c r="B1117" s="39">
        <v>572027952</v>
      </c>
      <c r="C1117" s="39">
        <v>11777015</v>
      </c>
      <c r="D1117" s="39">
        <v>344890916</v>
      </c>
      <c r="E1117" s="39">
        <v>51037592</v>
      </c>
      <c r="F1117" s="52">
        <f t="shared" si="130"/>
        <v>164322429</v>
      </c>
      <c r="G1117" s="39">
        <v>9679104051</v>
      </c>
      <c r="H1117" s="39">
        <v>436559623</v>
      </c>
      <c r="I1117" s="39">
        <v>1262665951</v>
      </c>
      <c r="J1117" s="39">
        <v>1893067410</v>
      </c>
      <c r="K1117" s="52">
        <f t="shared" si="131"/>
        <v>6086811067</v>
      </c>
      <c r="L1117" s="54">
        <v>17941671045</v>
      </c>
      <c r="M1117" s="54">
        <v>1454956018</v>
      </c>
      <c r="N1117" s="54">
        <v>1322573705</v>
      </c>
      <c r="O1117" s="54">
        <v>7924639833</v>
      </c>
      <c r="P1117" s="52">
        <f t="shared" si="132"/>
        <v>7239501489</v>
      </c>
      <c r="Q1117" s="30" t="e">
        <f>MATCH(LEFT(A1117,4)*1,'Appendix 1'!E$5:E$8,0)</f>
        <v>#N/A</v>
      </c>
      <c r="R1117" s="41">
        <f t="shared" si="133"/>
        <v>-0.1</v>
      </c>
      <c r="S1117" s="41">
        <f t="shared" si="134"/>
        <v>-0.1</v>
      </c>
      <c r="T1117" s="41">
        <f t="shared" si="135"/>
        <v>-0.1</v>
      </c>
      <c r="U1117" s="41">
        <f t="shared" si="136"/>
        <v>-0.1</v>
      </c>
      <c r="V1117" s="41">
        <f t="shared" ref="V1117:V1146" si="137">(B1117-SUM(C1117:E1117))/(G1117-SUM(H1117:J1117))</f>
        <v>2.69964727328048E-2</v>
      </c>
      <c r="W1117" s="42"/>
      <c r="X1117" s="42"/>
      <c r="Y1117" s="42"/>
      <c r="Z1117" s="42"/>
      <c r="AA1117" s="42"/>
    </row>
    <row r="1118" spans="1:32">
      <c r="A1118" s="38" t="s">
        <v>5647</v>
      </c>
      <c r="B1118" s="39">
        <v>193170757</v>
      </c>
      <c r="C1118" s="39">
        <v>1539903</v>
      </c>
      <c r="D1118" s="39">
        <v>123354616</v>
      </c>
      <c r="E1118" s="39">
        <v>13989732</v>
      </c>
      <c r="F1118" s="52">
        <f t="shared" si="130"/>
        <v>54286506</v>
      </c>
      <c r="G1118" s="39">
        <v>2442476736</v>
      </c>
      <c r="H1118" s="39">
        <v>44011483</v>
      </c>
      <c r="I1118" s="39">
        <v>448301178</v>
      </c>
      <c r="J1118" s="39">
        <v>400128226</v>
      </c>
      <c r="K1118" s="52">
        <f t="shared" si="131"/>
        <v>1550035849</v>
      </c>
      <c r="L1118" s="54">
        <v>4078540554</v>
      </c>
      <c r="M1118" s="54">
        <v>195196914</v>
      </c>
      <c r="N1118" s="54">
        <v>448947800</v>
      </c>
      <c r="O1118" s="54">
        <v>1448666120</v>
      </c>
      <c r="P1118" s="52">
        <f t="shared" si="132"/>
        <v>1985729720</v>
      </c>
      <c r="Q1118" s="30">
        <f>MATCH(LEFT(A1118,4)*1,'Appendix 1'!E$5:E$8,0)</f>
        <v>4</v>
      </c>
      <c r="R1118" s="41">
        <f t="shared" si="133"/>
        <v>7.908806423939671E-2</v>
      </c>
      <c r="S1118" s="41">
        <f t="shared" si="134"/>
        <v>3.4988664208383979E-2</v>
      </c>
      <c r="T1118" s="41">
        <f t="shared" si="135"/>
        <v>0.275160142452269</v>
      </c>
      <c r="U1118" s="41">
        <f t="shared" si="136"/>
        <v>3.4963122046781071E-2</v>
      </c>
      <c r="V1118" s="41">
        <f t="shared" si="137"/>
        <v>3.5022742238524834E-2</v>
      </c>
      <c r="W1118" s="42"/>
      <c r="X1118" s="42"/>
      <c r="Y1118" s="42"/>
      <c r="Z1118" s="42"/>
      <c r="AA1118" s="42"/>
      <c r="AB1118" s="43"/>
      <c r="AC1118" s="43"/>
      <c r="AD1118" s="43"/>
      <c r="AE1118" s="43"/>
      <c r="AF1118" s="44"/>
    </row>
    <row r="1119" spans="1:32" hidden="1">
      <c r="A1119" s="38" t="s">
        <v>5648</v>
      </c>
      <c r="B1119" s="39">
        <v>93614385</v>
      </c>
      <c r="C1119" s="39">
        <v>85359</v>
      </c>
      <c r="D1119" s="39">
        <v>84523445</v>
      </c>
      <c r="E1119" s="39">
        <v>172308</v>
      </c>
      <c r="F1119" s="52">
        <f t="shared" si="130"/>
        <v>8833273</v>
      </c>
      <c r="G1119" s="39">
        <v>2219229640</v>
      </c>
      <c r="H1119" s="39">
        <v>4051514</v>
      </c>
      <c r="I1119" s="39">
        <v>1841655216</v>
      </c>
      <c r="J1119" s="39">
        <v>8176723</v>
      </c>
      <c r="K1119" s="52">
        <f t="shared" si="131"/>
        <v>365346187</v>
      </c>
      <c r="L1119" s="54">
        <v>2651011019</v>
      </c>
      <c r="M1119" s="54">
        <v>20998529</v>
      </c>
      <c r="N1119" s="54">
        <v>1841895748</v>
      </c>
      <c r="O1119" s="54">
        <v>106572848</v>
      </c>
      <c r="P1119" s="52">
        <f t="shared" si="132"/>
        <v>681543894</v>
      </c>
      <c r="Q1119" s="30" t="e">
        <f>MATCH(LEFT(A1119,4)*1,'Appendix 1'!E$5:E$8,0)</f>
        <v>#N/A</v>
      </c>
      <c r="R1119" s="41">
        <f t="shared" si="133"/>
        <v>-0.1</v>
      </c>
      <c r="S1119" s="41">
        <f t="shared" si="134"/>
        <v>-0.1</v>
      </c>
      <c r="T1119" s="41">
        <f t="shared" si="135"/>
        <v>-0.1</v>
      </c>
      <c r="U1119" s="41">
        <f t="shared" si="136"/>
        <v>-0.1</v>
      </c>
      <c r="V1119" s="41">
        <f t="shared" si="137"/>
        <v>2.417781631316163E-2</v>
      </c>
      <c r="W1119" s="42"/>
      <c r="X1119" s="42"/>
      <c r="Y1119" s="42"/>
      <c r="Z1119" s="42"/>
      <c r="AA1119" s="42"/>
    </row>
    <row r="1120" spans="1:32" hidden="1">
      <c r="A1120" s="38" t="s">
        <v>5649</v>
      </c>
      <c r="B1120" s="39">
        <v>10357242</v>
      </c>
      <c r="C1120" s="39">
        <v>10526</v>
      </c>
      <c r="D1120" s="39">
        <v>4028281</v>
      </c>
      <c r="E1120" s="39">
        <v>120530</v>
      </c>
      <c r="F1120" s="52">
        <f t="shared" si="130"/>
        <v>6197905</v>
      </c>
      <c r="G1120" s="39">
        <v>170171770</v>
      </c>
      <c r="H1120" s="39">
        <v>291786</v>
      </c>
      <c r="I1120" s="39">
        <v>21945186</v>
      </c>
      <c r="J1120" s="39">
        <v>3256868</v>
      </c>
      <c r="K1120" s="52">
        <f t="shared" si="131"/>
        <v>144677930</v>
      </c>
      <c r="L1120" s="54">
        <v>246743681</v>
      </c>
      <c r="M1120" s="54">
        <v>1812053</v>
      </c>
      <c r="N1120" s="54">
        <v>21945186</v>
      </c>
      <c r="O1120" s="54">
        <v>3265522</v>
      </c>
      <c r="P1120" s="52">
        <f t="shared" si="132"/>
        <v>219720920</v>
      </c>
      <c r="Q1120" s="30" t="e">
        <f>MATCH(LEFT(A1120,4)*1,'Appendix 1'!E$5:E$8,0)</f>
        <v>#N/A</v>
      </c>
      <c r="R1120" s="41">
        <f t="shared" si="133"/>
        <v>-0.1</v>
      </c>
      <c r="S1120" s="41">
        <f t="shared" si="134"/>
        <v>-0.1</v>
      </c>
      <c r="T1120" s="41">
        <f t="shared" si="135"/>
        <v>-0.1</v>
      </c>
      <c r="U1120" s="41">
        <f t="shared" si="136"/>
        <v>-0.1</v>
      </c>
      <c r="V1120" s="41">
        <f t="shared" si="137"/>
        <v>4.283932594280275E-2</v>
      </c>
      <c r="W1120" s="42"/>
      <c r="X1120" s="42"/>
      <c r="Y1120" s="42"/>
      <c r="Z1120" s="42"/>
      <c r="AA1120" s="42"/>
    </row>
    <row r="1121" spans="1:27" hidden="1">
      <c r="A1121" s="38" t="s">
        <v>5650</v>
      </c>
      <c r="B1121" s="39">
        <v>231926844</v>
      </c>
      <c r="C1121" s="39">
        <v>6963</v>
      </c>
      <c r="D1121" s="39">
        <v>154324887</v>
      </c>
      <c r="E1121" s="39">
        <v>2102</v>
      </c>
      <c r="F1121" s="52">
        <f t="shared" si="130"/>
        <v>77592892</v>
      </c>
      <c r="G1121" s="39">
        <v>1307588665</v>
      </c>
      <c r="H1121" s="39">
        <v>48024</v>
      </c>
      <c r="I1121" s="39">
        <v>640039921</v>
      </c>
      <c r="J1121" s="39">
        <v>14250</v>
      </c>
      <c r="K1121" s="52">
        <f t="shared" si="131"/>
        <v>667486470</v>
      </c>
      <c r="L1121" s="54">
        <v>25926410894</v>
      </c>
      <c r="M1121" s="54">
        <v>187492847</v>
      </c>
      <c r="N1121" s="54">
        <v>645874254</v>
      </c>
      <c r="O1121" s="54">
        <v>657773824</v>
      </c>
      <c r="P1121" s="52">
        <f t="shared" si="132"/>
        <v>24435269969</v>
      </c>
      <c r="Q1121" s="30" t="e">
        <f>MATCH(LEFT(A1121,4)*1,'Appendix 1'!E$5:E$8,0)</f>
        <v>#N/A</v>
      </c>
      <c r="R1121" s="41">
        <f t="shared" si="133"/>
        <v>-0.1</v>
      </c>
      <c r="S1121" s="41">
        <f t="shared" si="134"/>
        <v>-0.1</v>
      </c>
      <c r="T1121" s="41">
        <f t="shared" si="135"/>
        <v>-0.1</v>
      </c>
      <c r="U1121" s="41">
        <f t="shared" si="136"/>
        <v>-0.1</v>
      </c>
      <c r="V1121" s="41">
        <f t="shared" si="137"/>
        <v>0.11624638923392709</v>
      </c>
      <c r="W1121" s="42"/>
      <c r="X1121" s="42"/>
      <c r="Y1121" s="42"/>
      <c r="Z1121" s="42"/>
      <c r="AA1121" s="42"/>
    </row>
    <row r="1122" spans="1:27" hidden="1">
      <c r="A1122" s="38" t="s">
        <v>5651</v>
      </c>
      <c r="B1122" s="39">
        <v>275558738</v>
      </c>
      <c r="C1122" s="30">
        <v>0</v>
      </c>
      <c r="D1122" s="39">
        <v>275558738</v>
      </c>
      <c r="E1122" s="30">
        <v>0</v>
      </c>
      <c r="F1122" s="52">
        <f t="shared" si="130"/>
        <v>0</v>
      </c>
      <c r="G1122" s="39">
        <v>1124883293</v>
      </c>
      <c r="H1122" s="30">
        <v>0</v>
      </c>
      <c r="I1122" s="39">
        <v>1124883293</v>
      </c>
      <c r="J1122" s="30">
        <v>0</v>
      </c>
      <c r="K1122" s="52">
        <f t="shared" si="131"/>
        <v>0</v>
      </c>
      <c r="L1122" s="54">
        <v>33879180609</v>
      </c>
      <c r="M1122" s="54">
        <v>275836862</v>
      </c>
      <c r="N1122" s="54">
        <v>1266419911</v>
      </c>
      <c r="O1122" s="54">
        <v>1686090309</v>
      </c>
      <c r="P1122" s="52">
        <f t="shared" si="132"/>
        <v>30650833527</v>
      </c>
      <c r="Q1122" s="30" t="e">
        <f>MATCH(LEFT(A1122,4)*1,'Appendix 1'!E$5:E$8,0)</f>
        <v>#N/A</v>
      </c>
      <c r="R1122" s="41">
        <f t="shared" si="133"/>
        <v>-0.1</v>
      </c>
      <c r="S1122" s="41">
        <f t="shared" si="134"/>
        <v>-0.1</v>
      </c>
      <c r="T1122" s="41">
        <f t="shared" si="135"/>
        <v>-0.1</v>
      </c>
      <c r="U1122" s="41">
        <f t="shared" si="136"/>
        <v>-0.1</v>
      </c>
      <c r="V1122" s="41" t="e">
        <f t="shared" si="137"/>
        <v>#DIV/0!</v>
      </c>
      <c r="W1122" s="42"/>
      <c r="X1122" s="42"/>
      <c r="Y1122" s="42"/>
      <c r="Z1122" s="42"/>
      <c r="AA1122" s="42"/>
    </row>
    <row r="1123" spans="1:27" hidden="1">
      <c r="A1123" s="38" t="s">
        <v>5652</v>
      </c>
      <c r="B1123" s="39">
        <v>579308873</v>
      </c>
      <c r="C1123" s="39">
        <v>2641809</v>
      </c>
      <c r="D1123" s="39">
        <v>392114785</v>
      </c>
      <c r="E1123" s="39">
        <v>16788872</v>
      </c>
      <c r="F1123" s="52">
        <f t="shared" si="130"/>
        <v>167763407</v>
      </c>
      <c r="G1123" s="39">
        <v>8779929662</v>
      </c>
      <c r="H1123" s="39">
        <v>101971570</v>
      </c>
      <c r="I1123" s="39">
        <v>1574160174</v>
      </c>
      <c r="J1123" s="39">
        <v>645902373</v>
      </c>
      <c r="K1123" s="52">
        <f t="shared" si="131"/>
        <v>6457895545</v>
      </c>
      <c r="L1123" s="54">
        <v>15518562792</v>
      </c>
      <c r="M1123" s="54">
        <v>546571000</v>
      </c>
      <c r="N1123" s="54">
        <v>1982106081</v>
      </c>
      <c r="O1123" s="54">
        <v>4016549250</v>
      </c>
      <c r="P1123" s="52">
        <f t="shared" si="132"/>
        <v>8973336461</v>
      </c>
      <c r="Q1123" s="30" t="e">
        <f>MATCH(LEFT(A1123,4)*1,'Appendix 1'!E$5:E$8,0)</f>
        <v>#N/A</v>
      </c>
      <c r="R1123" s="41">
        <f t="shared" si="133"/>
        <v>-0.1</v>
      </c>
      <c r="S1123" s="41">
        <f t="shared" si="134"/>
        <v>-0.1</v>
      </c>
      <c r="T1123" s="41">
        <f t="shared" si="135"/>
        <v>-0.1</v>
      </c>
      <c r="U1123" s="41">
        <f t="shared" si="136"/>
        <v>-0.1</v>
      </c>
      <c r="V1123" s="41">
        <f t="shared" si="137"/>
        <v>2.597803043282268E-2</v>
      </c>
      <c r="W1123" s="42"/>
      <c r="X1123" s="42"/>
      <c r="Y1123" s="42"/>
      <c r="Z1123" s="42"/>
      <c r="AA1123" s="42"/>
    </row>
    <row r="1124" spans="1:27" hidden="1">
      <c r="A1124" s="38" t="s">
        <v>5653</v>
      </c>
      <c r="B1124" s="39">
        <v>971945414</v>
      </c>
      <c r="C1124" s="39">
        <v>2631327</v>
      </c>
      <c r="D1124" s="39">
        <v>699614618</v>
      </c>
      <c r="E1124" s="39">
        <v>73505645</v>
      </c>
      <c r="F1124" s="52">
        <f t="shared" si="130"/>
        <v>196193824</v>
      </c>
      <c r="G1124" s="39">
        <v>9456842955</v>
      </c>
      <c r="H1124" s="39">
        <v>75307847</v>
      </c>
      <c r="I1124" s="39">
        <v>2848143047</v>
      </c>
      <c r="J1124" s="39">
        <v>1684422522</v>
      </c>
      <c r="K1124" s="52">
        <f t="shared" si="131"/>
        <v>4848969539</v>
      </c>
      <c r="L1124" s="54">
        <v>29487625908</v>
      </c>
      <c r="M1124" s="54">
        <v>820779115</v>
      </c>
      <c r="N1124" s="54">
        <v>3134533929</v>
      </c>
      <c r="O1124" s="54">
        <v>15416607453</v>
      </c>
      <c r="P1124" s="52">
        <f t="shared" si="132"/>
        <v>10115705411</v>
      </c>
      <c r="Q1124" s="30" t="e">
        <f>MATCH(LEFT(A1124,4)*1,'Appendix 1'!E$5:E$8,0)</f>
        <v>#N/A</v>
      </c>
      <c r="R1124" s="41">
        <f t="shared" si="133"/>
        <v>-0.1</v>
      </c>
      <c r="S1124" s="41">
        <f t="shared" si="134"/>
        <v>-0.1</v>
      </c>
      <c r="T1124" s="41">
        <f t="shared" si="135"/>
        <v>-0.1</v>
      </c>
      <c r="U1124" s="41">
        <f t="shared" si="136"/>
        <v>-0.1</v>
      </c>
      <c r="V1124" s="41">
        <f t="shared" si="137"/>
        <v>4.0460931425125211E-2</v>
      </c>
      <c r="W1124" s="42"/>
      <c r="X1124" s="42"/>
      <c r="Y1124" s="42"/>
      <c r="Z1124" s="42"/>
      <c r="AA1124" s="42"/>
    </row>
    <row r="1125" spans="1:27" hidden="1">
      <c r="A1125" s="38" t="s">
        <v>5654</v>
      </c>
      <c r="B1125" s="39">
        <v>17447133</v>
      </c>
      <c r="C1125" s="30">
        <v>0</v>
      </c>
      <c r="D1125" s="39">
        <v>17447133</v>
      </c>
      <c r="E1125" s="30">
        <v>0</v>
      </c>
      <c r="F1125" s="52">
        <f t="shared" si="130"/>
        <v>0</v>
      </c>
      <c r="G1125" s="39">
        <v>70164136</v>
      </c>
      <c r="H1125" s="30">
        <v>0</v>
      </c>
      <c r="I1125" s="39">
        <v>70164136</v>
      </c>
      <c r="J1125" s="30">
        <v>0</v>
      </c>
      <c r="K1125" s="52">
        <f t="shared" si="131"/>
        <v>0</v>
      </c>
      <c r="L1125" s="54">
        <v>503997046</v>
      </c>
      <c r="M1125" s="54">
        <v>10710994</v>
      </c>
      <c r="N1125" s="54">
        <v>70170226</v>
      </c>
      <c r="O1125" s="54">
        <v>81771885</v>
      </c>
      <c r="P1125" s="52">
        <f t="shared" si="132"/>
        <v>341343941</v>
      </c>
      <c r="Q1125" s="30" t="e">
        <f>MATCH(LEFT(A1125,4)*1,'Appendix 1'!E$5:E$8,0)</f>
        <v>#N/A</v>
      </c>
      <c r="R1125" s="41">
        <f t="shared" si="133"/>
        <v>-0.1</v>
      </c>
      <c r="S1125" s="41">
        <f t="shared" si="134"/>
        <v>-0.1</v>
      </c>
      <c r="T1125" s="41">
        <f t="shared" si="135"/>
        <v>-0.1</v>
      </c>
      <c r="U1125" s="41">
        <f t="shared" si="136"/>
        <v>-0.1</v>
      </c>
      <c r="V1125" s="41" t="e">
        <f t="shared" si="137"/>
        <v>#DIV/0!</v>
      </c>
      <c r="W1125" s="42"/>
      <c r="X1125" s="42"/>
      <c r="Y1125" s="42"/>
      <c r="Z1125" s="42"/>
      <c r="AA1125" s="42"/>
    </row>
    <row r="1126" spans="1:27" hidden="1">
      <c r="A1126" s="38" t="s">
        <v>5655</v>
      </c>
      <c r="B1126" s="39">
        <v>32709788</v>
      </c>
      <c r="C1126" s="39">
        <v>6377</v>
      </c>
      <c r="D1126" s="39">
        <v>30476959</v>
      </c>
      <c r="E1126" s="39">
        <v>10768</v>
      </c>
      <c r="F1126" s="52">
        <f t="shared" si="130"/>
        <v>2215684</v>
      </c>
      <c r="G1126" s="39">
        <v>189457285</v>
      </c>
      <c r="H1126" s="39">
        <v>212784</v>
      </c>
      <c r="I1126" s="39">
        <v>114574091</v>
      </c>
      <c r="J1126" s="39">
        <v>359603</v>
      </c>
      <c r="K1126" s="52">
        <f t="shared" si="131"/>
        <v>74310807</v>
      </c>
      <c r="L1126" s="54">
        <v>390873467</v>
      </c>
      <c r="M1126" s="54">
        <v>30712119</v>
      </c>
      <c r="N1126" s="54">
        <v>118647484</v>
      </c>
      <c r="O1126" s="54">
        <v>55570115</v>
      </c>
      <c r="P1126" s="52">
        <f t="shared" si="132"/>
        <v>185943749</v>
      </c>
      <c r="Q1126" s="30" t="e">
        <f>MATCH(LEFT(A1126,4)*1,'Appendix 1'!E$5:E$8,0)</f>
        <v>#N/A</v>
      </c>
      <c r="R1126" s="41">
        <f t="shared" si="133"/>
        <v>-0.1</v>
      </c>
      <c r="S1126" s="41">
        <f t="shared" si="134"/>
        <v>-0.1</v>
      </c>
      <c r="T1126" s="41">
        <f t="shared" si="135"/>
        <v>-0.1</v>
      </c>
      <c r="U1126" s="41">
        <f t="shared" si="136"/>
        <v>-0.1</v>
      </c>
      <c r="V1126" s="41">
        <f t="shared" si="137"/>
        <v>2.9816443791277895E-2</v>
      </c>
      <c r="W1126" s="42"/>
      <c r="X1126" s="42"/>
      <c r="Y1126" s="42"/>
      <c r="Z1126" s="42"/>
      <c r="AA1126" s="42"/>
    </row>
    <row r="1127" spans="1:27" hidden="1">
      <c r="A1127" s="38" t="s">
        <v>5656</v>
      </c>
      <c r="B1127" s="39">
        <v>22166749</v>
      </c>
      <c r="C1127" s="39">
        <v>287081</v>
      </c>
      <c r="D1127" s="39">
        <v>18754111</v>
      </c>
      <c r="E1127" s="39">
        <v>221031</v>
      </c>
      <c r="F1127" s="52">
        <f t="shared" si="130"/>
        <v>2904526</v>
      </c>
      <c r="G1127" s="39">
        <v>160420555</v>
      </c>
      <c r="H1127" s="39">
        <v>6394008</v>
      </c>
      <c r="I1127" s="39">
        <v>74993608</v>
      </c>
      <c r="J1127" s="39">
        <v>5527010</v>
      </c>
      <c r="K1127" s="52">
        <f t="shared" si="131"/>
        <v>73505929</v>
      </c>
      <c r="L1127" s="54">
        <v>326463414</v>
      </c>
      <c r="M1127" s="54">
        <v>38656394</v>
      </c>
      <c r="N1127" s="54">
        <v>75009292</v>
      </c>
      <c r="O1127" s="54">
        <v>50833447</v>
      </c>
      <c r="P1127" s="52">
        <f t="shared" si="132"/>
        <v>161964281</v>
      </c>
      <c r="Q1127" s="30" t="e">
        <f>MATCH(LEFT(A1127,4)*1,'Appendix 1'!E$5:E$8,0)</f>
        <v>#N/A</v>
      </c>
      <c r="R1127" s="41">
        <f t="shared" si="133"/>
        <v>-0.1</v>
      </c>
      <c r="S1127" s="41">
        <f t="shared" si="134"/>
        <v>-0.1</v>
      </c>
      <c r="T1127" s="41">
        <f t="shared" si="135"/>
        <v>-0.1</v>
      </c>
      <c r="U1127" s="41">
        <f t="shared" si="136"/>
        <v>-0.1</v>
      </c>
      <c r="V1127" s="41">
        <f t="shared" si="137"/>
        <v>3.9514173067590232E-2</v>
      </c>
      <c r="W1127" s="42"/>
      <c r="X1127" s="42"/>
      <c r="Y1127" s="42"/>
      <c r="Z1127" s="42"/>
      <c r="AA1127" s="42"/>
    </row>
    <row r="1128" spans="1:27" hidden="1">
      <c r="A1128" s="38" t="s">
        <v>5657</v>
      </c>
      <c r="B1128" s="39">
        <v>6168383</v>
      </c>
      <c r="C1128" s="30">
        <v>0</v>
      </c>
      <c r="D1128" s="39">
        <v>6168383</v>
      </c>
      <c r="E1128" s="30">
        <v>0</v>
      </c>
      <c r="F1128" s="52">
        <f t="shared" si="130"/>
        <v>0</v>
      </c>
      <c r="G1128" s="39">
        <v>30321085</v>
      </c>
      <c r="H1128" s="30">
        <v>0</v>
      </c>
      <c r="I1128" s="39">
        <v>30321085</v>
      </c>
      <c r="J1128" s="30">
        <v>0</v>
      </c>
      <c r="K1128" s="52">
        <f t="shared" si="131"/>
        <v>0</v>
      </c>
      <c r="L1128" s="54">
        <v>226118737</v>
      </c>
      <c r="M1128" s="54">
        <v>1150620</v>
      </c>
      <c r="N1128" s="54">
        <v>30339925</v>
      </c>
      <c r="O1128" s="54">
        <v>78834227</v>
      </c>
      <c r="P1128" s="52">
        <f t="shared" si="132"/>
        <v>115793965</v>
      </c>
      <c r="Q1128" s="30" t="e">
        <f>MATCH(LEFT(A1128,4)*1,'Appendix 1'!E$5:E$8,0)</f>
        <v>#N/A</v>
      </c>
      <c r="R1128" s="41">
        <f t="shared" si="133"/>
        <v>-0.1</v>
      </c>
      <c r="S1128" s="41">
        <f t="shared" si="134"/>
        <v>-0.1</v>
      </c>
      <c r="T1128" s="41">
        <f t="shared" si="135"/>
        <v>-0.1</v>
      </c>
      <c r="U1128" s="41">
        <f t="shared" si="136"/>
        <v>-0.1</v>
      </c>
      <c r="V1128" s="41" t="e">
        <f t="shared" si="137"/>
        <v>#DIV/0!</v>
      </c>
      <c r="W1128" s="42"/>
      <c r="X1128" s="42"/>
      <c r="Y1128" s="42"/>
      <c r="Z1128" s="42"/>
      <c r="AA1128" s="42"/>
    </row>
    <row r="1129" spans="1:27" hidden="1">
      <c r="A1129" s="38" t="s">
        <v>5658</v>
      </c>
      <c r="B1129" s="39">
        <v>148289</v>
      </c>
      <c r="C1129" s="30">
        <v>0</v>
      </c>
      <c r="D1129" s="39">
        <v>148289</v>
      </c>
      <c r="E1129" s="30">
        <v>0</v>
      </c>
      <c r="F1129" s="52">
        <f t="shared" si="130"/>
        <v>0</v>
      </c>
      <c r="G1129" s="39">
        <v>711157</v>
      </c>
      <c r="H1129" s="30">
        <v>0</v>
      </c>
      <c r="I1129" s="39">
        <v>711157</v>
      </c>
      <c r="J1129" s="30">
        <v>0</v>
      </c>
      <c r="K1129" s="52">
        <f t="shared" si="131"/>
        <v>0</v>
      </c>
      <c r="L1129" s="54">
        <v>34419247</v>
      </c>
      <c r="M1129" s="54">
        <v>7004952</v>
      </c>
      <c r="N1129" s="54">
        <v>711157</v>
      </c>
      <c r="O1129" s="54">
        <v>14453365</v>
      </c>
      <c r="P1129" s="52">
        <f t="shared" si="132"/>
        <v>12249773</v>
      </c>
      <c r="Q1129" s="30" t="e">
        <f>MATCH(LEFT(A1129,4)*1,'Appendix 1'!E$5:E$8,0)</f>
        <v>#N/A</v>
      </c>
      <c r="R1129" s="41">
        <f t="shared" si="133"/>
        <v>-0.1</v>
      </c>
      <c r="S1129" s="41">
        <f t="shared" si="134"/>
        <v>-0.1</v>
      </c>
      <c r="T1129" s="41">
        <f t="shared" si="135"/>
        <v>-0.1</v>
      </c>
      <c r="U1129" s="41">
        <f t="shared" si="136"/>
        <v>-0.1</v>
      </c>
      <c r="V1129" s="41" t="e">
        <f t="shared" si="137"/>
        <v>#DIV/0!</v>
      </c>
      <c r="W1129" s="42"/>
      <c r="X1129" s="42"/>
      <c r="Y1129" s="42"/>
      <c r="Z1129" s="42"/>
      <c r="AA1129" s="42"/>
    </row>
    <row r="1130" spans="1:27" hidden="1">
      <c r="A1130" s="38" t="s">
        <v>5659</v>
      </c>
      <c r="B1130" s="30">
        <v>0</v>
      </c>
      <c r="C1130" s="40"/>
      <c r="D1130" s="40"/>
      <c r="E1130" s="40"/>
      <c r="F1130" s="52">
        <f t="shared" si="130"/>
        <v>0</v>
      </c>
      <c r="G1130" s="30">
        <v>0</v>
      </c>
      <c r="H1130" s="40"/>
      <c r="I1130" s="40"/>
      <c r="J1130" s="40"/>
      <c r="K1130" s="52">
        <f t="shared" si="131"/>
        <v>0</v>
      </c>
      <c r="L1130" s="54">
        <v>1162559</v>
      </c>
      <c r="M1130" s="55"/>
      <c r="N1130" s="55"/>
      <c r="O1130" s="55"/>
      <c r="P1130" s="52">
        <f t="shared" si="132"/>
        <v>1162559</v>
      </c>
      <c r="Q1130" s="30" t="e">
        <f>MATCH(LEFT(A1130,4)*1,'Appendix 1'!E$5:E$8,0)</f>
        <v>#N/A</v>
      </c>
      <c r="R1130" s="41">
        <f t="shared" si="133"/>
        <v>-0.1</v>
      </c>
      <c r="S1130" s="41">
        <f t="shared" si="134"/>
        <v>-0.1</v>
      </c>
      <c r="T1130" s="41">
        <f t="shared" si="135"/>
        <v>-0.1</v>
      </c>
      <c r="U1130" s="41">
        <f t="shared" si="136"/>
        <v>-0.1</v>
      </c>
      <c r="V1130" s="41" t="e">
        <f t="shared" si="137"/>
        <v>#DIV/0!</v>
      </c>
      <c r="W1130" s="42"/>
      <c r="X1130" s="42"/>
      <c r="Y1130" s="42"/>
      <c r="Z1130" s="42"/>
      <c r="AA1130" s="42"/>
    </row>
    <row r="1131" spans="1:27" hidden="1">
      <c r="A1131" s="38" t="s">
        <v>5660</v>
      </c>
      <c r="B1131" s="30">
        <v>0</v>
      </c>
      <c r="C1131" s="30">
        <v>0</v>
      </c>
      <c r="D1131" s="40"/>
      <c r="E1131" s="40"/>
      <c r="F1131" s="52">
        <f t="shared" si="130"/>
        <v>0</v>
      </c>
      <c r="G1131" s="30">
        <v>0</v>
      </c>
      <c r="H1131" s="30">
        <v>0</v>
      </c>
      <c r="I1131" s="40"/>
      <c r="J1131" s="40"/>
      <c r="K1131" s="52">
        <f t="shared" si="131"/>
        <v>0</v>
      </c>
      <c r="L1131" s="54">
        <v>85367404</v>
      </c>
      <c r="M1131" s="54">
        <v>1895000</v>
      </c>
      <c r="N1131" s="55"/>
      <c r="O1131" s="55"/>
      <c r="P1131" s="52">
        <f t="shared" si="132"/>
        <v>83472404</v>
      </c>
      <c r="Q1131" s="30" t="e">
        <f>MATCH(LEFT(A1131,4)*1,'Appendix 1'!E$5:E$8,0)</f>
        <v>#N/A</v>
      </c>
      <c r="R1131" s="41">
        <f t="shared" si="133"/>
        <v>-0.1</v>
      </c>
      <c r="S1131" s="41">
        <f t="shared" si="134"/>
        <v>-0.1</v>
      </c>
      <c r="T1131" s="41">
        <f t="shared" si="135"/>
        <v>-0.1</v>
      </c>
      <c r="U1131" s="41">
        <f t="shared" si="136"/>
        <v>-0.1</v>
      </c>
      <c r="V1131" s="41" t="e">
        <f t="shared" si="137"/>
        <v>#DIV/0!</v>
      </c>
      <c r="W1131" s="42"/>
      <c r="X1131" s="42"/>
      <c r="Y1131" s="42"/>
      <c r="Z1131" s="42"/>
      <c r="AA1131" s="42"/>
    </row>
    <row r="1132" spans="1:27" hidden="1">
      <c r="A1132" s="38" t="s">
        <v>5661</v>
      </c>
      <c r="B1132" s="39">
        <v>413154</v>
      </c>
      <c r="C1132" s="30">
        <v>0</v>
      </c>
      <c r="D1132" s="40"/>
      <c r="E1132" s="30">
        <v>0</v>
      </c>
      <c r="F1132" s="52">
        <f t="shared" si="130"/>
        <v>413154</v>
      </c>
      <c r="G1132" s="39">
        <v>8263082</v>
      </c>
      <c r="H1132" s="30">
        <v>0</v>
      </c>
      <c r="I1132" s="40"/>
      <c r="J1132" s="30">
        <v>0</v>
      </c>
      <c r="K1132" s="52">
        <f t="shared" si="131"/>
        <v>8263082</v>
      </c>
      <c r="L1132" s="54">
        <v>113006297</v>
      </c>
      <c r="M1132" s="54">
        <v>518105</v>
      </c>
      <c r="N1132" s="55"/>
      <c r="O1132" s="54">
        <v>104225110</v>
      </c>
      <c r="P1132" s="52">
        <f t="shared" si="132"/>
        <v>8263082</v>
      </c>
      <c r="Q1132" s="30" t="e">
        <f>MATCH(LEFT(A1132,4)*1,'Appendix 1'!E$5:E$8,0)</f>
        <v>#N/A</v>
      </c>
      <c r="R1132" s="41">
        <f t="shared" si="133"/>
        <v>-0.1</v>
      </c>
      <c r="S1132" s="41">
        <f t="shared" si="134"/>
        <v>-0.1</v>
      </c>
      <c r="T1132" s="41">
        <f t="shared" si="135"/>
        <v>-0.1</v>
      </c>
      <c r="U1132" s="41">
        <f t="shared" si="136"/>
        <v>-0.1</v>
      </c>
      <c r="V1132" s="41">
        <f t="shared" si="137"/>
        <v>4.9999987897978021E-2</v>
      </c>
      <c r="W1132" s="42"/>
      <c r="X1132" s="42"/>
      <c r="Y1132" s="42"/>
      <c r="Z1132" s="42"/>
      <c r="AA1132" s="42"/>
    </row>
    <row r="1133" spans="1:27" hidden="1">
      <c r="A1133" s="38" t="s">
        <v>5662</v>
      </c>
      <c r="B1133" s="39">
        <v>168961</v>
      </c>
      <c r="C1133" s="39">
        <v>24964</v>
      </c>
      <c r="D1133" s="39">
        <v>42449</v>
      </c>
      <c r="E1133" s="39">
        <v>205</v>
      </c>
      <c r="F1133" s="52">
        <f t="shared" si="130"/>
        <v>101343</v>
      </c>
      <c r="G1133" s="39">
        <v>4514606</v>
      </c>
      <c r="H1133" s="39">
        <v>860809</v>
      </c>
      <c r="I1133" s="39">
        <v>152150</v>
      </c>
      <c r="J1133" s="39">
        <v>7080</v>
      </c>
      <c r="K1133" s="52">
        <f t="shared" si="131"/>
        <v>3494567</v>
      </c>
      <c r="L1133" s="54">
        <v>33123924</v>
      </c>
      <c r="M1133" s="54">
        <v>29470127</v>
      </c>
      <c r="N1133" s="54">
        <v>152150</v>
      </c>
      <c r="O1133" s="54">
        <v>7080</v>
      </c>
      <c r="P1133" s="52">
        <f t="shared" si="132"/>
        <v>3494567</v>
      </c>
      <c r="Q1133" s="30" t="e">
        <f>MATCH(LEFT(A1133,4)*1,'Appendix 1'!E$5:E$8,0)</f>
        <v>#N/A</v>
      </c>
      <c r="R1133" s="41">
        <f t="shared" si="133"/>
        <v>-0.1</v>
      </c>
      <c r="S1133" s="41">
        <f t="shared" si="134"/>
        <v>-0.1</v>
      </c>
      <c r="T1133" s="41">
        <f t="shared" si="135"/>
        <v>-0.1</v>
      </c>
      <c r="U1133" s="41">
        <f t="shared" si="136"/>
        <v>-0.1</v>
      </c>
      <c r="V1133" s="41">
        <f t="shared" si="137"/>
        <v>2.9000159390276392E-2</v>
      </c>
      <c r="W1133" s="42"/>
      <c r="X1133" s="42"/>
      <c r="Y1133" s="42"/>
      <c r="Z1133" s="42"/>
      <c r="AA1133" s="42"/>
    </row>
    <row r="1134" spans="1:27" hidden="1">
      <c r="A1134" s="38" t="s">
        <v>5663</v>
      </c>
      <c r="B1134" s="39">
        <v>1758362</v>
      </c>
      <c r="C1134" s="30">
        <v>0</v>
      </c>
      <c r="D1134" s="40"/>
      <c r="E1134" s="40"/>
      <c r="F1134" s="52">
        <f t="shared" si="130"/>
        <v>1758362</v>
      </c>
      <c r="G1134" s="39">
        <v>12559724</v>
      </c>
      <c r="H1134" s="30">
        <v>0</v>
      </c>
      <c r="I1134" s="40"/>
      <c r="J1134" s="40"/>
      <c r="K1134" s="52">
        <f t="shared" si="131"/>
        <v>12559724</v>
      </c>
      <c r="L1134" s="54">
        <v>230547840</v>
      </c>
      <c r="M1134" s="54">
        <v>117979729</v>
      </c>
      <c r="N1134" s="55"/>
      <c r="O1134" s="55"/>
      <c r="P1134" s="52">
        <f t="shared" si="132"/>
        <v>112568111</v>
      </c>
      <c r="Q1134" s="30" t="e">
        <f>MATCH(LEFT(A1134,4)*1,'Appendix 1'!E$5:E$8,0)</f>
        <v>#N/A</v>
      </c>
      <c r="R1134" s="41">
        <f t="shared" si="133"/>
        <v>-0.1</v>
      </c>
      <c r="S1134" s="41">
        <f t="shared" si="134"/>
        <v>-0.1</v>
      </c>
      <c r="T1134" s="41">
        <f t="shared" si="135"/>
        <v>-0.1</v>
      </c>
      <c r="U1134" s="41">
        <f t="shared" si="136"/>
        <v>-0.1</v>
      </c>
      <c r="V1134" s="41">
        <f t="shared" si="137"/>
        <v>0.14000005095653376</v>
      </c>
      <c r="W1134" s="42"/>
      <c r="X1134" s="42"/>
      <c r="Y1134" s="42"/>
      <c r="Z1134" s="42"/>
      <c r="AA1134" s="42"/>
    </row>
    <row r="1135" spans="1:27" hidden="1">
      <c r="A1135" s="38" t="s">
        <v>5664</v>
      </c>
      <c r="B1135" s="39">
        <v>30418</v>
      </c>
      <c r="C1135" s="39">
        <v>11160</v>
      </c>
      <c r="D1135" s="40"/>
      <c r="E1135" s="30">
        <v>0</v>
      </c>
      <c r="F1135" s="52">
        <f t="shared" si="130"/>
        <v>19258</v>
      </c>
      <c r="G1135" s="39">
        <v>217264</v>
      </c>
      <c r="H1135" s="39">
        <v>79703</v>
      </c>
      <c r="I1135" s="40"/>
      <c r="J1135" s="30">
        <v>0</v>
      </c>
      <c r="K1135" s="52">
        <f t="shared" si="131"/>
        <v>137561</v>
      </c>
      <c r="L1135" s="54">
        <v>365755875</v>
      </c>
      <c r="M1135" s="54">
        <v>365138628</v>
      </c>
      <c r="N1135" s="55"/>
      <c r="O1135" s="54">
        <v>479686</v>
      </c>
      <c r="P1135" s="52">
        <f t="shared" si="132"/>
        <v>137561</v>
      </c>
      <c r="Q1135" s="30" t="e">
        <f>MATCH(LEFT(A1135,4)*1,'Appendix 1'!E$5:E$8,0)</f>
        <v>#N/A</v>
      </c>
      <c r="R1135" s="41">
        <f t="shared" si="133"/>
        <v>-0.1</v>
      </c>
      <c r="S1135" s="41">
        <f t="shared" si="134"/>
        <v>-0.1</v>
      </c>
      <c r="T1135" s="41">
        <f t="shared" si="135"/>
        <v>-0.1</v>
      </c>
      <c r="U1135" s="41">
        <f t="shared" si="136"/>
        <v>-0.1</v>
      </c>
      <c r="V1135" s="41">
        <f t="shared" si="137"/>
        <v>0.13999607446878112</v>
      </c>
      <c r="W1135" s="42"/>
      <c r="X1135" s="42"/>
      <c r="Y1135" s="42"/>
      <c r="Z1135" s="42"/>
      <c r="AA1135" s="42"/>
    </row>
    <row r="1136" spans="1:27" hidden="1">
      <c r="A1136" s="38" t="s">
        <v>5665</v>
      </c>
      <c r="B1136" s="39">
        <v>43938565</v>
      </c>
      <c r="C1136" s="39">
        <v>417640</v>
      </c>
      <c r="D1136" s="39">
        <v>35629885</v>
      </c>
      <c r="E1136" s="39">
        <v>1089057</v>
      </c>
      <c r="F1136" s="52">
        <f t="shared" si="130"/>
        <v>6801983</v>
      </c>
      <c r="G1136" s="39">
        <v>425383437</v>
      </c>
      <c r="H1136" s="39">
        <v>14917360</v>
      </c>
      <c r="I1136" s="39">
        <v>144421795</v>
      </c>
      <c r="J1136" s="39">
        <v>36859799</v>
      </c>
      <c r="K1136" s="52">
        <f t="shared" si="131"/>
        <v>229184483</v>
      </c>
      <c r="L1136" s="54">
        <v>968558693</v>
      </c>
      <c r="M1136" s="54">
        <v>191251309</v>
      </c>
      <c r="N1136" s="54">
        <v>144421795</v>
      </c>
      <c r="O1136" s="54">
        <v>196856927</v>
      </c>
      <c r="P1136" s="52">
        <f t="shared" si="132"/>
        <v>436028662</v>
      </c>
      <c r="Q1136" s="30" t="e">
        <f>MATCH(LEFT(A1136,4)*1,'Appendix 1'!E$5:E$8,0)</f>
        <v>#N/A</v>
      </c>
      <c r="R1136" s="41">
        <f t="shared" si="133"/>
        <v>-0.1</v>
      </c>
      <c r="S1136" s="41">
        <f t="shared" si="134"/>
        <v>-0.1</v>
      </c>
      <c r="T1136" s="41">
        <f t="shared" si="135"/>
        <v>-0.1</v>
      </c>
      <c r="U1136" s="41">
        <f t="shared" si="136"/>
        <v>-0.1</v>
      </c>
      <c r="V1136" s="41">
        <f t="shared" si="137"/>
        <v>2.9679072993785534E-2</v>
      </c>
      <c r="W1136" s="42"/>
      <c r="X1136" s="42"/>
      <c r="Y1136" s="42"/>
      <c r="Z1136" s="42"/>
      <c r="AA1136" s="42"/>
    </row>
    <row r="1137" spans="1:32" hidden="1">
      <c r="A1137" s="38" t="s">
        <v>5666</v>
      </c>
      <c r="B1137" s="39">
        <v>3711563</v>
      </c>
      <c r="C1137" s="39">
        <v>7400</v>
      </c>
      <c r="D1137" s="39">
        <v>2776697</v>
      </c>
      <c r="E1137" s="39">
        <v>3007</v>
      </c>
      <c r="F1137" s="52">
        <f t="shared" si="130"/>
        <v>924459</v>
      </c>
      <c r="G1137" s="39">
        <v>34242681</v>
      </c>
      <c r="H1137" s="39">
        <v>194698</v>
      </c>
      <c r="I1137" s="39">
        <v>9641371</v>
      </c>
      <c r="J1137" s="39">
        <v>79100</v>
      </c>
      <c r="K1137" s="52">
        <f t="shared" si="131"/>
        <v>24327512</v>
      </c>
      <c r="L1137" s="54">
        <v>45919421</v>
      </c>
      <c r="M1137" s="54">
        <v>5819957</v>
      </c>
      <c r="N1137" s="54">
        <v>9641371</v>
      </c>
      <c r="O1137" s="54">
        <v>5402501</v>
      </c>
      <c r="P1137" s="52">
        <f t="shared" si="132"/>
        <v>25055592</v>
      </c>
      <c r="Q1137" s="30" t="e">
        <f>MATCH(LEFT(A1137,4)*1,'Appendix 1'!E$5:E$8,0)</f>
        <v>#N/A</v>
      </c>
      <c r="R1137" s="41">
        <f t="shared" si="133"/>
        <v>-0.1</v>
      </c>
      <c r="S1137" s="41">
        <f t="shared" si="134"/>
        <v>-0.1</v>
      </c>
      <c r="T1137" s="41">
        <f t="shared" si="135"/>
        <v>-0.1</v>
      </c>
      <c r="U1137" s="41">
        <f t="shared" si="136"/>
        <v>-0.1</v>
      </c>
      <c r="V1137" s="41">
        <f t="shared" si="137"/>
        <v>3.8000556735929267E-2</v>
      </c>
      <c r="W1137" s="42"/>
      <c r="X1137" s="42"/>
      <c r="Y1137" s="42"/>
      <c r="Z1137" s="42"/>
      <c r="AA1137" s="42"/>
    </row>
    <row r="1138" spans="1:32" hidden="1">
      <c r="A1138" s="38" t="s">
        <v>5667</v>
      </c>
      <c r="B1138" s="30">
        <v>0</v>
      </c>
      <c r="C1138" s="30">
        <v>0</v>
      </c>
      <c r="D1138" s="30">
        <v>0</v>
      </c>
      <c r="E1138" s="30">
        <v>0</v>
      </c>
      <c r="F1138" s="52">
        <f t="shared" si="130"/>
        <v>0</v>
      </c>
      <c r="G1138" s="30">
        <v>0</v>
      </c>
      <c r="H1138" s="30">
        <v>0</v>
      </c>
      <c r="I1138" s="30">
        <v>0</v>
      </c>
      <c r="J1138" s="30">
        <v>0</v>
      </c>
      <c r="K1138" s="52">
        <f t="shared" si="131"/>
        <v>0</v>
      </c>
      <c r="L1138" s="54">
        <v>1002009580</v>
      </c>
      <c r="M1138" s="54">
        <v>26535616</v>
      </c>
      <c r="N1138" s="54">
        <v>709658339</v>
      </c>
      <c r="O1138" s="54">
        <v>28488817</v>
      </c>
      <c r="P1138" s="52">
        <f t="shared" si="132"/>
        <v>237326808</v>
      </c>
      <c r="Q1138" s="30" t="e">
        <f>MATCH(LEFT(A1138,4)*1,'Appendix 1'!E$5:E$8,0)</f>
        <v>#N/A</v>
      </c>
      <c r="R1138" s="41">
        <f t="shared" si="133"/>
        <v>-0.1</v>
      </c>
      <c r="S1138" s="41">
        <f t="shared" si="134"/>
        <v>-0.1</v>
      </c>
      <c r="T1138" s="41">
        <f t="shared" si="135"/>
        <v>-0.1</v>
      </c>
      <c r="U1138" s="41">
        <f t="shared" si="136"/>
        <v>-0.1</v>
      </c>
      <c r="V1138" s="41" t="e">
        <f t="shared" si="137"/>
        <v>#DIV/0!</v>
      </c>
      <c r="W1138" s="42"/>
      <c r="X1138" s="42"/>
      <c r="Y1138" s="42"/>
      <c r="Z1138" s="42"/>
      <c r="AA1138" s="42"/>
    </row>
    <row r="1139" spans="1:32" hidden="1">
      <c r="A1139" s="38" t="s">
        <v>5668</v>
      </c>
      <c r="B1139" s="39">
        <v>3737081</v>
      </c>
      <c r="C1139" s="39">
        <v>110345</v>
      </c>
      <c r="D1139" s="39">
        <v>3464006</v>
      </c>
      <c r="E1139" s="39">
        <v>159957</v>
      </c>
      <c r="F1139" s="52">
        <f t="shared" si="130"/>
        <v>2773</v>
      </c>
      <c r="G1139" s="39">
        <v>28558430</v>
      </c>
      <c r="H1139" s="39">
        <v>2758621</v>
      </c>
      <c r="I1139" s="39">
        <v>21731595</v>
      </c>
      <c r="J1139" s="39">
        <v>3998892</v>
      </c>
      <c r="K1139" s="52">
        <f t="shared" si="131"/>
        <v>69322</v>
      </c>
      <c r="L1139" s="54">
        <v>19503766400</v>
      </c>
      <c r="M1139" s="54">
        <v>406556667</v>
      </c>
      <c r="N1139" s="54">
        <v>22508525</v>
      </c>
      <c r="O1139" s="54">
        <v>12213161863</v>
      </c>
      <c r="P1139" s="52">
        <f t="shared" si="132"/>
        <v>6861539345</v>
      </c>
      <c r="Q1139" s="30" t="e">
        <f>MATCH(LEFT(A1139,4)*1,'Appendix 1'!E$5:E$8,0)</f>
        <v>#N/A</v>
      </c>
      <c r="R1139" s="41">
        <f t="shared" si="133"/>
        <v>-0.1</v>
      </c>
      <c r="S1139" s="41">
        <f t="shared" si="134"/>
        <v>-0.1</v>
      </c>
      <c r="T1139" s="41">
        <f t="shared" si="135"/>
        <v>-0.1</v>
      </c>
      <c r="U1139" s="41">
        <f t="shared" si="136"/>
        <v>-0.1</v>
      </c>
      <c r="V1139" s="41">
        <f t="shared" si="137"/>
        <v>4.0001731052191222E-2</v>
      </c>
      <c r="W1139" s="42"/>
      <c r="X1139" s="42"/>
      <c r="Y1139" s="42"/>
      <c r="Z1139" s="42"/>
      <c r="AA1139" s="42"/>
    </row>
    <row r="1140" spans="1:32" hidden="1">
      <c r="A1140" s="38" t="s">
        <v>5669</v>
      </c>
      <c r="B1140" s="39">
        <v>7976470</v>
      </c>
      <c r="C1140" s="39">
        <v>38755</v>
      </c>
      <c r="D1140" s="39">
        <v>1514027</v>
      </c>
      <c r="E1140" s="39">
        <v>92319</v>
      </c>
      <c r="F1140" s="52">
        <f t="shared" si="130"/>
        <v>6331369</v>
      </c>
      <c r="G1140" s="39">
        <v>366495877</v>
      </c>
      <c r="H1140" s="39">
        <v>1993304</v>
      </c>
      <c r="I1140" s="39">
        <v>10332295</v>
      </c>
      <c r="J1140" s="39">
        <v>4615939</v>
      </c>
      <c r="K1140" s="52">
        <f t="shared" si="131"/>
        <v>349554339</v>
      </c>
      <c r="L1140" s="54">
        <v>1155526245</v>
      </c>
      <c r="M1140" s="54">
        <v>739160792</v>
      </c>
      <c r="N1140" s="54">
        <v>10332295</v>
      </c>
      <c r="O1140" s="54">
        <v>56478819</v>
      </c>
      <c r="P1140" s="52">
        <f t="shared" si="132"/>
        <v>349554339</v>
      </c>
      <c r="Q1140" s="30" t="e">
        <f>MATCH(LEFT(A1140,4)*1,'Appendix 1'!E$5:E$8,0)</f>
        <v>#N/A</v>
      </c>
      <c r="R1140" s="41">
        <f t="shared" si="133"/>
        <v>-0.1</v>
      </c>
      <c r="S1140" s="41">
        <f t="shared" si="134"/>
        <v>-0.1</v>
      </c>
      <c r="T1140" s="41">
        <f t="shared" si="135"/>
        <v>-0.1</v>
      </c>
      <c r="U1140" s="41">
        <f t="shared" si="136"/>
        <v>-0.1</v>
      </c>
      <c r="V1140" s="41">
        <f t="shared" si="137"/>
        <v>1.8112688911580067E-2</v>
      </c>
      <c r="W1140" s="42"/>
      <c r="X1140" s="42"/>
      <c r="Y1140" s="42"/>
      <c r="Z1140" s="42"/>
      <c r="AA1140" s="42"/>
    </row>
    <row r="1141" spans="1:32" hidden="1">
      <c r="A1141" s="38" t="s">
        <v>5670</v>
      </c>
      <c r="B1141" s="39">
        <v>3284492839</v>
      </c>
      <c r="C1141" s="39">
        <v>8548045</v>
      </c>
      <c r="D1141" s="39">
        <v>488720973</v>
      </c>
      <c r="E1141" s="39">
        <v>215536203</v>
      </c>
      <c r="F1141" s="52">
        <f t="shared" si="130"/>
        <v>2571687618</v>
      </c>
      <c r="G1141" s="39">
        <v>114321567929</v>
      </c>
      <c r="H1141" s="39">
        <v>342340503</v>
      </c>
      <c r="I1141" s="39">
        <v>2335628752</v>
      </c>
      <c r="J1141" s="39">
        <v>8621407858</v>
      </c>
      <c r="K1141" s="52">
        <f t="shared" si="131"/>
        <v>103022190816</v>
      </c>
      <c r="L1141" s="54">
        <v>217581556503</v>
      </c>
      <c r="M1141" s="54">
        <v>34642103031</v>
      </c>
      <c r="N1141" s="54">
        <v>2352796788</v>
      </c>
      <c r="O1141" s="54">
        <v>45176236816</v>
      </c>
      <c r="P1141" s="52">
        <f t="shared" si="132"/>
        <v>135410419868</v>
      </c>
      <c r="Q1141" s="30" t="e">
        <f>MATCH(LEFT(A1141,4)*1,'Appendix 1'!E$5:E$8,0)</f>
        <v>#N/A</v>
      </c>
      <c r="R1141" s="41">
        <f t="shared" si="133"/>
        <v>-0.1</v>
      </c>
      <c r="S1141" s="41">
        <f t="shared" si="134"/>
        <v>-0.1</v>
      </c>
      <c r="T1141" s="41">
        <f t="shared" si="135"/>
        <v>-0.1</v>
      </c>
      <c r="U1141" s="41">
        <f t="shared" si="136"/>
        <v>-0.1</v>
      </c>
      <c r="V1141" s="41">
        <f t="shared" si="137"/>
        <v>2.4962462918237616E-2</v>
      </c>
      <c r="W1141" s="42"/>
      <c r="X1141" s="42"/>
      <c r="Y1141" s="42"/>
      <c r="Z1141" s="42"/>
      <c r="AA1141" s="42"/>
    </row>
    <row r="1142" spans="1:32" hidden="1">
      <c r="A1142" s="38" t="s">
        <v>5671</v>
      </c>
      <c r="B1142" s="39">
        <v>185236530</v>
      </c>
      <c r="C1142" s="39">
        <v>577899</v>
      </c>
      <c r="D1142" s="39">
        <v>2832116</v>
      </c>
      <c r="E1142" s="39">
        <v>4465001</v>
      </c>
      <c r="F1142" s="52">
        <f t="shared" si="130"/>
        <v>177361514</v>
      </c>
      <c r="G1142" s="39">
        <v>1495478792</v>
      </c>
      <c r="H1142" s="39">
        <v>2609235</v>
      </c>
      <c r="I1142" s="39">
        <v>9358417</v>
      </c>
      <c r="J1142" s="39">
        <v>18205917</v>
      </c>
      <c r="K1142" s="52">
        <f t="shared" si="131"/>
        <v>1465305223</v>
      </c>
      <c r="L1142" s="54">
        <v>43261821441</v>
      </c>
      <c r="M1142" s="54">
        <v>6579746783</v>
      </c>
      <c r="N1142" s="54">
        <v>10213529</v>
      </c>
      <c r="O1142" s="54">
        <v>32766482739</v>
      </c>
      <c r="P1142" s="52">
        <f t="shared" si="132"/>
        <v>3905378390</v>
      </c>
      <c r="Q1142" s="30" t="e">
        <f>MATCH(LEFT(A1142,4)*1,'Appendix 1'!E$5:E$8,0)</f>
        <v>#N/A</v>
      </c>
      <c r="R1142" s="41">
        <f t="shared" si="133"/>
        <v>-0.1</v>
      </c>
      <c r="S1142" s="41">
        <f t="shared" si="134"/>
        <v>-0.1</v>
      </c>
      <c r="T1142" s="41">
        <f t="shared" si="135"/>
        <v>-0.1</v>
      </c>
      <c r="U1142" s="41">
        <f t="shared" si="136"/>
        <v>-0.1</v>
      </c>
      <c r="V1142" s="41">
        <f t="shared" si="137"/>
        <v>0.1210406618471461</v>
      </c>
      <c r="W1142" s="42"/>
      <c r="X1142" s="42"/>
      <c r="Y1142" s="42"/>
      <c r="Z1142" s="42"/>
      <c r="AA1142" s="42"/>
    </row>
    <row r="1143" spans="1:32" hidden="1">
      <c r="A1143" s="38" t="s">
        <v>5672</v>
      </c>
      <c r="B1143" s="39">
        <v>1519781</v>
      </c>
      <c r="C1143" s="30">
        <v>0</v>
      </c>
      <c r="D1143" s="39">
        <v>1519781</v>
      </c>
      <c r="E1143" s="30">
        <v>0</v>
      </c>
      <c r="F1143" s="52">
        <f t="shared" si="130"/>
        <v>0</v>
      </c>
      <c r="G1143" s="39">
        <v>6306478</v>
      </c>
      <c r="H1143" s="30">
        <v>0</v>
      </c>
      <c r="I1143" s="39">
        <v>6306478</v>
      </c>
      <c r="J1143" s="30">
        <v>0</v>
      </c>
      <c r="K1143" s="52">
        <f t="shared" si="131"/>
        <v>0</v>
      </c>
      <c r="L1143" s="54">
        <v>1377741365</v>
      </c>
      <c r="M1143" s="54">
        <v>546378927</v>
      </c>
      <c r="N1143" s="54">
        <v>6306478</v>
      </c>
      <c r="O1143" s="54">
        <v>9992337</v>
      </c>
      <c r="P1143" s="52">
        <f t="shared" si="132"/>
        <v>815063623</v>
      </c>
      <c r="Q1143" s="30" t="e">
        <f>MATCH(LEFT(A1143,4)*1,'Appendix 1'!E$5:E$8,0)</f>
        <v>#N/A</v>
      </c>
      <c r="R1143" s="41">
        <f t="shared" si="133"/>
        <v>-0.1</v>
      </c>
      <c r="S1143" s="41">
        <f t="shared" si="134"/>
        <v>-0.1</v>
      </c>
      <c r="T1143" s="41">
        <f t="shared" si="135"/>
        <v>-0.1</v>
      </c>
      <c r="U1143" s="41">
        <f t="shared" si="136"/>
        <v>-0.1</v>
      </c>
      <c r="V1143" s="41" t="e">
        <f t="shared" si="137"/>
        <v>#DIV/0!</v>
      </c>
      <c r="W1143" s="42"/>
      <c r="X1143" s="42"/>
      <c r="Y1143" s="42"/>
      <c r="Z1143" s="42"/>
      <c r="AA1143" s="42"/>
    </row>
    <row r="1144" spans="1:32" hidden="1">
      <c r="A1144" s="38" t="s">
        <v>5673</v>
      </c>
      <c r="B1144" s="39">
        <v>1907360</v>
      </c>
      <c r="C1144" s="30">
        <v>0</v>
      </c>
      <c r="D1144" s="39">
        <v>415408</v>
      </c>
      <c r="E1144" s="39">
        <v>60062</v>
      </c>
      <c r="F1144" s="52">
        <f t="shared" si="130"/>
        <v>1431890</v>
      </c>
      <c r="G1144" s="39">
        <v>40733541</v>
      </c>
      <c r="H1144" s="30">
        <v>0</v>
      </c>
      <c r="I1144" s="39">
        <v>1558155</v>
      </c>
      <c r="J1144" s="39">
        <v>1594481</v>
      </c>
      <c r="K1144" s="52">
        <f t="shared" si="131"/>
        <v>37580905</v>
      </c>
      <c r="L1144" s="54">
        <v>140540533</v>
      </c>
      <c r="M1144" s="54">
        <v>37145002</v>
      </c>
      <c r="N1144" s="54">
        <v>1558155</v>
      </c>
      <c r="O1144" s="54">
        <v>1688771</v>
      </c>
      <c r="P1144" s="52">
        <f t="shared" si="132"/>
        <v>100148605</v>
      </c>
      <c r="Q1144" s="30" t="e">
        <f>MATCH(LEFT(A1144,4)*1,'Appendix 1'!E$5:E$8,0)</f>
        <v>#N/A</v>
      </c>
      <c r="R1144" s="41">
        <f t="shared" si="133"/>
        <v>-0.1</v>
      </c>
      <c r="S1144" s="41">
        <f t="shared" si="134"/>
        <v>-0.1</v>
      </c>
      <c r="T1144" s="41">
        <f t="shared" si="135"/>
        <v>-0.1</v>
      </c>
      <c r="U1144" s="41">
        <f t="shared" si="136"/>
        <v>-0.1</v>
      </c>
      <c r="V1144" s="41">
        <f t="shared" si="137"/>
        <v>3.8101530551220092E-2</v>
      </c>
      <c r="W1144" s="42"/>
      <c r="X1144" s="42"/>
      <c r="Y1144" s="42"/>
      <c r="Z1144" s="42"/>
      <c r="AA1144" s="42"/>
    </row>
    <row r="1145" spans="1:32" hidden="1">
      <c r="A1145" s="38" t="s">
        <v>5674</v>
      </c>
      <c r="B1145" s="39">
        <v>23046420</v>
      </c>
      <c r="C1145" s="39">
        <v>106484</v>
      </c>
      <c r="D1145" s="39">
        <v>1668877</v>
      </c>
      <c r="E1145" s="39">
        <v>2586917</v>
      </c>
      <c r="F1145" s="52">
        <f t="shared" si="130"/>
        <v>18684142</v>
      </c>
      <c r="G1145" s="39">
        <v>554960906</v>
      </c>
      <c r="H1145" s="39">
        <v>2727699</v>
      </c>
      <c r="I1145" s="39">
        <v>6050357</v>
      </c>
      <c r="J1145" s="39">
        <v>65543284</v>
      </c>
      <c r="K1145" s="52">
        <f t="shared" si="131"/>
        <v>480639566</v>
      </c>
      <c r="L1145" s="54">
        <v>920585918</v>
      </c>
      <c r="M1145" s="54">
        <v>178517035</v>
      </c>
      <c r="N1145" s="54">
        <v>6050357</v>
      </c>
      <c r="O1145" s="54">
        <v>235778521</v>
      </c>
      <c r="P1145" s="52">
        <f t="shared" si="132"/>
        <v>500240005</v>
      </c>
      <c r="Q1145" s="30" t="e">
        <f>MATCH(LEFT(A1145,4)*1,'Appendix 1'!E$5:E$8,0)</f>
        <v>#N/A</v>
      </c>
      <c r="R1145" s="41">
        <f t="shared" si="133"/>
        <v>-0.1</v>
      </c>
      <c r="S1145" s="41">
        <f t="shared" si="134"/>
        <v>-0.1</v>
      </c>
      <c r="T1145" s="41">
        <f t="shared" si="135"/>
        <v>-0.1</v>
      </c>
      <c r="U1145" s="41">
        <f t="shared" si="136"/>
        <v>-0.1</v>
      </c>
      <c r="V1145" s="41">
        <f t="shared" si="137"/>
        <v>3.8873499648591145E-2</v>
      </c>
      <c r="W1145" s="42"/>
      <c r="X1145" s="42"/>
      <c r="Y1145" s="42"/>
      <c r="Z1145" s="42"/>
      <c r="AA1145" s="42"/>
    </row>
    <row r="1146" spans="1:32">
      <c r="A1146" s="38" t="s">
        <v>5675</v>
      </c>
      <c r="B1146" s="39">
        <v>3156535996</v>
      </c>
      <c r="C1146" s="39">
        <v>66740255</v>
      </c>
      <c r="D1146" s="39">
        <v>2328376883</v>
      </c>
      <c r="E1146" s="39">
        <v>253261406</v>
      </c>
      <c r="F1146" s="52">
        <f t="shared" si="130"/>
        <v>508157452</v>
      </c>
      <c r="G1146" s="39">
        <v>41905178906</v>
      </c>
      <c r="H1146" s="39">
        <v>2669313654</v>
      </c>
      <c r="I1146" s="39">
        <v>8923745596</v>
      </c>
      <c r="J1146" s="39">
        <v>10170902792</v>
      </c>
      <c r="K1146" s="52">
        <f t="shared" si="131"/>
        <v>20141216864</v>
      </c>
      <c r="L1146" s="54">
        <v>81151498878</v>
      </c>
      <c r="M1146" s="54">
        <v>11377818012</v>
      </c>
      <c r="N1146" s="54">
        <v>8938411070</v>
      </c>
      <c r="O1146" s="54">
        <v>33486699097</v>
      </c>
      <c r="P1146" s="52">
        <f t="shared" si="132"/>
        <v>27348570699</v>
      </c>
      <c r="Q1146" s="30">
        <f>MATCH(LEFT(A1146,4)*1,'Appendix 1'!E$5:E$8,0)</f>
        <v>3</v>
      </c>
      <c r="R1146" s="41">
        <f t="shared" si="133"/>
        <v>7.5325677598957724E-2</v>
      </c>
      <c r="S1146" s="41">
        <f t="shared" si="134"/>
        <v>2.5002777361884353E-2</v>
      </c>
      <c r="T1146" s="41">
        <f t="shared" si="135"/>
        <v>0.26091923598132122</v>
      </c>
      <c r="U1146" s="41">
        <f t="shared" si="136"/>
        <v>2.4900582689592183E-2</v>
      </c>
      <c r="V1146" s="41">
        <f t="shared" si="137"/>
        <v>2.5229729436470658E-2</v>
      </c>
      <c r="W1146" s="42"/>
      <c r="X1146" s="42"/>
      <c r="Y1146" s="42"/>
      <c r="Z1146" s="42"/>
      <c r="AA1146" s="42"/>
      <c r="AB1146" s="43"/>
      <c r="AC1146" s="43"/>
      <c r="AD1146" s="43"/>
      <c r="AE1146" s="43"/>
      <c r="AF1146" s="44"/>
    </row>
    <row r="1147" spans="1:32" hidden="1">
      <c r="A1147" s="38" t="s">
        <v>5676</v>
      </c>
      <c r="B1147" s="39">
        <v>13939174</v>
      </c>
      <c r="C1147" s="30">
        <v>0</v>
      </c>
      <c r="D1147" s="39">
        <v>13939174</v>
      </c>
      <c r="E1147" s="30">
        <v>0</v>
      </c>
      <c r="F1147" s="52">
        <f t="shared" si="130"/>
        <v>0</v>
      </c>
      <c r="G1147" s="39">
        <v>56217220</v>
      </c>
      <c r="H1147" s="30">
        <v>0</v>
      </c>
      <c r="I1147" s="39">
        <v>56217220</v>
      </c>
      <c r="J1147" s="30">
        <v>0</v>
      </c>
      <c r="K1147" s="52">
        <f t="shared" si="131"/>
        <v>0</v>
      </c>
      <c r="L1147" s="54">
        <v>629553884</v>
      </c>
      <c r="M1147" s="54">
        <v>44449814</v>
      </c>
      <c r="N1147" s="54">
        <v>56667220</v>
      </c>
      <c r="O1147" s="54">
        <v>67562653</v>
      </c>
      <c r="P1147" s="52">
        <f t="shared" si="132"/>
        <v>460874197</v>
      </c>
      <c r="Q1147" s="30" t="e">
        <f>MATCH(LEFT(A1147,4)*1,'Appendix 1'!E$5:E$8,0)</f>
        <v>#N/A</v>
      </c>
      <c r="R1147" s="41">
        <f t="shared" si="133"/>
        <v>-0.1</v>
      </c>
      <c r="S1147" s="41">
        <f t="shared" si="134"/>
        <v>-0.1</v>
      </c>
      <c r="T1147" s="41">
        <f t="shared" si="135"/>
        <v>-0.1</v>
      </c>
      <c r="U1147" s="41">
        <f t="shared" si="136"/>
        <v>-0.1</v>
      </c>
      <c r="X1147" s="42"/>
      <c r="Y1147" s="42"/>
      <c r="Z1147" s="42"/>
    </row>
    <row r="1148" spans="1:32" hidden="1">
      <c r="A1148" s="38" t="s">
        <v>5677</v>
      </c>
      <c r="B1148" s="30">
        <v>0</v>
      </c>
      <c r="C1148" s="30">
        <v>0</v>
      </c>
      <c r="D1148" s="40"/>
      <c r="E1148" s="30">
        <v>0</v>
      </c>
      <c r="F1148" s="52">
        <f t="shared" si="130"/>
        <v>0</v>
      </c>
      <c r="G1148" s="39">
        <v>272492</v>
      </c>
      <c r="H1148" s="39">
        <v>30505</v>
      </c>
      <c r="I1148" s="40"/>
      <c r="J1148" s="30">
        <v>0</v>
      </c>
      <c r="K1148" s="52">
        <f t="shared" si="131"/>
        <v>241987</v>
      </c>
      <c r="L1148" s="54">
        <v>441732497</v>
      </c>
      <c r="M1148" s="54">
        <v>209035254</v>
      </c>
      <c r="N1148" s="55"/>
      <c r="O1148" s="54">
        <v>2212448</v>
      </c>
      <c r="P1148" s="52">
        <f t="shared" si="132"/>
        <v>230484795</v>
      </c>
      <c r="Q1148" s="30" t="e">
        <f>MATCH(LEFT(A1148,4)*1,'Appendix 1'!E$5:E$8,0)</f>
        <v>#N/A</v>
      </c>
      <c r="R1148" s="41">
        <f t="shared" si="133"/>
        <v>-0.1</v>
      </c>
      <c r="S1148" s="41">
        <f t="shared" si="134"/>
        <v>-0.1</v>
      </c>
      <c r="T1148" s="41">
        <f t="shared" si="135"/>
        <v>-0.1</v>
      </c>
      <c r="U1148" s="41">
        <f t="shared" si="136"/>
        <v>-0.1</v>
      </c>
      <c r="X1148" s="42"/>
      <c r="Y1148" s="42"/>
      <c r="Z1148" s="42"/>
    </row>
    <row r="1149" spans="1:32" hidden="1">
      <c r="A1149" s="38" t="s">
        <v>5678</v>
      </c>
      <c r="B1149" s="39">
        <v>55356810</v>
      </c>
      <c r="C1149" s="39">
        <v>25642</v>
      </c>
      <c r="D1149" s="39">
        <v>33703737</v>
      </c>
      <c r="E1149" s="39">
        <v>81531</v>
      </c>
      <c r="F1149" s="52">
        <f t="shared" si="130"/>
        <v>21545900</v>
      </c>
      <c r="G1149" s="39">
        <v>1142372473</v>
      </c>
      <c r="H1149" s="39">
        <v>1068182</v>
      </c>
      <c r="I1149" s="39">
        <v>240165741</v>
      </c>
      <c r="J1149" s="39">
        <v>3397135</v>
      </c>
      <c r="K1149" s="52">
        <f t="shared" si="131"/>
        <v>897741415</v>
      </c>
      <c r="L1149" s="54">
        <v>4137090769</v>
      </c>
      <c r="M1149" s="54">
        <v>155908297</v>
      </c>
      <c r="N1149" s="54">
        <v>1036865676</v>
      </c>
      <c r="O1149" s="54">
        <v>73835437</v>
      </c>
      <c r="P1149" s="52">
        <f t="shared" si="132"/>
        <v>2870481359</v>
      </c>
      <c r="Q1149" s="30" t="e">
        <f>MATCH(LEFT(A1149,4)*1,'Appendix 1'!E$5:E$8,0)</f>
        <v>#N/A</v>
      </c>
      <c r="R1149" s="41">
        <f t="shared" si="133"/>
        <v>-0.1</v>
      </c>
      <c r="S1149" s="41">
        <f t="shared" si="134"/>
        <v>-0.1</v>
      </c>
      <c r="T1149" s="41">
        <f t="shared" si="135"/>
        <v>-0.1</v>
      </c>
      <c r="U1149" s="41">
        <f t="shared" si="136"/>
        <v>-0.1</v>
      </c>
      <c r="X1149" s="42"/>
      <c r="Y1149" s="42"/>
      <c r="Z1149" s="42"/>
    </row>
    <row r="1150" spans="1:32" hidden="1">
      <c r="A1150" s="38" t="s">
        <v>5679</v>
      </c>
      <c r="B1150" s="39">
        <v>151354955</v>
      </c>
      <c r="C1150" s="39">
        <v>110118</v>
      </c>
      <c r="D1150" s="39">
        <v>83785941</v>
      </c>
      <c r="E1150" s="39">
        <v>14402</v>
      </c>
      <c r="F1150" s="52">
        <f t="shared" si="130"/>
        <v>67444494</v>
      </c>
      <c r="G1150" s="39">
        <v>1165090975</v>
      </c>
      <c r="H1150" s="39">
        <v>1443197</v>
      </c>
      <c r="I1150" s="39">
        <v>436599329</v>
      </c>
      <c r="J1150" s="39">
        <v>136902</v>
      </c>
      <c r="K1150" s="52">
        <f t="shared" si="131"/>
        <v>726911547</v>
      </c>
      <c r="L1150" s="54">
        <v>1219986992</v>
      </c>
      <c r="M1150" s="54">
        <v>6276799</v>
      </c>
      <c r="N1150" s="54">
        <v>436601459</v>
      </c>
      <c r="O1150" s="54">
        <v>217505</v>
      </c>
      <c r="P1150" s="52">
        <f t="shared" si="132"/>
        <v>776891229</v>
      </c>
      <c r="Q1150" s="30" t="e">
        <f>MATCH(LEFT(A1150,4)*1,'Appendix 1'!E$5:E$8,0)</f>
        <v>#N/A</v>
      </c>
      <c r="R1150" s="41">
        <f t="shared" si="133"/>
        <v>-0.1</v>
      </c>
      <c r="S1150" s="41">
        <f t="shared" si="134"/>
        <v>-0.1</v>
      </c>
      <c r="T1150" s="41">
        <f t="shared" si="135"/>
        <v>-0.1</v>
      </c>
      <c r="U1150" s="41">
        <f t="shared" si="136"/>
        <v>-0.1</v>
      </c>
      <c r="X1150" s="42"/>
      <c r="Y1150" s="42"/>
      <c r="Z1150" s="42"/>
    </row>
    <row r="1151" spans="1:32" hidden="1">
      <c r="A1151" s="38" t="s">
        <v>5680</v>
      </c>
      <c r="B1151" s="30">
        <v>0</v>
      </c>
      <c r="C1151" s="30">
        <v>0</v>
      </c>
      <c r="D1151" s="30">
        <v>0</v>
      </c>
      <c r="E1151" s="30">
        <v>0</v>
      </c>
      <c r="F1151" s="52">
        <f t="shared" si="130"/>
        <v>0</v>
      </c>
      <c r="G1151" s="30">
        <v>0</v>
      </c>
      <c r="H1151" s="30">
        <v>0</v>
      </c>
      <c r="I1151" s="30">
        <v>0</v>
      </c>
      <c r="J1151" s="30">
        <v>0</v>
      </c>
      <c r="K1151" s="52">
        <f t="shared" si="131"/>
        <v>0</v>
      </c>
      <c r="L1151" s="54">
        <v>376483525</v>
      </c>
      <c r="M1151" s="54">
        <v>40730689</v>
      </c>
      <c r="N1151" s="54">
        <v>249983710</v>
      </c>
      <c r="O1151" s="54">
        <v>42585360</v>
      </c>
      <c r="P1151" s="52">
        <f t="shared" si="132"/>
        <v>43183766</v>
      </c>
      <c r="Q1151" s="30" t="e">
        <f>MATCH(LEFT(A1151,4)*1,'Appendix 1'!E$5:E$8,0)</f>
        <v>#N/A</v>
      </c>
      <c r="R1151" s="41">
        <f t="shared" si="133"/>
        <v>-0.1</v>
      </c>
      <c r="S1151" s="41">
        <f t="shared" si="134"/>
        <v>-0.1</v>
      </c>
      <c r="T1151" s="41">
        <f t="shared" si="135"/>
        <v>-0.1</v>
      </c>
      <c r="U1151" s="41">
        <f t="shared" si="136"/>
        <v>-0.1</v>
      </c>
      <c r="X1151" s="42"/>
      <c r="Y1151" s="42"/>
      <c r="Z1151" s="42"/>
    </row>
    <row r="1152" spans="1:32" hidden="1">
      <c r="A1152" s="38" t="s">
        <v>5681</v>
      </c>
      <c r="B1152" s="39">
        <v>55367094</v>
      </c>
      <c r="C1152" s="39">
        <v>41464</v>
      </c>
      <c r="D1152" s="39">
        <v>34491351</v>
      </c>
      <c r="E1152" s="39">
        <v>37678</v>
      </c>
      <c r="F1152" s="52">
        <f t="shared" si="130"/>
        <v>20796601</v>
      </c>
      <c r="G1152" s="39">
        <v>553050897</v>
      </c>
      <c r="H1152" s="39">
        <v>816174</v>
      </c>
      <c r="I1152" s="39">
        <v>288112355</v>
      </c>
      <c r="J1152" s="39">
        <v>388905</v>
      </c>
      <c r="K1152" s="52">
        <f t="shared" si="131"/>
        <v>263733463</v>
      </c>
      <c r="L1152" s="54">
        <v>1602108805</v>
      </c>
      <c r="M1152" s="54">
        <v>57288919</v>
      </c>
      <c r="N1152" s="54">
        <v>493546069</v>
      </c>
      <c r="O1152" s="54">
        <v>67363333</v>
      </c>
      <c r="P1152" s="52">
        <f t="shared" si="132"/>
        <v>983910484</v>
      </c>
      <c r="Q1152" s="30" t="e">
        <f>MATCH(LEFT(A1152,4)*1,'Appendix 1'!E$5:E$8,0)</f>
        <v>#N/A</v>
      </c>
      <c r="R1152" s="41">
        <f t="shared" si="133"/>
        <v>-0.1</v>
      </c>
      <c r="S1152" s="41">
        <f t="shared" si="134"/>
        <v>-0.1</v>
      </c>
      <c r="T1152" s="41">
        <f t="shared" si="135"/>
        <v>-0.1</v>
      </c>
      <c r="U1152" s="41">
        <f t="shared" si="136"/>
        <v>-0.1</v>
      </c>
      <c r="X1152" s="42"/>
      <c r="Y1152" s="42"/>
      <c r="Z1152" s="42"/>
    </row>
    <row r="1153" spans="1:26" hidden="1">
      <c r="A1153" s="38" t="s">
        <v>5682</v>
      </c>
      <c r="B1153" s="39">
        <v>13123786</v>
      </c>
      <c r="C1153" s="39">
        <v>278</v>
      </c>
      <c r="D1153" s="39">
        <v>12660288</v>
      </c>
      <c r="E1153" s="39">
        <v>1484</v>
      </c>
      <c r="F1153" s="52">
        <f t="shared" si="130"/>
        <v>461736</v>
      </c>
      <c r="G1153" s="39">
        <v>299034605</v>
      </c>
      <c r="H1153" s="39">
        <v>6320</v>
      </c>
      <c r="I1153" s="39">
        <v>288500468</v>
      </c>
      <c r="J1153" s="39">
        <v>33739</v>
      </c>
      <c r="K1153" s="52">
        <f t="shared" si="131"/>
        <v>10494078</v>
      </c>
      <c r="L1153" s="54">
        <v>302337517</v>
      </c>
      <c r="M1153" s="54">
        <v>14023</v>
      </c>
      <c r="N1153" s="54">
        <v>289048835</v>
      </c>
      <c r="O1153" s="54">
        <v>2546800</v>
      </c>
      <c r="P1153" s="52">
        <f t="shared" si="132"/>
        <v>10727859</v>
      </c>
      <c r="Q1153" s="30" t="e">
        <f>MATCH(LEFT(A1153,4)*1,'Appendix 1'!E$5:E$8,0)</f>
        <v>#N/A</v>
      </c>
      <c r="R1153" s="41">
        <f t="shared" si="133"/>
        <v>-0.1</v>
      </c>
      <c r="S1153" s="41">
        <f t="shared" si="134"/>
        <v>-0.1</v>
      </c>
      <c r="T1153" s="41">
        <f t="shared" si="135"/>
        <v>-0.1</v>
      </c>
      <c r="U1153" s="41">
        <f t="shared" si="136"/>
        <v>-0.1</v>
      </c>
      <c r="X1153" s="42"/>
      <c r="Y1153" s="42"/>
      <c r="Z1153" s="42"/>
    </row>
    <row r="1154" spans="1:26" hidden="1">
      <c r="A1154" s="38" t="s">
        <v>5683</v>
      </c>
      <c r="B1154" s="39">
        <v>315175739</v>
      </c>
      <c r="C1154" s="39">
        <v>604583</v>
      </c>
      <c r="D1154" s="39">
        <v>300002737</v>
      </c>
      <c r="E1154" s="39">
        <v>620941</v>
      </c>
      <c r="F1154" s="52">
        <f t="shared" si="130"/>
        <v>13947478</v>
      </c>
      <c r="G1154" s="39">
        <v>1565717903</v>
      </c>
      <c r="H1154" s="39">
        <v>18732151</v>
      </c>
      <c r="I1154" s="39">
        <v>1089854364</v>
      </c>
      <c r="J1154" s="39">
        <v>19922076</v>
      </c>
      <c r="K1154" s="52">
        <f t="shared" si="131"/>
        <v>437209312</v>
      </c>
      <c r="L1154" s="54">
        <v>6813313500</v>
      </c>
      <c r="M1154" s="54">
        <v>819177791</v>
      </c>
      <c r="N1154" s="54">
        <v>1098354608</v>
      </c>
      <c r="O1154" s="54">
        <v>4205332575</v>
      </c>
      <c r="P1154" s="52">
        <f t="shared" si="132"/>
        <v>690448526</v>
      </c>
      <c r="Q1154" s="30" t="e">
        <f>MATCH(LEFT(A1154,4)*1,'Appendix 1'!E$5:E$8,0)</f>
        <v>#N/A</v>
      </c>
      <c r="R1154" s="41">
        <f t="shared" si="133"/>
        <v>-0.1</v>
      </c>
      <c r="S1154" s="41">
        <f t="shared" si="134"/>
        <v>-0.1</v>
      </c>
      <c r="T1154" s="41">
        <f t="shared" si="135"/>
        <v>-0.1</v>
      </c>
      <c r="U1154" s="41">
        <f t="shared" si="136"/>
        <v>-0.1</v>
      </c>
      <c r="X1154" s="42"/>
      <c r="Y1154" s="42"/>
      <c r="Z1154" s="42"/>
    </row>
    <row r="1155" spans="1:26" hidden="1">
      <c r="A1155" s="38" t="s">
        <v>5684</v>
      </c>
      <c r="B1155" s="39">
        <v>51131</v>
      </c>
      <c r="C1155" s="30">
        <v>0</v>
      </c>
      <c r="D1155" s="39">
        <v>51131</v>
      </c>
      <c r="E1155" s="30">
        <v>0</v>
      </c>
      <c r="F1155" s="52">
        <f t="shared" si="130"/>
        <v>0</v>
      </c>
      <c r="G1155" s="39">
        <v>743810</v>
      </c>
      <c r="H1155" s="30">
        <v>0</v>
      </c>
      <c r="I1155" s="39">
        <v>743810</v>
      </c>
      <c r="J1155" s="30">
        <v>0</v>
      </c>
      <c r="K1155" s="52">
        <f t="shared" si="131"/>
        <v>0</v>
      </c>
      <c r="L1155" s="54">
        <v>15761076</v>
      </c>
      <c r="M1155" s="54">
        <v>572733</v>
      </c>
      <c r="N1155" s="54">
        <v>743810</v>
      </c>
      <c r="O1155" s="54">
        <v>177141</v>
      </c>
      <c r="P1155" s="52">
        <f t="shared" si="132"/>
        <v>14267392</v>
      </c>
      <c r="Q1155" s="30" t="e">
        <f>MATCH(LEFT(A1155,4)*1,'Appendix 1'!E$5:E$8,0)</f>
        <v>#N/A</v>
      </c>
      <c r="R1155" s="41">
        <f t="shared" si="133"/>
        <v>-0.1</v>
      </c>
      <c r="S1155" s="41">
        <f t="shared" si="134"/>
        <v>-0.1</v>
      </c>
      <c r="T1155" s="41">
        <f t="shared" si="135"/>
        <v>-0.1</v>
      </c>
      <c r="U1155" s="41">
        <f t="shared" si="136"/>
        <v>-0.1</v>
      </c>
      <c r="X1155" s="42"/>
      <c r="Y1155" s="42"/>
      <c r="Z1155" s="42"/>
    </row>
    <row r="1156" spans="1:26" hidden="1">
      <c r="A1156" s="38" t="s">
        <v>5685</v>
      </c>
      <c r="B1156" s="39">
        <v>23694</v>
      </c>
      <c r="C1156" s="30">
        <v>0</v>
      </c>
      <c r="D1156" s="39">
        <v>23694</v>
      </c>
      <c r="E1156" s="30">
        <v>0</v>
      </c>
      <c r="F1156" s="52">
        <f t="shared" si="130"/>
        <v>0</v>
      </c>
      <c r="G1156" s="39">
        <v>254874</v>
      </c>
      <c r="H1156" s="30">
        <v>0</v>
      </c>
      <c r="I1156" s="39">
        <v>254874</v>
      </c>
      <c r="J1156" s="30">
        <v>0</v>
      </c>
      <c r="K1156" s="52">
        <f t="shared" si="131"/>
        <v>0</v>
      </c>
      <c r="L1156" s="54">
        <v>13859254407</v>
      </c>
      <c r="M1156" s="54">
        <v>5278468600</v>
      </c>
      <c r="N1156" s="54">
        <v>254874</v>
      </c>
      <c r="O1156" s="54">
        <v>4906166</v>
      </c>
      <c r="P1156" s="52">
        <f t="shared" si="132"/>
        <v>8575624767</v>
      </c>
      <c r="Q1156" s="30" t="e">
        <f>MATCH(LEFT(A1156,4)*1,'Appendix 1'!E$5:E$8,0)</f>
        <v>#N/A</v>
      </c>
      <c r="R1156" s="41">
        <f t="shared" si="133"/>
        <v>-0.1</v>
      </c>
      <c r="S1156" s="41">
        <f t="shared" si="134"/>
        <v>-0.1</v>
      </c>
      <c r="T1156" s="41">
        <f t="shared" si="135"/>
        <v>-0.1</v>
      </c>
      <c r="U1156" s="41">
        <f t="shared" si="136"/>
        <v>-0.1</v>
      </c>
      <c r="X1156" s="42"/>
      <c r="Y1156" s="42"/>
      <c r="Z1156" s="42"/>
    </row>
    <row r="1157" spans="1:26" hidden="1">
      <c r="A1157" s="38" t="s">
        <v>5686</v>
      </c>
      <c r="B1157" s="40"/>
      <c r="C1157" s="40"/>
      <c r="D1157" s="40"/>
      <c r="E1157" s="40"/>
      <c r="F1157" s="52">
        <f t="shared" si="130"/>
        <v>0</v>
      </c>
      <c r="G1157" s="40"/>
      <c r="H1157" s="40"/>
      <c r="I1157" s="40"/>
      <c r="J1157" s="40"/>
      <c r="K1157" s="52">
        <f t="shared" si="131"/>
        <v>0</v>
      </c>
      <c r="L1157" s="55"/>
      <c r="M1157" s="55"/>
      <c r="N1157" s="55"/>
      <c r="O1157" s="55"/>
      <c r="P1157" s="52">
        <f t="shared" si="132"/>
        <v>0</v>
      </c>
      <c r="Q1157" s="30" t="e">
        <f>MATCH(LEFT(A1157,4)*1,'Appendix 1'!E$5:E$8,0)</f>
        <v>#N/A</v>
      </c>
      <c r="R1157" s="41">
        <f t="shared" si="133"/>
        <v>-0.1</v>
      </c>
      <c r="S1157" s="41">
        <f t="shared" si="134"/>
        <v>-0.1</v>
      </c>
      <c r="T1157" s="41">
        <f t="shared" si="135"/>
        <v>-0.1</v>
      </c>
      <c r="U1157" s="41">
        <f t="shared" si="136"/>
        <v>-0.1</v>
      </c>
      <c r="X1157" s="42"/>
      <c r="Y1157" s="42"/>
      <c r="Z1157" s="42"/>
    </row>
    <row r="1158" spans="1:26" hidden="1">
      <c r="A1158" s="38" t="s">
        <v>5687</v>
      </c>
      <c r="B1158" s="39">
        <v>1217689</v>
      </c>
      <c r="C1158" s="39">
        <v>486893</v>
      </c>
      <c r="D1158" s="39">
        <v>23261</v>
      </c>
      <c r="E1158" s="39">
        <v>9087</v>
      </c>
      <c r="F1158" s="52">
        <f t="shared" si="130"/>
        <v>698448</v>
      </c>
      <c r="G1158" s="39">
        <v>39894909</v>
      </c>
      <c r="H1158" s="39">
        <v>16230273</v>
      </c>
      <c r="I1158" s="39">
        <v>83068</v>
      </c>
      <c r="J1158" s="39">
        <v>302901</v>
      </c>
      <c r="K1158" s="52">
        <f t="shared" si="131"/>
        <v>23278667</v>
      </c>
      <c r="L1158" s="54">
        <v>56977481</v>
      </c>
      <c r="M1158" s="54">
        <v>22926349</v>
      </c>
      <c r="N1158" s="54">
        <v>83068</v>
      </c>
      <c r="O1158" s="54">
        <v>4537613</v>
      </c>
      <c r="P1158" s="52">
        <f t="shared" si="132"/>
        <v>29430451</v>
      </c>
      <c r="Q1158" s="30" t="e">
        <f>MATCH(LEFT(A1158,4)*1,'Appendix 1'!E$5:E$8,0)</f>
        <v>#N/A</v>
      </c>
      <c r="R1158" s="41">
        <f t="shared" si="133"/>
        <v>-0.1</v>
      </c>
      <c r="S1158" s="41">
        <f t="shared" si="134"/>
        <v>-0.1</v>
      </c>
      <c r="T1158" s="41">
        <f t="shared" si="135"/>
        <v>-0.1</v>
      </c>
      <c r="U1158" s="41">
        <f t="shared" si="136"/>
        <v>-0.1</v>
      </c>
      <c r="X1158" s="42"/>
      <c r="Y1158" s="42"/>
      <c r="Z1158" s="42"/>
    </row>
    <row r="1159" spans="1:26" hidden="1">
      <c r="A1159" s="38" t="s">
        <v>5688</v>
      </c>
      <c r="B1159" s="39">
        <v>152215</v>
      </c>
      <c r="C1159" s="30">
        <v>0</v>
      </c>
      <c r="D1159" s="39">
        <v>152215</v>
      </c>
      <c r="E1159" s="30">
        <v>0</v>
      </c>
      <c r="F1159" s="52">
        <f t="shared" si="130"/>
        <v>0</v>
      </c>
      <c r="G1159" s="39">
        <v>630843</v>
      </c>
      <c r="H1159" s="30">
        <v>0</v>
      </c>
      <c r="I1159" s="39">
        <v>630843</v>
      </c>
      <c r="J1159" s="30">
        <v>0</v>
      </c>
      <c r="K1159" s="52">
        <f t="shared" si="131"/>
        <v>0</v>
      </c>
      <c r="L1159" s="54">
        <v>676900227</v>
      </c>
      <c r="M1159" s="54">
        <v>588644038</v>
      </c>
      <c r="N1159" s="54">
        <v>633671</v>
      </c>
      <c r="O1159" s="54">
        <v>505881</v>
      </c>
      <c r="P1159" s="52">
        <f t="shared" si="132"/>
        <v>87116637</v>
      </c>
      <c r="Q1159" s="30" t="e">
        <f>MATCH(LEFT(A1159,4)*1,'Appendix 1'!E$5:E$8,0)</f>
        <v>#N/A</v>
      </c>
      <c r="R1159" s="41">
        <f t="shared" si="133"/>
        <v>-0.1</v>
      </c>
      <c r="S1159" s="41">
        <f t="shared" si="134"/>
        <v>-0.1</v>
      </c>
      <c r="T1159" s="41">
        <f t="shared" si="135"/>
        <v>-0.1</v>
      </c>
      <c r="U1159" s="41">
        <f t="shared" si="136"/>
        <v>-0.1</v>
      </c>
      <c r="X1159" s="42"/>
      <c r="Y1159" s="42"/>
      <c r="Z1159" s="42"/>
    </row>
    <row r="1160" spans="1:26" hidden="1">
      <c r="A1160" s="38" t="s">
        <v>5689</v>
      </c>
      <c r="B1160" s="39">
        <v>50738513</v>
      </c>
      <c r="C1160" s="30">
        <v>0</v>
      </c>
      <c r="D1160" s="39">
        <v>50738513</v>
      </c>
      <c r="E1160" s="30">
        <v>0</v>
      </c>
      <c r="F1160" s="52">
        <f t="shared" si="130"/>
        <v>0</v>
      </c>
      <c r="G1160" s="39">
        <v>212729426</v>
      </c>
      <c r="H1160" s="39">
        <v>19949</v>
      </c>
      <c r="I1160" s="39">
        <v>212695185</v>
      </c>
      <c r="J1160" s="30">
        <v>0</v>
      </c>
      <c r="K1160" s="52">
        <f t="shared" si="131"/>
        <v>14292</v>
      </c>
      <c r="L1160" s="54">
        <v>666649899</v>
      </c>
      <c r="M1160" s="54">
        <v>27658038</v>
      </c>
      <c r="N1160" s="54">
        <v>214642739</v>
      </c>
      <c r="O1160" s="54">
        <v>272183</v>
      </c>
      <c r="P1160" s="52">
        <f t="shared" si="132"/>
        <v>424076939</v>
      </c>
      <c r="Q1160" s="30" t="e">
        <f>MATCH(LEFT(A1160,4)*1,'Appendix 1'!E$5:E$8,0)</f>
        <v>#N/A</v>
      </c>
      <c r="R1160" s="41">
        <f t="shared" si="133"/>
        <v>-0.1</v>
      </c>
      <c r="S1160" s="41">
        <f t="shared" si="134"/>
        <v>-0.1</v>
      </c>
      <c r="T1160" s="41">
        <f t="shared" si="135"/>
        <v>-0.1</v>
      </c>
      <c r="U1160" s="41">
        <f t="shared" si="136"/>
        <v>-0.1</v>
      </c>
      <c r="X1160" s="42"/>
      <c r="Y1160" s="42"/>
      <c r="Z1160" s="42"/>
    </row>
    <row r="1161" spans="1:26" hidden="1">
      <c r="A1161" s="38" t="s">
        <v>5690</v>
      </c>
      <c r="B1161" s="39">
        <v>82578012</v>
      </c>
      <c r="C1161" s="30">
        <v>0</v>
      </c>
      <c r="D1161" s="39">
        <v>82578012</v>
      </c>
      <c r="E1161" s="30">
        <v>0</v>
      </c>
      <c r="F1161" s="52">
        <f t="shared" ref="F1161:F1224" si="138">B1161-SUM(C1161:E1161)</f>
        <v>0</v>
      </c>
      <c r="G1161" s="39">
        <v>330954287</v>
      </c>
      <c r="H1161" s="30">
        <v>0</v>
      </c>
      <c r="I1161" s="39">
        <v>330948352</v>
      </c>
      <c r="J1161" s="30">
        <v>0</v>
      </c>
      <c r="K1161" s="52">
        <f t="shared" ref="K1161:K1224" si="139">G1161-SUM(H1161:J1161)</f>
        <v>5935</v>
      </c>
      <c r="L1161" s="54">
        <v>14783432298</v>
      </c>
      <c r="M1161" s="54">
        <v>1962477247</v>
      </c>
      <c r="N1161" s="54">
        <v>332093811</v>
      </c>
      <c r="O1161" s="54">
        <v>1310803733</v>
      </c>
      <c r="P1161" s="52">
        <f t="shared" ref="P1161:P1224" si="140">L1161-SUM(M1161:O1161)</f>
        <v>11178057507</v>
      </c>
      <c r="Q1161" s="30" t="e">
        <f>MATCH(LEFT(A1161,4)*1,'Appendix 1'!E$5:E$8,0)</f>
        <v>#N/A</v>
      </c>
      <c r="R1161" s="41">
        <f t="shared" ref="R1161:R1224" si="141">IF(ISNA($Q1161),-10%,B1161/G1161)</f>
        <v>-0.1</v>
      </c>
      <c r="S1161" s="41">
        <f t="shared" ref="S1161:S1224" si="142">IF(ISNA($Q1161),-10%,C1161/H1161)</f>
        <v>-0.1</v>
      </c>
      <c r="T1161" s="41">
        <f t="shared" ref="T1161:T1224" si="143">IF(ISNA($Q1161),-10%,D1161/I1161)</f>
        <v>-0.1</v>
      </c>
      <c r="U1161" s="41">
        <f t="shared" ref="U1161:U1224" si="144">IF(ISNA($Q1161),-10%,E1161/J1161)</f>
        <v>-0.1</v>
      </c>
      <c r="X1161" s="42"/>
      <c r="Y1161" s="42"/>
      <c r="Z1161" s="42"/>
    </row>
    <row r="1162" spans="1:26" hidden="1">
      <c r="A1162" s="38" t="s">
        <v>5691</v>
      </c>
      <c r="B1162" s="39">
        <v>47426</v>
      </c>
      <c r="C1162" s="30">
        <v>0</v>
      </c>
      <c r="D1162" s="39">
        <v>47426</v>
      </c>
      <c r="E1162" s="30">
        <v>0</v>
      </c>
      <c r="F1162" s="52">
        <f t="shared" si="138"/>
        <v>0</v>
      </c>
      <c r="G1162" s="39">
        <v>311877</v>
      </c>
      <c r="H1162" s="30">
        <v>0</v>
      </c>
      <c r="I1162" s="39">
        <v>311877</v>
      </c>
      <c r="J1162" s="30">
        <v>0</v>
      </c>
      <c r="K1162" s="52">
        <f t="shared" si="139"/>
        <v>0</v>
      </c>
      <c r="L1162" s="54">
        <v>3621569</v>
      </c>
      <c r="M1162" s="54">
        <v>1029643</v>
      </c>
      <c r="N1162" s="54">
        <v>311877</v>
      </c>
      <c r="O1162" s="54">
        <v>175800</v>
      </c>
      <c r="P1162" s="52">
        <f t="shared" si="140"/>
        <v>2104249</v>
      </c>
      <c r="Q1162" s="30" t="e">
        <f>MATCH(LEFT(A1162,4)*1,'Appendix 1'!E$5:E$8,0)</f>
        <v>#N/A</v>
      </c>
      <c r="R1162" s="41">
        <f t="shared" si="141"/>
        <v>-0.1</v>
      </c>
      <c r="S1162" s="41">
        <f t="shared" si="142"/>
        <v>-0.1</v>
      </c>
      <c r="T1162" s="41">
        <f t="shared" si="143"/>
        <v>-0.1</v>
      </c>
      <c r="U1162" s="41">
        <f t="shared" si="144"/>
        <v>-0.1</v>
      </c>
      <c r="X1162" s="42"/>
      <c r="Y1162" s="42"/>
      <c r="Z1162" s="42"/>
    </row>
    <row r="1163" spans="1:26" hidden="1">
      <c r="A1163" s="38" t="s">
        <v>5692</v>
      </c>
      <c r="B1163" s="30">
        <v>0</v>
      </c>
      <c r="C1163" s="30">
        <v>0</v>
      </c>
      <c r="D1163" s="40"/>
      <c r="E1163" s="40"/>
      <c r="F1163" s="52">
        <f t="shared" si="138"/>
        <v>0</v>
      </c>
      <c r="G1163" s="30">
        <v>0</v>
      </c>
      <c r="H1163" s="30">
        <v>0</v>
      </c>
      <c r="I1163" s="40"/>
      <c r="J1163" s="40"/>
      <c r="K1163" s="52">
        <f t="shared" si="139"/>
        <v>0</v>
      </c>
      <c r="L1163" s="54">
        <v>3047665</v>
      </c>
      <c r="M1163" s="54">
        <v>2505163</v>
      </c>
      <c r="N1163" s="55"/>
      <c r="O1163" s="55"/>
      <c r="P1163" s="52">
        <f t="shared" si="140"/>
        <v>542502</v>
      </c>
      <c r="Q1163" s="30" t="e">
        <f>MATCH(LEFT(A1163,4)*1,'Appendix 1'!E$5:E$8,0)</f>
        <v>#N/A</v>
      </c>
      <c r="R1163" s="41">
        <f t="shared" si="141"/>
        <v>-0.1</v>
      </c>
      <c r="S1163" s="41">
        <f t="shared" si="142"/>
        <v>-0.1</v>
      </c>
      <c r="T1163" s="41">
        <f t="shared" si="143"/>
        <v>-0.1</v>
      </c>
      <c r="U1163" s="41">
        <f t="shared" si="144"/>
        <v>-0.1</v>
      </c>
      <c r="X1163" s="42"/>
      <c r="Y1163" s="42"/>
      <c r="Z1163" s="42"/>
    </row>
    <row r="1164" spans="1:26" hidden="1">
      <c r="A1164" s="38" t="s">
        <v>5693</v>
      </c>
      <c r="B1164" s="39">
        <v>58104471</v>
      </c>
      <c r="C1164" s="39">
        <v>101086</v>
      </c>
      <c r="D1164" s="39">
        <v>23277400</v>
      </c>
      <c r="E1164" s="39">
        <v>2051951</v>
      </c>
      <c r="F1164" s="52">
        <f t="shared" si="138"/>
        <v>32674034</v>
      </c>
      <c r="G1164" s="39">
        <v>2635022764</v>
      </c>
      <c r="H1164" s="39">
        <v>7171947</v>
      </c>
      <c r="I1164" s="39">
        <v>109547320</v>
      </c>
      <c r="J1164" s="39">
        <v>204496278</v>
      </c>
      <c r="K1164" s="52">
        <f t="shared" si="139"/>
        <v>2313807219</v>
      </c>
      <c r="L1164" s="54">
        <v>3549113823</v>
      </c>
      <c r="M1164" s="54">
        <v>178076345</v>
      </c>
      <c r="N1164" s="54">
        <v>111216976</v>
      </c>
      <c r="O1164" s="54">
        <v>711879123</v>
      </c>
      <c r="P1164" s="52">
        <f t="shared" si="140"/>
        <v>2547941379</v>
      </c>
      <c r="Q1164" s="30" t="e">
        <f>MATCH(LEFT(A1164,4)*1,'Appendix 1'!E$5:E$8,0)</f>
        <v>#N/A</v>
      </c>
      <c r="R1164" s="41">
        <f t="shared" si="141"/>
        <v>-0.1</v>
      </c>
      <c r="S1164" s="41">
        <f t="shared" si="142"/>
        <v>-0.1</v>
      </c>
      <c r="T1164" s="41">
        <f t="shared" si="143"/>
        <v>-0.1</v>
      </c>
      <c r="U1164" s="41">
        <f t="shared" si="144"/>
        <v>-0.1</v>
      </c>
      <c r="X1164" s="42"/>
      <c r="Y1164" s="42"/>
      <c r="Z1164" s="42"/>
    </row>
    <row r="1165" spans="1:26" hidden="1">
      <c r="A1165" s="38" t="s">
        <v>5694</v>
      </c>
      <c r="B1165" s="30">
        <v>0</v>
      </c>
      <c r="C1165" s="30">
        <v>0</v>
      </c>
      <c r="D1165" s="40"/>
      <c r="E1165" s="40"/>
      <c r="F1165" s="52">
        <f t="shared" si="138"/>
        <v>0</v>
      </c>
      <c r="G1165" s="30">
        <v>0</v>
      </c>
      <c r="H1165" s="30">
        <v>0</v>
      </c>
      <c r="I1165" s="40"/>
      <c r="J1165" s="40"/>
      <c r="K1165" s="52">
        <f t="shared" si="139"/>
        <v>0</v>
      </c>
      <c r="L1165" s="54">
        <v>1783476</v>
      </c>
      <c r="M1165" s="54">
        <v>46691</v>
      </c>
      <c r="N1165" s="55"/>
      <c r="O1165" s="55"/>
      <c r="P1165" s="52">
        <f t="shared" si="140"/>
        <v>1736785</v>
      </c>
      <c r="Q1165" s="30" t="e">
        <f>MATCH(LEFT(A1165,4)*1,'Appendix 1'!E$5:E$8,0)</f>
        <v>#N/A</v>
      </c>
      <c r="R1165" s="41">
        <f t="shared" si="141"/>
        <v>-0.1</v>
      </c>
      <c r="S1165" s="41">
        <f t="shared" si="142"/>
        <v>-0.1</v>
      </c>
      <c r="T1165" s="41">
        <f t="shared" si="143"/>
        <v>-0.1</v>
      </c>
      <c r="U1165" s="41">
        <f t="shared" si="144"/>
        <v>-0.1</v>
      </c>
      <c r="X1165" s="42"/>
      <c r="Y1165" s="42"/>
      <c r="Z1165" s="42"/>
    </row>
    <row r="1166" spans="1:26" hidden="1">
      <c r="A1166" s="38" t="s">
        <v>5695</v>
      </c>
      <c r="B1166" s="39">
        <v>20226</v>
      </c>
      <c r="C1166" s="30">
        <v>0</v>
      </c>
      <c r="D1166" s="39">
        <v>20226</v>
      </c>
      <c r="E1166" s="40"/>
      <c r="F1166" s="52">
        <f t="shared" si="138"/>
        <v>0</v>
      </c>
      <c r="G1166" s="39">
        <v>133297</v>
      </c>
      <c r="H1166" s="30">
        <v>0</v>
      </c>
      <c r="I1166" s="39">
        <v>133297</v>
      </c>
      <c r="J1166" s="40"/>
      <c r="K1166" s="52">
        <f t="shared" si="139"/>
        <v>0</v>
      </c>
      <c r="L1166" s="54">
        <v>584983543</v>
      </c>
      <c r="M1166" s="54">
        <v>7120591</v>
      </c>
      <c r="N1166" s="54">
        <v>6485951</v>
      </c>
      <c r="O1166" s="55"/>
      <c r="P1166" s="52">
        <f t="shared" si="140"/>
        <v>571377001</v>
      </c>
      <c r="Q1166" s="30" t="e">
        <f>MATCH(LEFT(A1166,4)*1,'Appendix 1'!E$5:E$8,0)</f>
        <v>#N/A</v>
      </c>
      <c r="R1166" s="41">
        <f t="shared" si="141"/>
        <v>-0.1</v>
      </c>
      <c r="S1166" s="41">
        <f t="shared" si="142"/>
        <v>-0.1</v>
      </c>
      <c r="T1166" s="41">
        <f t="shared" si="143"/>
        <v>-0.1</v>
      </c>
      <c r="U1166" s="41">
        <f t="shared" si="144"/>
        <v>-0.1</v>
      </c>
      <c r="X1166" s="42"/>
      <c r="Y1166" s="42"/>
      <c r="Z1166" s="42"/>
    </row>
    <row r="1167" spans="1:26" hidden="1">
      <c r="A1167" s="38" t="s">
        <v>5696</v>
      </c>
      <c r="B1167" s="39">
        <v>86599</v>
      </c>
      <c r="C1167" s="30">
        <v>0</v>
      </c>
      <c r="D1167" s="39">
        <v>86599</v>
      </c>
      <c r="E1167" s="30">
        <v>0</v>
      </c>
      <c r="F1167" s="52">
        <f t="shared" si="138"/>
        <v>0</v>
      </c>
      <c r="G1167" s="39">
        <v>1050245</v>
      </c>
      <c r="H1167" s="30">
        <v>0</v>
      </c>
      <c r="I1167" s="39">
        <v>1050245</v>
      </c>
      <c r="J1167" s="30">
        <v>0</v>
      </c>
      <c r="K1167" s="52">
        <f t="shared" si="139"/>
        <v>0</v>
      </c>
      <c r="L1167" s="54">
        <v>111178802</v>
      </c>
      <c r="M1167" s="54">
        <v>13786929</v>
      </c>
      <c r="N1167" s="54">
        <v>1050245</v>
      </c>
      <c r="O1167" s="54">
        <v>79265465</v>
      </c>
      <c r="P1167" s="52">
        <f t="shared" si="140"/>
        <v>17076163</v>
      </c>
      <c r="Q1167" s="30" t="e">
        <f>MATCH(LEFT(A1167,4)*1,'Appendix 1'!E$5:E$8,0)</f>
        <v>#N/A</v>
      </c>
      <c r="R1167" s="41">
        <f t="shared" si="141"/>
        <v>-0.1</v>
      </c>
      <c r="S1167" s="41">
        <f t="shared" si="142"/>
        <v>-0.1</v>
      </c>
      <c r="T1167" s="41">
        <f t="shared" si="143"/>
        <v>-0.1</v>
      </c>
      <c r="U1167" s="41">
        <f t="shared" si="144"/>
        <v>-0.1</v>
      </c>
      <c r="X1167" s="42"/>
      <c r="Y1167" s="42"/>
      <c r="Z1167" s="42"/>
    </row>
    <row r="1168" spans="1:26" hidden="1">
      <c r="A1168" s="38" t="s">
        <v>5697</v>
      </c>
      <c r="B1168" s="39">
        <v>1752824</v>
      </c>
      <c r="C1168" s="30">
        <v>0</v>
      </c>
      <c r="D1168" s="39">
        <v>1752824</v>
      </c>
      <c r="E1168" s="30">
        <v>0</v>
      </c>
      <c r="F1168" s="52">
        <f t="shared" si="138"/>
        <v>0</v>
      </c>
      <c r="G1168" s="39">
        <v>9450241</v>
      </c>
      <c r="H1168" s="30">
        <v>0</v>
      </c>
      <c r="I1168" s="39">
        <v>9450241</v>
      </c>
      <c r="J1168" s="30">
        <v>0</v>
      </c>
      <c r="K1168" s="52">
        <f t="shared" si="139"/>
        <v>0</v>
      </c>
      <c r="L1168" s="54">
        <v>140157505</v>
      </c>
      <c r="M1168" s="54">
        <v>9513351</v>
      </c>
      <c r="N1168" s="54">
        <v>9450241</v>
      </c>
      <c r="O1168" s="54">
        <v>56283279</v>
      </c>
      <c r="P1168" s="52">
        <f t="shared" si="140"/>
        <v>64910634</v>
      </c>
      <c r="Q1168" s="30" t="e">
        <f>MATCH(LEFT(A1168,4)*1,'Appendix 1'!E$5:E$8,0)</f>
        <v>#N/A</v>
      </c>
      <c r="R1168" s="41">
        <f t="shared" si="141"/>
        <v>-0.1</v>
      </c>
      <c r="S1168" s="41">
        <f t="shared" si="142"/>
        <v>-0.1</v>
      </c>
      <c r="T1168" s="41">
        <f t="shared" si="143"/>
        <v>-0.1</v>
      </c>
      <c r="U1168" s="41">
        <f t="shared" si="144"/>
        <v>-0.1</v>
      </c>
      <c r="X1168" s="42"/>
      <c r="Y1168" s="42"/>
      <c r="Z1168" s="42"/>
    </row>
    <row r="1169" spans="1:26" hidden="1">
      <c r="A1169" s="38" t="s">
        <v>5698</v>
      </c>
      <c r="B1169" s="30">
        <v>0</v>
      </c>
      <c r="C1169" s="40"/>
      <c r="D1169" s="30">
        <v>0</v>
      </c>
      <c r="E1169" s="40"/>
      <c r="F1169" s="52">
        <f t="shared" si="138"/>
        <v>0</v>
      </c>
      <c r="G1169" s="39">
        <v>8403</v>
      </c>
      <c r="H1169" s="40"/>
      <c r="I1169" s="39">
        <v>8403</v>
      </c>
      <c r="J1169" s="40"/>
      <c r="K1169" s="52">
        <f t="shared" si="139"/>
        <v>0</v>
      </c>
      <c r="L1169" s="54">
        <v>11038</v>
      </c>
      <c r="M1169" s="55"/>
      <c r="N1169" s="54">
        <v>8403</v>
      </c>
      <c r="O1169" s="55"/>
      <c r="P1169" s="52">
        <f t="shared" si="140"/>
        <v>2635</v>
      </c>
      <c r="Q1169" s="30" t="e">
        <f>MATCH(LEFT(A1169,4)*1,'Appendix 1'!E$5:E$8,0)</f>
        <v>#N/A</v>
      </c>
      <c r="R1169" s="41">
        <f t="shared" si="141"/>
        <v>-0.1</v>
      </c>
      <c r="S1169" s="41">
        <f t="shared" si="142"/>
        <v>-0.1</v>
      </c>
      <c r="T1169" s="41">
        <f t="shared" si="143"/>
        <v>-0.1</v>
      </c>
      <c r="U1169" s="41">
        <f t="shared" si="144"/>
        <v>-0.1</v>
      </c>
      <c r="X1169" s="42"/>
      <c r="Y1169" s="42"/>
      <c r="Z1169" s="42"/>
    </row>
    <row r="1170" spans="1:26" hidden="1">
      <c r="A1170" s="38" t="s">
        <v>5699</v>
      </c>
      <c r="B1170" s="39">
        <v>90519539</v>
      </c>
      <c r="C1170" s="39">
        <v>89712</v>
      </c>
      <c r="D1170" s="39">
        <v>47370728</v>
      </c>
      <c r="E1170" s="39">
        <v>6376565</v>
      </c>
      <c r="F1170" s="52">
        <f t="shared" si="138"/>
        <v>36682534</v>
      </c>
      <c r="G1170" s="39">
        <v>1989722522</v>
      </c>
      <c r="H1170" s="39">
        <v>1544806</v>
      </c>
      <c r="I1170" s="39">
        <v>297854544</v>
      </c>
      <c r="J1170" s="39">
        <v>292782387</v>
      </c>
      <c r="K1170" s="52">
        <f t="shared" si="139"/>
        <v>1397540785</v>
      </c>
      <c r="L1170" s="54">
        <v>3048679143</v>
      </c>
      <c r="M1170" s="54">
        <v>28958175</v>
      </c>
      <c r="N1170" s="54">
        <v>298120120</v>
      </c>
      <c r="O1170" s="54">
        <v>577694130</v>
      </c>
      <c r="P1170" s="52">
        <f t="shared" si="140"/>
        <v>2143906718</v>
      </c>
      <c r="Q1170" s="30" t="e">
        <f>MATCH(LEFT(A1170,4)*1,'Appendix 1'!E$5:E$8,0)</f>
        <v>#N/A</v>
      </c>
      <c r="R1170" s="41">
        <f t="shared" si="141"/>
        <v>-0.1</v>
      </c>
      <c r="S1170" s="41">
        <f t="shared" si="142"/>
        <v>-0.1</v>
      </c>
      <c r="T1170" s="41">
        <f t="shared" si="143"/>
        <v>-0.1</v>
      </c>
      <c r="U1170" s="41">
        <f t="shared" si="144"/>
        <v>-0.1</v>
      </c>
      <c r="X1170" s="42"/>
      <c r="Y1170" s="42"/>
      <c r="Z1170" s="42"/>
    </row>
    <row r="1171" spans="1:26" hidden="1">
      <c r="A1171" s="38" t="s">
        <v>5700</v>
      </c>
      <c r="B1171" s="39">
        <v>69316182</v>
      </c>
      <c r="C1171" s="39">
        <v>87840</v>
      </c>
      <c r="D1171" s="39">
        <v>53150205</v>
      </c>
      <c r="E1171" s="39">
        <v>25977</v>
      </c>
      <c r="F1171" s="52">
        <f t="shared" si="138"/>
        <v>16052160</v>
      </c>
      <c r="G1171" s="39">
        <v>912430390</v>
      </c>
      <c r="H1171" s="39">
        <v>3663985</v>
      </c>
      <c r="I1171" s="39">
        <v>211807358</v>
      </c>
      <c r="J1171" s="39">
        <v>1128527</v>
      </c>
      <c r="K1171" s="52">
        <f t="shared" si="139"/>
        <v>695830520</v>
      </c>
      <c r="L1171" s="54">
        <v>1520439494</v>
      </c>
      <c r="M1171" s="54">
        <v>30512388</v>
      </c>
      <c r="N1171" s="54">
        <v>211819743</v>
      </c>
      <c r="O1171" s="54">
        <v>3692330</v>
      </c>
      <c r="P1171" s="52">
        <f t="shared" si="140"/>
        <v>1274415033</v>
      </c>
      <c r="Q1171" s="30" t="e">
        <f>MATCH(LEFT(A1171,4)*1,'Appendix 1'!E$5:E$8,0)</f>
        <v>#N/A</v>
      </c>
      <c r="R1171" s="41">
        <f t="shared" si="141"/>
        <v>-0.1</v>
      </c>
      <c r="S1171" s="41">
        <f t="shared" si="142"/>
        <v>-0.1</v>
      </c>
      <c r="T1171" s="41">
        <f t="shared" si="143"/>
        <v>-0.1</v>
      </c>
      <c r="U1171" s="41">
        <f t="shared" si="144"/>
        <v>-0.1</v>
      </c>
      <c r="X1171" s="42"/>
      <c r="Y1171" s="42"/>
      <c r="Z1171" s="42"/>
    </row>
    <row r="1172" spans="1:26" hidden="1">
      <c r="A1172" s="38" t="s">
        <v>5701</v>
      </c>
      <c r="B1172" s="39">
        <v>62380867</v>
      </c>
      <c r="C1172" s="39">
        <v>1831</v>
      </c>
      <c r="D1172" s="39">
        <v>51241398</v>
      </c>
      <c r="E1172" s="39">
        <v>4644</v>
      </c>
      <c r="F1172" s="52">
        <f t="shared" si="138"/>
        <v>11132994</v>
      </c>
      <c r="G1172" s="39">
        <v>1017195800</v>
      </c>
      <c r="H1172" s="39">
        <v>73216</v>
      </c>
      <c r="I1172" s="39">
        <v>571451324</v>
      </c>
      <c r="J1172" s="39">
        <v>185705</v>
      </c>
      <c r="K1172" s="52">
        <f t="shared" si="139"/>
        <v>445485555</v>
      </c>
      <c r="L1172" s="54">
        <v>1260875158</v>
      </c>
      <c r="M1172" s="54">
        <v>370607</v>
      </c>
      <c r="N1172" s="54">
        <v>573956414</v>
      </c>
      <c r="O1172" s="54">
        <v>973232</v>
      </c>
      <c r="P1172" s="52">
        <f t="shared" si="140"/>
        <v>685574905</v>
      </c>
      <c r="Q1172" s="30" t="e">
        <f>MATCH(LEFT(A1172,4)*1,'Appendix 1'!E$5:E$8,0)</f>
        <v>#N/A</v>
      </c>
      <c r="R1172" s="41">
        <f t="shared" si="141"/>
        <v>-0.1</v>
      </c>
      <c r="S1172" s="41">
        <f t="shared" si="142"/>
        <v>-0.1</v>
      </c>
      <c r="T1172" s="41">
        <f t="shared" si="143"/>
        <v>-0.1</v>
      </c>
      <c r="U1172" s="41">
        <f t="shared" si="144"/>
        <v>-0.1</v>
      </c>
      <c r="X1172" s="42"/>
      <c r="Y1172" s="42"/>
      <c r="Z1172" s="42"/>
    </row>
    <row r="1173" spans="1:26" hidden="1">
      <c r="A1173" s="38" t="s">
        <v>5702</v>
      </c>
      <c r="B1173" s="39">
        <v>122360797</v>
      </c>
      <c r="C1173" s="39">
        <v>8173</v>
      </c>
      <c r="D1173" s="39">
        <v>89719620</v>
      </c>
      <c r="E1173" s="39">
        <v>1018188</v>
      </c>
      <c r="F1173" s="52">
        <f t="shared" si="138"/>
        <v>31614816</v>
      </c>
      <c r="G1173" s="39">
        <v>2537048862</v>
      </c>
      <c r="H1173" s="39">
        <v>343200</v>
      </c>
      <c r="I1173" s="39">
        <v>983410984</v>
      </c>
      <c r="J1173" s="39">
        <v>40735320</v>
      </c>
      <c r="K1173" s="52">
        <f t="shared" si="139"/>
        <v>1512559358</v>
      </c>
      <c r="L1173" s="54">
        <v>2627179843</v>
      </c>
      <c r="M1173" s="54">
        <v>2514824</v>
      </c>
      <c r="N1173" s="54">
        <v>986457276</v>
      </c>
      <c r="O1173" s="54">
        <v>54319832</v>
      </c>
      <c r="P1173" s="52">
        <f t="shared" si="140"/>
        <v>1583887911</v>
      </c>
      <c r="Q1173" s="30" t="e">
        <f>MATCH(LEFT(A1173,4)*1,'Appendix 1'!E$5:E$8,0)</f>
        <v>#N/A</v>
      </c>
      <c r="R1173" s="41">
        <f t="shared" si="141"/>
        <v>-0.1</v>
      </c>
      <c r="S1173" s="41">
        <f t="shared" si="142"/>
        <v>-0.1</v>
      </c>
      <c r="T1173" s="41">
        <f t="shared" si="143"/>
        <v>-0.1</v>
      </c>
      <c r="U1173" s="41">
        <f t="shared" si="144"/>
        <v>-0.1</v>
      </c>
      <c r="X1173" s="42"/>
      <c r="Y1173" s="42"/>
      <c r="Z1173" s="42"/>
    </row>
    <row r="1174" spans="1:26" hidden="1">
      <c r="A1174" s="38" t="s">
        <v>5703</v>
      </c>
      <c r="B1174" s="39">
        <v>11613907</v>
      </c>
      <c r="C1174" s="39">
        <v>24397</v>
      </c>
      <c r="D1174" s="39">
        <v>8315506</v>
      </c>
      <c r="E1174" s="39">
        <v>33093</v>
      </c>
      <c r="F1174" s="52">
        <f t="shared" si="138"/>
        <v>3240911</v>
      </c>
      <c r="G1174" s="39">
        <v>159178791</v>
      </c>
      <c r="H1174" s="39">
        <v>384081</v>
      </c>
      <c r="I1174" s="39">
        <v>103319429</v>
      </c>
      <c r="J1174" s="39">
        <v>438764</v>
      </c>
      <c r="K1174" s="52">
        <f t="shared" si="139"/>
        <v>55036517</v>
      </c>
      <c r="L1174" s="54">
        <v>323197146</v>
      </c>
      <c r="M1174" s="54">
        <v>1969524</v>
      </c>
      <c r="N1174" s="54">
        <v>176476372</v>
      </c>
      <c r="O1174" s="54">
        <v>2529542</v>
      </c>
      <c r="P1174" s="52">
        <f t="shared" si="140"/>
        <v>142221708</v>
      </c>
      <c r="Q1174" s="30" t="e">
        <f>MATCH(LEFT(A1174,4)*1,'Appendix 1'!E$5:E$8,0)</f>
        <v>#N/A</v>
      </c>
      <c r="R1174" s="41">
        <f t="shared" si="141"/>
        <v>-0.1</v>
      </c>
      <c r="S1174" s="41">
        <f t="shared" si="142"/>
        <v>-0.1</v>
      </c>
      <c r="T1174" s="41">
        <f t="shared" si="143"/>
        <v>-0.1</v>
      </c>
      <c r="U1174" s="41">
        <f t="shared" si="144"/>
        <v>-0.1</v>
      </c>
      <c r="X1174" s="42"/>
      <c r="Y1174" s="42"/>
      <c r="Z1174" s="42"/>
    </row>
    <row r="1175" spans="1:26" hidden="1">
      <c r="A1175" s="38" t="s">
        <v>5704</v>
      </c>
      <c r="B1175" s="39">
        <v>9463850</v>
      </c>
      <c r="C1175" s="39">
        <v>230895</v>
      </c>
      <c r="D1175" s="39">
        <v>7870339</v>
      </c>
      <c r="E1175" s="39">
        <v>48656</v>
      </c>
      <c r="F1175" s="52">
        <f t="shared" si="138"/>
        <v>1313960</v>
      </c>
      <c r="G1175" s="39">
        <v>119128843</v>
      </c>
      <c r="H1175" s="39">
        <v>4591574</v>
      </c>
      <c r="I1175" s="39">
        <v>86271105</v>
      </c>
      <c r="J1175" s="39">
        <v>840647</v>
      </c>
      <c r="K1175" s="52">
        <f t="shared" si="139"/>
        <v>27425517</v>
      </c>
      <c r="L1175" s="54">
        <v>424075293</v>
      </c>
      <c r="M1175" s="54">
        <v>18387112</v>
      </c>
      <c r="N1175" s="54">
        <v>206722521</v>
      </c>
      <c r="O1175" s="54">
        <v>1368110</v>
      </c>
      <c r="P1175" s="52">
        <f t="shared" si="140"/>
        <v>197597550</v>
      </c>
      <c r="Q1175" s="30" t="e">
        <f>MATCH(LEFT(A1175,4)*1,'Appendix 1'!E$5:E$8,0)</f>
        <v>#N/A</v>
      </c>
      <c r="R1175" s="41">
        <f t="shared" si="141"/>
        <v>-0.1</v>
      </c>
      <c r="S1175" s="41">
        <f t="shared" si="142"/>
        <v>-0.1</v>
      </c>
      <c r="T1175" s="41">
        <f t="shared" si="143"/>
        <v>-0.1</v>
      </c>
      <c r="U1175" s="41">
        <f t="shared" si="144"/>
        <v>-0.1</v>
      </c>
      <c r="X1175" s="42"/>
      <c r="Y1175" s="42"/>
      <c r="Z1175" s="42"/>
    </row>
    <row r="1176" spans="1:26" hidden="1">
      <c r="A1176" s="38" t="s">
        <v>5705</v>
      </c>
      <c r="B1176" s="39">
        <v>2953838</v>
      </c>
      <c r="C1176" s="39">
        <v>18566</v>
      </c>
      <c r="D1176" s="39">
        <v>2318176</v>
      </c>
      <c r="E1176" s="39">
        <v>593</v>
      </c>
      <c r="F1176" s="52">
        <f t="shared" si="138"/>
        <v>616503</v>
      </c>
      <c r="G1176" s="39">
        <v>40529688</v>
      </c>
      <c r="H1176" s="39">
        <v>497087</v>
      </c>
      <c r="I1176" s="39">
        <v>24094155</v>
      </c>
      <c r="J1176" s="39">
        <v>14681</v>
      </c>
      <c r="K1176" s="52">
        <f t="shared" si="139"/>
        <v>15923765</v>
      </c>
      <c r="L1176" s="54">
        <v>80208228</v>
      </c>
      <c r="M1176" s="54">
        <v>5743466</v>
      </c>
      <c r="N1176" s="54">
        <v>24125303</v>
      </c>
      <c r="O1176" s="54">
        <v>33212</v>
      </c>
      <c r="P1176" s="52">
        <f t="shared" si="140"/>
        <v>50306247</v>
      </c>
      <c r="Q1176" s="30" t="e">
        <f>MATCH(LEFT(A1176,4)*1,'Appendix 1'!E$5:E$8,0)</f>
        <v>#N/A</v>
      </c>
      <c r="R1176" s="41">
        <f t="shared" si="141"/>
        <v>-0.1</v>
      </c>
      <c r="S1176" s="41">
        <f t="shared" si="142"/>
        <v>-0.1</v>
      </c>
      <c r="T1176" s="41">
        <f t="shared" si="143"/>
        <v>-0.1</v>
      </c>
      <c r="U1176" s="41">
        <f t="shared" si="144"/>
        <v>-0.1</v>
      </c>
      <c r="X1176" s="42"/>
      <c r="Y1176" s="42"/>
      <c r="Z1176" s="42"/>
    </row>
    <row r="1177" spans="1:26" hidden="1">
      <c r="A1177" s="38" t="s">
        <v>5706</v>
      </c>
      <c r="B1177" s="39">
        <v>2441017</v>
      </c>
      <c r="C1177" s="39">
        <v>9666</v>
      </c>
      <c r="D1177" s="39">
        <v>2053425</v>
      </c>
      <c r="E1177" s="39">
        <v>112455</v>
      </c>
      <c r="F1177" s="52">
        <f t="shared" si="138"/>
        <v>265471</v>
      </c>
      <c r="G1177" s="39">
        <v>48705478</v>
      </c>
      <c r="H1177" s="39">
        <v>285786</v>
      </c>
      <c r="I1177" s="39">
        <v>39990820</v>
      </c>
      <c r="J1177" s="39">
        <v>2448790</v>
      </c>
      <c r="K1177" s="52">
        <f t="shared" si="139"/>
        <v>5980082</v>
      </c>
      <c r="L1177" s="54">
        <v>56365175</v>
      </c>
      <c r="M1177" s="54">
        <v>383295</v>
      </c>
      <c r="N1177" s="54">
        <v>40012392</v>
      </c>
      <c r="O1177" s="54">
        <v>2503813</v>
      </c>
      <c r="P1177" s="52">
        <f t="shared" si="140"/>
        <v>13465675</v>
      </c>
      <c r="Q1177" s="30" t="e">
        <f>MATCH(LEFT(A1177,4)*1,'Appendix 1'!E$5:E$8,0)</f>
        <v>#N/A</v>
      </c>
      <c r="R1177" s="41">
        <f t="shared" si="141"/>
        <v>-0.1</v>
      </c>
      <c r="S1177" s="41">
        <f t="shared" si="142"/>
        <v>-0.1</v>
      </c>
      <c r="T1177" s="41">
        <f t="shared" si="143"/>
        <v>-0.1</v>
      </c>
      <c r="U1177" s="41">
        <f t="shared" si="144"/>
        <v>-0.1</v>
      </c>
      <c r="X1177" s="42"/>
      <c r="Y1177" s="42"/>
      <c r="Z1177" s="42"/>
    </row>
    <row r="1178" spans="1:26" hidden="1">
      <c r="A1178" s="38" t="s">
        <v>5707</v>
      </c>
      <c r="B1178" s="40"/>
      <c r="C1178" s="40"/>
      <c r="D1178" s="40"/>
      <c r="E1178" s="40"/>
      <c r="F1178" s="52">
        <f t="shared" si="138"/>
        <v>0</v>
      </c>
      <c r="G1178" s="40"/>
      <c r="H1178" s="40"/>
      <c r="I1178" s="40"/>
      <c r="J1178" s="40"/>
      <c r="K1178" s="52">
        <f t="shared" si="139"/>
        <v>0</v>
      </c>
      <c r="L1178" s="55"/>
      <c r="M1178" s="55"/>
      <c r="N1178" s="55"/>
      <c r="O1178" s="55"/>
      <c r="P1178" s="52">
        <f t="shared" si="140"/>
        <v>0</v>
      </c>
      <c r="Q1178" s="30" t="e">
        <f>MATCH(LEFT(A1178,4)*1,'Appendix 1'!E$5:E$8,0)</f>
        <v>#N/A</v>
      </c>
      <c r="R1178" s="41">
        <f t="shared" si="141"/>
        <v>-0.1</v>
      </c>
      <c r="S1178" s="41">
        <f t="shared" si="142"/>
        <v>-0.1</v>
      </c>
      <c r="T1178" s="41">
        <f t="shared" si="143"/>
        <v>-0.1</v>
      </c>
      <c r="U1178" s="41">
        <f t="shared" si="144"/>
        <v>-0.1</v>
      </c>
      <c r="X1178" s="42"/>
      <c r="Y1178" s="42"/>
      <c r="Z1178" s="42"/>
    </row>
    <row r="1179" spans="1:26" hidden="1">
      <c r="A1179" s="38" t="s">
        <v>5708</v>
      </c>
      <c r="B1179" s="39">
        <v>4050422</v>
      </c>
      <c r="C1179" s="39">
        <v>1184</v>
      </c>
      <c r="D1179" s="39">
        <v>3855391</v>
      </c>
      <c r="E1179" s="30">
        <v>0</v>
      </c>
      <c r="F1179" s="52">
        <f t="shared" si="138"/>
        <v>193847</v>
      </c>
      <c r="G1179" s="39">
        <v>22511493</v>
      </c>
      <c r="H1179" s="39">
        <v>42588</v>
      </c>
      <c r="I1179" s="39">
        <v>15275748</v>
      </c>
      <c r="J1179" s="30">
        <v>0</v>
      </c>
      <c r="K1179" s="52">
        <f t="shared" si="139"/>
        <v>7193157</v>
      </c>
      <c r="L1179" s="54">
        <v>61513485</v>
      </c>
      <c r="M1179" s="54">
        <v>9456331</v>
      </c>
      <c r="N1179" s="54">
        <v>15280050</v>
      </c>
      <c r="O1179" s="54">
        <v>75417</v>
      </c>
      <c r="P1179" s="52">
        <f t="shared" si="140"/>
        <v>36701687</v>
      </c>
      <c r="Q1179" s="30" t="e">
        <f>MATCH(LEFT(A1179,4)*1,'Appendix 1'!E$5:E$8,0)</f>
        <v>#N/A</v>
      </c>
      <c r="R1179" s="41">
        <f t="shared" si="141"/>
        <v>-0.1</v>
      </c>
      <c r="S1179" s="41">
        <f t="shared" si="142"/>
        <v>-0.1</v>
      </c>
      <c r="T1179" s="41">
        <f t="shared" si="143"/>
        <v>-0.1</v>
      </c>
      <c r="U1179" s="41">
        <f t="shared" si="144"/>
        <v>-0.1</v>
      </c>
      <c r="X1179" s="42"/>
      <c r="Y1179" s="42"/>
      <c r="Z1179" s="42"/>
    </row>
    <row r="1180" spans="1:26" hidden="1">
      <c r="A1180" s="38" t="s">
        <v>5709</v>
      </c>
      <c r="B1180" s="39">
        <v>10552130</v>
      </c>
      <c r="C1180" s="39">
        <v>3659</v>
      </c>
      <c r="D1180" s="39">
        <v>10199784</v>
      </c>
      <c r="E1180" s="30">
        <v>0</v>
      </c>
      <c r="F1180" s="52">
        <f t="shared" si="138"/>
        <v>348687</v>
      </c>
      <c r="G1180" s="39">
        <v>51812388</v>
      </c>
      <c r="H1180" s="39">
        <v>52418</v>
      </c>
      <c r="I1180" s="39">
        <v>43547610</v>
      </c>
      <c r="J1180" s="30">
        <v>0</v>
      </c>
      <c r="K1180" s="52">
        <f t="shared" si="139"/>
        <v>8212360</v>
      </c>
      <c r="L1180" s="54">
        <v>575731769</v>
      </c>
      <c r="M1180" s="54">
        <v>10515422</v>
      </c>
      <c r="N1180" s="54">
        <v>58770361</v>
      </c>
      <c r="O1180" s="54">
        <v>229195</v>
      </c>
      <c r="P1180" s="52">
        <f t="shared" si="140"/>
        <v>506216791</v>
      </c>
      <c r="Q1180" s="30" t="e">
        <f>MATCH(LEFT(A1180,4)*1,'Appendix 1'!E$5:E$8,0)</f>
        <v>#N/A</v>
      </c>
      <c r="R1180" s="41">
        <f t="shared" si="141"/>
        <v>-0.1</v>
      </c>
      <c r="S1180" s="41">
        <f t="shared" si="142"/>
        <v>-0.1</v>
      </c>
      <c r="T1180" s="41">
        <f t="shared" si="143"/>
        <v>-0.1</v>
      </c>
      <c r="U1180" s="41">
        <f t="shared" si="144"/>
        <v>-0.1</v>
      </c>
      <c r="X1180" s="42"/>
      <c r="Y1180" s="42"/>
      <c r="Z1180" s="42"/>
    </row>
    <row r="1181" spans="1:26" hidden="1">
      <c r="A1181" s="38" t="s">
        <v>5710</v>
      </c>
      <c r="B1181" s="39">
        <v>579032</v>
      </c>
      <c r="C1181" s="30">
        <v>0</v>
      </c>
      <c r="D1181" s="39">
        <v>579032</v>
      </c>
      <c r="E1181" s="30">
        <v>0</v>
      </c>
      <c r="F1181" s="52">
        <f t="shared" si="138"/>
        <v>0</v>
      </c>
      <c r="G1181" s="39">
        <v>3000233</v>
      </c>
      <c r="H1181" s="30">
        <v>0</v>
      </c>
      <c r="I1181" s="39">
        <v>3000233</v>
      </c>
      <c r="J1181" s="30">
        <v>0</v>
      </c>
      <c r="K1181" s="52">
        <f t="shared" si="139"/>
        <v>0</v>
      </c>
      <c r="L1181" s="54">
        <v>448959034</v>
      </c>
      <c r="M1181" s="54">
        <v>1101652</v>
      </c>
      <c r="N1181" s="54">
        <v>3012383</v>
      </c>
      <c r="O1181" s="54">
        <v>27557</v>
      </c>
      <c r="P1181" s="52">
        <f t="shared" si="140"/>
        <v>444817442</v>
      </c>
      <c r="Q1181" s="30" t="e">
        <f>MATCH(LEFT(A1181,4)*1,'Appendix 1'!E$5:E$8,0)</f>
        <v>#N/A</v>
      </c>
      <c r="R1181" s="41">
        <f t="shared" si="141"/>
        <v>-0.1</v>
      </c>
      <c r="S1181" s="41">
        <f t="shared" si="142"/>
        <v>-0.1</v>
      </c>
      <c r="T1181" s="41">
        <f t="shared" si="143"/>
        <v>-0.1</v>
      </c>
      <c r="U1181" s="41">
        <f t="shared" si="144"/>
        <v>-0.1</v>
      </c>
      <c r="X1181" s="42"/>
      <c r="Y1181" s="42"/>
      <c r="Z1181" s="42"/>
    </row>
    <row r="1182" spans="1:26" hidden="1">
      <c r="A1182" s="38" t="s">
        <v>5711</v>
      </c>
      <c r="B1182" s="39">
        <v>116499916</v>
      </c>
      <c r="C1182" s="39">
        <v>1350925</v>
      </c>
      <c r="D1182" s="39">
        <v>87007722</v>
      </c>
      <c r="E1182" s="39">
        <v>762899</v>
      </c>
      <c r="F1182" s="52">
        <f t="shared" si="138"/>
        <v>27378370</v>
      </c>
      <c r="G1182" s="39">
        <v>1152056344</v>
      </c>
      <c r="H1182" s="39">
        <v>29634040</v>
      </c>
      <c r="I1182" s="39">
        <v>558169815</v>
      </c>
      <c r="J1182" s="39">
        <v>16951207</v>
      </c>
      <c r="K1182" s="52">
        <f t="shared" si="139"/>
        <v>547301282</v>
      </c>
      <c r="L1182" s="54">
        <v>2955928630</v>
      </c>
      <c r="M1182" s="54">
        <v>596485355</v>
      </c>
      <c r="N1182" s="54">
        <v>560393490</v>
      </c>
      <c r="O1182" s="54">
        <v>66757176</v>
      </c>
      <c r="P1182" s="52">
        <f t="shared" si="140"/>
        <v>1732292609</v>
      </c>
      <c r="Q1182" s="30" t="e">
        <f>MATCH(LEFT(A1182,4)*1,'Appendix 1'!E$5:E$8,0)</f>
        <v>#N/A</v>
      </c>
      <c r="R1182" s="41">
        <f t="shared" si="141"/>
        <v>-0.1</v>
      </c>
      <c r="S1182" s="41">
        <f t="shared" si="142"/>
        <v>-0.1</v>
      </c>
      <c r="T1182" s="41">
        <f t="shared" si="143"/>
        <v>-0.1</v>
      </c>
      <c r="U1182" s="41">
        <f t="shared" si="144"/>
        <v>-0.1</v>
      </c>
      <c r="X1182" s="42"/>
      <c r="Y1182" s="42"/>
      <c r="Z1182" s="42"/>
    </row>
    <row r="1183" spans="1:26" hidden="1">
      <c r="A1183" s="38" t="s">
        <v>5712</v>
      </c>
      <c r="B1183" s="39">
        <v>5544324</v>
      </c>
      <c r="C1183" s="30">
        <v>0</v>
      </c>
      <c r="D1183" s="39">
        <v>5544324</v>
      </c>
      <c r="E1183" s="30">
        <v>0</v>
      </c>
      <c r="F1183" s="52">
        <f t="shared" si="138"/>
        <v>0</v>
      </c>
      <c r="G1183" s="39">
        <v>22654057</v>
      </c>
      <c r="H1183" s="30">
        <v>0</v>
      </c>
      <c r="I1183" s="39">
        <v>22654057</v>
      </c>
      <c r="J1183" s="30">
        <v>0</v>
      </c>
      <c r="K1183" s="52">
        <f t="shared" si="139"/>
        <v>0</v>
      </c>
      <c r="L1183" s="54">
        <v>1496539775</v>
      </c>
      <c r="M1183" s="54">
        <v>128342901</v>
      </c>
      <c r="N1183" s="54">
        <v>23506689</v>
      </c>
      <c r="O1183" s="54">
        <v>156646725</v>
      </c>
      <c r="P1183" s="52">
        <f t="shared" si="140"/>
        <v>1188043460</v>
      </c>
      <c r="Q1183" s="30" t="e">
        <f>MATCH(LEFT(A1183,4)*1,'Appendix 1'!E$5:E$8,0)</f>
        <v>#N/A</v>
      </c>
      <c r="R1183" s="41">
        <f t="shared" si="141"/>
        <v>-0.1</v>
      </c>
      <c r="S1183" s="41">
        <f t="shared" si="142"/>
        <v>-0.1</v>
      </c>
      <c r="T1183" s="41">
        <f t="shared" si="143"/>
        <v>-0.1</v>
      </c>
      <c r="U1183" s="41">
        <f t="shared" si="144"/>
        <v>-0.1</v>
      </c>
      <c r="X1183" s="42"/>
      <c r="Y1183" s="42"/>
      <c r="Z1183" s="42"/>
    </row>
    <row r="1184" spans="1:26" hidden="1">
      <c r="A1184" s="38" t="s">
        <v>5713</v>
      </c>
      <c r="B1184" s="39">
        <v>29923145</v>
      </c>
      <c r="C1184" s="39">
        <v>8980</v>
      </c>
      <c r="D1184" s="39">
        <v>29832150</v>
      </c>
      <c r="E1184" s="39">
        <v>3328</v>
      </c>
      <c r="F1184" s="52">
        <f t="shared" si="138"/>
        <v>78687</v>
      </c>
      <c r="G1184" s="39">
        <v>130867663</v>
      </c>
      <c r="H1184" s="39">
        <v>320696</v>
      </c>
      <c r="I1184" s="39">
        <v>127615052</v>
      </c>
      <c r="J1184" s="39">
        <v>118834</v>
      </c>
      <c r="K1184" s="52">
        <f t="shared" si="139"/>
        <v>2813081</v>
      </c>
      <c r="L1184" s="54">
        <v>1587559963</v>
      </c>
      <c r="M1184" s="54">
        <v>265670093</v>
      </c>
      <c r="N1184" s="54">
        <v>147604444</v>
      </c>
      <c r="O1184" s="54">
        <v>87820346</v>
      </c>
      <c r="P1184" s="52">
        <f t="shared" si="140"/>
        <v>1086465080</v>
      </c>
      <c r="Q1184" s="30" t="e">
        <f>MATCH(LEFT(A1184,4)*1,'Appendix 1'!E$5:E$8,0)</f>
        <v>#N/A</v>
      </c>
      <c r="R1184" s="41">
        <f t="shared" si="141"/>
        <v>-0.1</v>
      </c>
      <c r="S1184" s="41">
        <f t="shared" si="142"/>
        <v>-0.1</v>
      </c>
      <c r="T1184" s="41">
        <f t="shared" si="143"/>
        <v>-0.1</v>
      </c>
      <c r="U1184" s="41">
        <f t="shared" si="144"/>
        <v>-0.1</v>
      </c>
      <c r="X1184" s="42"/>
      <c r="Y1184" s="42"/>
      <c r="Z1184" s="42"/>
    </row>
    <row r="1185" spans="1:26" hidden="1">
      <c r="A1185" s="38" t="s">
        <v>5714</v>
      </c>
      <c r="B1185" s="39">
        <v>8179814</v>
      </c>
      <c r="C1185" s="39">
        <v>2692</v>
      </c>
      <c r="D1185" s="39">
        <v>4565804</v>
      </c>
      <c r="E1185" s="39">
        <v>200</v>
      </c>
      <c r="F1185" s="52">
        <f t="shared" si="138"/>
        <v>3611118</v>
      </c>
      <c r="G1185" s="39">
        <v>109053105</v>
      </c>
      <c r="H1185" s="39">
        <v>79110</v>
      </c>
      <c r="I1185" s="39">
        <v>15876109</v>
      </c>
      <c r="J1185" s="39">
        <v>5118</v>
      </c>
      <c r="K1185" s="52">
        <f t="shared" si="139"/>
        <v>93092768</v>
      </c>
      <c r="L1185" s="54">
        <v>111156661</v>
      </c>
      <c r="M1185" s="54">
        <v>91110</v>
      </c>
      <c r="N1185" s="54">
        <v>15876109</v>
      </c>
      <c r="O1185" s="54">
        <v>19968</v>
      </c>
      <c r="P1185" s="52">
        <f t="shared" si="140"/>
        <v>95169474</v>
      </c>
      <c r="Q1185" s="30" t="e">
        <f>MATCH(LEFT(A1185,4)*1,'Appendix 1'!E$5:E$8,0)</f>
        <v>#N/A</v>
      </c>
      <c r="R1185" s="41">
        <f t="shared" si="141"/>
        <v>-0.1</v>
      </c>
      <c r="S1185" s="41">
        <f t="shared" si="142"/>
        <v>-0.1</v>
      </c>
      <c r="T1185" s="41">
        <f t="shared" si="143"/>
        <v>-0.1</v>
      </c>
      <c r="U1185" s="41">
        <f t="shared" si="144"/>
        <v>-0.1</v>
      </c>
      <c r="X1185" s="42"/>
      <c r="Y1185" s="42"/>
      <c r="Z1185" s="42"/>
    </row>
    <row r="1186" spans="1:26" hidden="1">
      <c r="A1186" s="38" t="s">
        <v>5715</v>
      </c>
      <c r="B1186" s="39">
        <v>39700055</v>
      </c>
      <c r="C1186" s="39">
        <v>73476</v>
      </c>
      <c r="D1186" s="39">
        <v>29307674</v>
      </c>
      <c r="E1186" s="39">
        <v>239060</v>
      </c>
      <c r="F1186" s="52">
        <f t="shared" si="138"/>
        <v>10079845</v>
      </c>
      <c r="G1186" s="39">
        <v>301472274</v>
      </c>
      <c r="H1186" s="39">
        <v>1602062</v>
      </c>
      <c r="I1186" s="39">
        <v>98506132</v>
      </c>
      <c r="J1186" s="39">
        <v>4551970</v>
      </c>
      <c r="K1186" s="52">
        <f t="shared" si="139"/>
        <v>196812110</v>
      </c>
      <c r="L1186" s="54">
        <v>346704978</v>
      </c>
      <c r="M1186" s="54">
        <v>3392691</v>
      </c>
      <c r="N1186" s="54">
        <v>100096917</v>
      </c>
      <c r="O1186" s="54">
        <v>7875097</v>
      </c>
      <c r="P1186" s="52">
        <f t="shared" si="140"/>
        <v>235340273</v>
      </c>
      <c r="Q1186" s="30" t="e">
        <f>MATCH(LEFT(A1186,4)*1,'Appendix 1'!E$5:E$8,0)</f>
        <v>#N/A</v>
      </c>
      <c r="R1186" s="41">
        <f t="shared" si="141"/>
        <v>-0.1</v>
      </c>
      <c r="S1186" s="41">
        <f t="shared" si="142"/>
        <v>-0.1</v>
      </c>
      <c r="T1186" s="41">
        <f t="shared" si="143"/>
        <v>-0.1</v>
      </c>
      <c r="U1186" s="41">
        <f t="shared" si="144"/>
        <v>-0.1</v>
      </c>
      <c r="X1186" s="42"/>
      <c r="Y1186" s="42"/>
      <c r="Z1186" s="42"/>
    </row>
    <row r="1187" spans="1:26" hidden="1">
      <c r="A1187" s="38" t="s">
        <v>5716</v>
      </c>
      <c r="B1187" s="39">
        <v>108005020</v>
      </c>
      <c r="C1187" s="30">
        <v>0</v>
      </c>
      <c r="D1187" s="39">
        <v>108005020</v>
      </c>
      <c r="E1187" s="30">
        <v>0</v>
      </c>
      <c r="F1187" s="52">
        <f t="shared" si="138"/>
        <v>0</v>
      </c>
      <c r="G1187" s="39">
        <v>534384231</v>
      </c>
      <c r="H1187" s="30">
        <v>0</v>
      </c>
      <c r="I1187" s="39">
        <v>534384231</v>
      </c>
      <c r="J1187" s="30">
        <v>0</v>
      </c>
      <c r="K1187" s="52">
        <f t="shared" si="139"/>
        <v>0</v>
      </c>
      <c r="L1187" s="54">
        <v>37330927957</v>
      </c>
      <c r="M1187" s="54">
        <v>845762825</v>
      </c>
      <c r="N1187" s="54">
        <v>2153832086</v>
      </c>
      <c r="O1187" s="54">
        <v>11759283705</v>
      </c>
      <c r="P1187" s="52">
        <f t="shared" si="140"/>
        <v>22572049341</v>
      </c>
      <c r="Q1187" s="30" t="e">
        <f>MATCH(LEFT(A1187,4)*1,'Appendix 1'!E$5:E$8,0)</f>
        <v>#N/A</v>
      </c>
      <c r="R1187" s="41">
        <f t="shared" si="141"/>
        <v>-0.1</v>
      </c>
      <c r="S1187" s="41">
        <f t="shared" si="142"/>
        <v>-0.1</v>
      </c>
      <c r="T1187" s="41">
        <f t="shared" si="143"/>
        <v>-0.1</v>
      </c>
      <c r="U1187" s="41">
        <f t="shared" si="144"/>
        <v>-0.1</v>
      </c>
      <c r="X1187" s="42"/>
      <c r="Y1187" s="42"/>
      <c r="Z1187" s="42"/>
    </row>
    <row r="1188" spans="1:26" hidden="1">
      <c r="A1188" s="38" t="s">
        <v>5717</v>
      </c>
      <c r="B1188" s="30">
        <v>0</v>
      </c>
      <c r="C1188" s="30">
        <v>0</v>
      </c>
      <c r="D1188" s="30">
        <v>0</v>
      </c>
      <c r="E1188" s="30">
        <v>0</v>
      </c>
      <c r="F1188" s="52">
        <f t="shared" si="138"/>
        <v>0</v>
      </c>
      <c r="G1188" s="30">
        <v>0</v>
      </c>
      <c r="H1188" s="30">
        <v>0</v>
      </c>
      <c r="I1188" s="30">
        <v>0</v>
      </c>
      <c r="J1188" s="30">
        <v>0</v>
      </c>
      <c r="K1188" s="52">
        <f t="shared" si="139"/>
        <v>0</v>
      </c>
      <c r="L1188" s="54">
        <v>5690114299</v>
      </c>
      <c r="M1188" s="54">
        <v>167561506</v>
      </c>
      <c r="N1188" s="54">
        <v>1836278927</v>
      </c>
      <c r="O1188" s="54">
        <v>869895243</v>
      </c>
      <c r="P1188" s="52">
        <f t="shared" si="140"/>
        <v>2816378623</v>
      </c>
      <c r="Q1188" s="30" t="e">
        <f>MATCH(LEFT(A1188,4)*1,'Appendix 1'!E$5:E$8,0)</f>
        <v>#N/A</v>
      </c>
      <c r="R1188" s="41">
        <f t="shared" si="141"/>
        <v>-0.1</v>
      </c>
      <c r="S1188" s="41">
        <f t="shared" si="142"/>
        <v>-0.1</v>
      </c>
      <c r="T1188" s="41">
        <f t="shared" si="143"/>
        <v>-0.1</v>
      </c>
      <c r="U1188" s="41">
        <f t="shared" si="144"/>
        <v>-0.1</v>
      </c>
      <c r="X1188" s="42"/>
      <c r="Y1188" s="42"/>
      <c r="Z1188" s="42"/>
    </row>
    <row r="1189" spans="1:26" hidden="1">
      <c r="A1189" s="38" t="s">
        <v>5718</v>
      </c>
      <c r="B1189" s="39">
        <v>3214985</v>
      </c>
      <c r="C1189" s="39">
        <v>62342</v>
      </c>
      <c r="D1189" s="39">
        <v>147844</v>
      </c>
      <c r="E1189" s="39">
        <v>311505</v>
      </c>
      <c r="F1189" s="52">
        <f t="shared" si="138"/>
        <v>2693294</v>
      </c>
      <c r="G1189" s="39">
        <v>127658399</v>
      </c>
      <c r="H1189" s="39">
        <v>2493416</v>
      </c>
      <c r="I1189" s="39">
        <v>5912962</v>
      </c>
      <c r="J1189" s="39">
        <v>12458876</v>
      </c>
      <c r="K1189" s="52">
        <f t="shared" si="139"/>
        <v>106793145</v>
      </c>
      <c r="L1189" s="54">
        <v>211910305</v>
      </c>
      <c r="M1189" s="54">
        <v>14896884</v>
      </c>
      <c r="N1189" s="54">
        <v>8218752</v>
      </c>
      <c r="O1189" s="54">
        <v>28478443</v>
      </c>
      <c r="P1189" s="52">
        <f t="shared" si="140"/>
        <v>160316226</v>
      </c>
      <c r="Q1189" s="30" t="e">
        <f>MATCH(LEFT(A1189,4)*1,'Appendix 1'!E$5:E$8,0)</f>
        <v>#N/A</v>
      </c>
      <c r="R1189" s="41">
        <f t="shared" si="141"/>
        <v>-0.1</v>
      </c>
      <c r="S1189" s="41">
        <f t="shared" si="142"/>
        <v>-0.1</v>
      </c>
      <c r="T1189" s="41">
        <f t="shared" si="143"/>
        <v>-0.1</v>
      </c>
      <c r="U1189" s="41">
        <f t="shared" si="144"/>
        <v>-0.1</v>
      </c>
      <c r="X1189" s="42"/>
      <c r="Y1189" s="42"/>
      <c r="Z1189" s="42"/>
    </row>
    <row r="1190" spans="1:26" hidden="1">
      <c r="A1190" s="38" t="s">
        <v>5719</v>
      </c>
      <c r="B1190" s="39">
        <v>1090</v>
      </c>
      <c r="C1190" s="30">
        <v>0</v>
      </c>
      <c r="D1190" s="39">
        <v>1090</v>
      </c>
      <c r="E1190" s="30">
        <v>0</v>
      </c>
      <c r="F1190" s="52">
        <f t="shared" si="138"/>
        <v>0</v>
      </c>
      <c r="G1190" s="39">
        <v>4360</v>
      </c>
      <c r="H1190" s="30">
        <v>0</v>
      </c>
      <c r="I1190" s="39">
        <v>4360</v>
      </c>
      <c r="J1190" s="30">
        <v>0</v>
      </c>
      <c r="K1190" s="52">
        <f t="shared" si="139"/>
        <v>0</v>
      </c>
      <c r="L1190" s="54">
        <v>17981841949</v>
      </c>
      <c r="M1190" s="54">
        <v>75612962</v>
      </c>
      <c r="N1190" s="54">
        <v>1000894832</v>
      </c>
      <c r="O1190" s="54">
        <v>1773914290</v>
      </c>
      <c r="P1190" s="52">
        <f t="shared" si="140"/>
        <v>15131419865</v>
      </c>
      <c r="Q1190" s="30" t="e">
        <f>MATCH(LEFT(A1190,4)*1,'Appendix 1'!E$5:E$8,0)</f>
        <v>#N/A</v>
      </c>
      <c r="R1190" s="41">
        <f t="shared" si="141"/>
        <v>-0.1</v>
      </c>
      <c r="S1190" s="41">
        <f t="shared" si="142"/>
        <v>-0.1</v>
      </c>
      <c r="T1190" s="41">
        <f t="shared" si="143"/>
        <v>-0.1</v>
      </c>
      <c r="U1190" s="41">
        <f t="shared" si="144"/>
        <v>-0.1</v>
      </c>
      <c r="X1190" s="42"/>
      <c r="Y1190" s="42"/>
      <c r="Z1190" s="42"/>
    </row>
    <row r="1191" spans="1:26" hidden="1">
      <c r="A1191" s="38" t="s">
        <v>5720</v>
      </c>
      <c r="B1191" s="39">
        <v>33726346</v>
      </c>
      <c r="C1191" s="39">
        <v>91871</v>
      </c>
      <c r="D1191" s="39">
        <v>30958505</v>
      </c>
      <c r="E1191" s="39">
        <v>17213</v>
      </c>
      <c r="F1191" s="52">
        <f t="shared" si="138"/>
        <v>2658757</v>
      </c>
      <c r="G1191" s="39">
        <v>548381686</v>
      </c>
      <c r="H1191" s="39">
        <v>9222354</v>
      </c>
      <c r="I1191" s="39">
        <v>274690074</v>
      </c>
      <c r="J1191" s="39">
        <v>1599269</v>
      </c>
      <c r="K1191" s="52">
        <f t="shared" si="139"/>
        <v>262869989</v>
      </c>
      <c r="L1191" s="54">
        <v>4550547540</v>
      </c>
      <c r="M1191" s="54">
        <v>98464159</v>
      </c>
      <c r="N1191" s="54">
        <v>387596553</v>
      </c>
      <c r="O1191" s="54">
        <v>450834489</v>
      </c>
      <c r="P1191" s="52">
        <f t="shared" si="140"/>
        <v>3613652339</v>
      </c>
      <c r="Q1191" s="30" t="e">
        <f>MATCH(LEFT(A1191,4)*1,'Appendix 1'!E$5:E$8,0)</f>
        <v>#N/A</v>
      </c>
      <c r="R1191" s="41">
        <f t="shared" si="141"/>
        <v>-0.1</v>
      </c>
      <c r="S1191" s="41">
        <f t="shared" si="142"/>
        <v>-0.1</v>
      </c>
      <c r="T1191" s="41">
        <f t="shared" si="143"/>
        <v>-0.1</v>
      </c>
      <c r="U1191" s="41">
        <f t="shared" si="144"/>
        <v>-0.1</v>
      </c>
      <c r="X1191" s="42"/>
      <c r="Y1191" s="42"/>
      <c r="Z1191" s="42"/>
    </row>
    <row r="1192" spans="1:26" hidden="1">
      <c r="A1192" s="38" t="s">
        <v>5721</v>
      </c>
      <c r="B1192" s="39">
        <v>8287550</v>
      </c>
      <c r="C1192" s="30">
        <v>0</v>
      </c>
      <c r="D1192" s="39">
        <v>8287550</v>
      </c>
      <c r="E1192" s="30">
        <v>0</v>
      </c>
      <c r="F1192" s="52">
        <f t="shared" si="138"/>
        <v>0</v>
      </c>
      <c r="G1192" s="39">
        <v>118373131</v>
      </c>
      <c r="H1192" s="30">
        <v>0</v>
      </c>
      <c r="I1192" s="39">
        <v>118373131</v>
      </c>
      <c r="J1192" s="30">
        <v>0</v>
      </c>
      <c r="K1192" s="52">
        <f t="shared" si="139"/>
        <v>0</v>
      </c>
      <c r="L1192" s="54">
        <v>657471345</v>
      </c>
      <c r="M1192" s="54">
        <v>75297790</v>
      </c>
      <c r="N1192" s="54">
        <v>118931681</v>
      </c>
      <c r="O1192" s="54">
        <v>25174199</v>
      </c>
      <c r="P1192" s="52">
        <f t="shared" si="140"/>
        <v>438067675</v>
      </c>
      <c r="Q1192" s="30" t="e">
        <f>MATCH(LEFT(A1192,4)*1,'Appendix 1'!E$5:E$8,0)</f>
        <v>#N/A</v>
      </c>
      <c r="R1192" s="41">
        <f t="shared" si="141"/>
        <v>-0.1</v>
      </c>
      <c r="S1192" s="41">
        <f t="shared" si="142"/>
        <v>-0.1</v>
      </c>
      <c r="T1192" s="41">
        <f t="shared" si="143"/>
        <v>-0.1</v>
      </c>
      <c r="U1192" s="41">
        <f t="shared" si="144"/>
        <v>-0.1</v>
      </c>
      <c r="X1192" s="42"/>
      <c r="Y1192" s="42"/>
      <c r="Z1192" s="42"/>
    </row>
    <row r="1193" spans="1:26" hidden="1">
      <c r="A1193" s="38" t="s">
        <v>5722</v>
      </c>
      <c r="B1193" s="39">
        <v>1810097</v>
      </c>
      <c r="C1193" s="30">
        <v>0</v>
      </c>
      <c r="D1193" s="39">
        <v>1810097</v>
      </c>
      <c r="E1193" s="30">
        <v>0</v>
      </c>
      <c r="F1193" s="52">
        <f t="shared" si="138"/>
        <v>0</v>
      </c>
      <c r="G1193" s="39">
        <v>12463826</v>
      </c>
      <c r="H1193" s="30">
        <v>0</v>
      </c>
      <c r="I1193" s="39">
        <v>12463826</v>
      </c>
      <c r="J1193" s="30">
        <v>0</v>
      </c>
      <c r="K1193" s="52">
        <f t="shared" si="139"/>
        <v>0</v>
      </c>
      <c r="L1193" s="54">
        <v>265640314</v>
      </c>
      <c r="M1193" s="54">
        <v>36798069</v>
      </c>
      <c r="N1193" s="54">
        <v>12625976</v>
      </c>
      <c r="O1193" s="54">
        <v>1025180</v>
      </c>
      <c r="P1193" s="52">
        <f t="shared" si="140"/>
        <v>215191089</v>
      </c>
      <c r="Q1193" s="30" t="e">
        <f>MATCH(LEFT(A1193,4)*1,'Appendix 1'!E$5:E$8,0)</f>
        <v>#N/A</v>
      </c>
      <c r="R1193" s="41">
        <f t="shared" si="141"/>
        <v>-0.1</v>
      </c>
      <c r="S1193" s="41">
        <f t="shared" si="142"/>
        <v>-0.1</v>
      </c>
      <c r="T1193" s="41">
        <f t="shared" si="143"/>
        <v>-0.1</v>
      </c>
      <c r="U1193" s="41">
        <f t="shared" si="144"/>
        <v>-0.1</v>
      </c>
      <c r="X1193" s="42"/>
      <c r="Y1193" s="42"/>
      <c r="Z1193" s="42"/>
    </row>
    <row r="1194" spans="1:26" hidden="1">
      <c r="A1194" s="38" t="s">
        <v>5723</v>
      </c>
      <c r="B1194" s="39">
        <v>31925234</v>
      </c>
      <c r="C1194" s="39">
        <v>31625</v>
      </c>
      <c r="D1194" s="39">
        <v>29333144</v>
      </c>
      <c r="E1194" s="39">
        <v>284332</v>
      </c>
      <c r="F1194" s="52">
        <f t="shared" si="138"/>
        <v>2276133</v>
      </c>
      <c r="G1194" s="39">
        <v>307613455</v>
      </c>
      <c r="H1194" s="39">
        <v>1910691</v>
      </c>
      <c r="I1194" s="39">
        <v>134421099</v>
      </c>
      <c r="J1194" s="39">
        <v>17304983</v>
      </c>
      <c r="K1194" s="52">
        <f t="shared" si="139"/>
        <v>153976682</v>
      </c>
      <c r="L1194" s="54">
        <v>1145015640</v>
      </c>
      <c r="M1194" s="54">
        <v>55849182</v>
      </c>
      <c r="N1194" s="54">
        <v>262929803</v>
      </c>
      <c r="O1194" s="54">
        <v>238590641</v>
      </c>
      <c r="P1194" s="52">
        <f t="shared" si="140"/>
        <v>587646014</v>
      </c>
      <c r="Q1194" s="30" t="e">
        <f>MATCH(LEFT(A1194,4)*1,'Appendix 1'!E$5:E$8,0)</f>
        <v>#N/A</v>
      </c>
      <c r="R1194" s="41">
        <f t="shared" si="141"/>
        <v>-0.1</v>
      </c>
      <c r="S1194" s="41">
        <f t="shared" si="142"/>
        <v>-0.1</v>
      </c>
      <c r="T1194" s="41">
        <f t="shared" si="143"/>
        <v>-0.1</v>
      </c>
      <c r="U1194" s="41">
        <f t="shared" si="144"/>
        <v>-0.1</v>
      </c>
      <c r="X1194" s="42"/>
      <c r="Y1194" s="42"/>
      <c r="Z1194" s="42"/>
    </row>
    <row r="1195" spans="1:26" hidden="1">
      <c r="A1195" s="38" t="s">
        <v>5724</v>
      </c>
      <c r="B1195" s="39">
        <v>67770613</v>
      </c>
      <c r="C1195" s="30">
        <v>0</v>
      </c>
      <c r="D1195" s="39">
        <v>67770613</v>
      </c>
      <c r="E1195" s="30">
        <v>0</v>
      </c>
      <c r="F1195" s="52">
        <f t="shared" si="138"/>
        <v>0</v>
      </c>
      <c r="G1195" s="39">
        <v>415963383</v>
      </c>
      <c r="H1195" s="30">
        <v>0</v>
      </c>
      <c r="I1195" s="39">
        <v>415963383</v>
      </c>
      <c r="J1195" s="30">
        <v>0</v>
      </c>
      <c r="K1195" s="52">
        <f t="shared" si="139"/>
        <v>0</v>
      </c>
      <c r="L1195" s="54">
        <v>3911301383</v>
      </c>
      <c r="M1195" s="54">
        <v>210910856</v>
      </c>
      <c r="N1195" s="54">
        <v>417652336</v>
      </c>
      <c r="O1195" s="54">
        <v>917829041</v>
      </c>
      <c r="P1195" s="52">
        <f t="shared" si="140"/>
        <v>2364909150</v>
      </c>
      <c r="Q1195" s="30" t="e">
        <f>MATCH(LEFT(A1195,4)*1,'Appendix 1'!E$5:E$8,0)</f>
        <v>#N/A</v>
      </c>
      <c r="R1195" s="41">
        <f t="shared" si="141"/>
        <v>-0.1</v>
      </c>
      <c r="S1195" s="41">
        <f t="shared" si="142"/>
        <v>-0.1</v>
      </c>
      <c r="T1195" s="41">
        <f t="shared" si="143"/>
        <v>-0.1</v>
      </c>
      <c r="U1195" s="41">
        <f t="shared" si="144"/>
        <v>-0.1</v>
      </c>
      <c r="X1195" s="42"/>
      <c r="Y1195" s="42"/>
      <c r="Z1195" s="42"/>
    </row>
    <row r="1196" spans="1:26" hidden="1">
      <c r="A1196" s="38" t="s">
        <v>5725</v>
      </c>
      <c r="B1196" s="39">
        <v>76002087</v>
      </c>
      <c r="C1196" s="39">
        <v>2628</v>
      </c>
      <c r="D1196" s="39">
        <v>75844991</v>
      </c>
      <c r="E1196" s="30">
        <v>0</v>
      </c>
      <c r="F1196" s="52">
        <f t="shared" si="138"/>
        <v>154468</v>
      </c>
      <c r="G1196" s="39">
        <v>364383791</v>
      </c>
      <c r="H1196" s="39">
        <v>218974</v>
      </c>
      <c r="I1196" s="39">
        <v>351292067</v>
      </c>
      <c r="J1196" s="30">
        <v>0</v>
      </c>
      <c r="K1196" s="52">
        <f t="shared" si="139"/>
        <v>12872750</v>
      </c>
      <c r="L1196" s="54">
        <v>7844960611</v>
      </c>
      <c r="M1196" s="54">
        <v>358935027</v>
      </c>
      <c r="N1196" s="54">
        <v>483028643</v>
      </c>
      <c r="O1196" s="54">
        <v>527020943</v>
      </c>
      <c r="P1196" s="52">
        <f t="shared" si="140"/>
        <v>6475975998</v>
      </c>
      <c r="Q1196" s="30" t="e">
        <f>MATCH(LEFT(A1196,4)*1,'Appendix 1'!E$5:E$8,0)</f>
        <v>#N/A</v>
      </c>
      <c r="R1196" s="41">
        <f t="shared" si="141"/>
        <v>-0.1</v>
      </c>
      <c r="S1196" s="41">
        <f t="shared" si="142"/>
        <v>-0.1</v>
      </c>
      <c r="T1196" s="41">
        <f t="shared" si="143"/>
        <v>-0.1</v>
      </c>
      <c r="U1196" s="41">
        <f t="shared" si="144"/>
        <v>-0.1</v>
      </c>
      <c r="X1196" s="42"/>
      <c r="Y1196" s="42"/>
      <c r="Z1196" s="42"/>
    </row>
    <row r="1197" spans="1:26" hidden="1">
      <c r="A1197" s="38" t="s">
        <v>5726</v>
      </c>
      <c r="B1197" s="39">
        <v>12490982</v>
      </c>
      <c r="C1197" s="39">
        <v>14527</v>
      </c>
      <c r="D1197" s="39">
        <v>8325998</v>
      </c>
      <c r="E1197" s="39">
        <v>2527641</v>
      </c>
      <c r="F1197" s="52">
        <f t="shared" si="138"/>
        <v>1622816</v>
      </c>
      <c r="G1197" s="39">
        <v>185538181</v>
      </c>
      <c r="H1197" s="39">
        <v>566230</v>
      </c>
      <c r="I1197" s="39">
        <v>35361391</v>
      </c>
      <c r="J1197" s="39">
        <v>87378344</v>
      </c>
      <c r="K1197" s="52">
        <f t="shared" si="139"/>
        <v>62232216</v>
      </c>
      <c r="L1197" s="54">
        <v>1831360870</v>
      </c>
      <c r="M1197" s="54">
        <v>87728142</v>
      </c>
      <c r="N1197" s="54">
        <v>35361391</v>
      </c>
      <c r="O1197" s="54">
        <v>1414395962</v>
      </c>
      <c r="P1197" s="52">
        <f t="shared" si="140"/>
        <v>293875375</v>
      </c>
      <c r="Q1197" s="30" t="e">
        <f>MATCH(LEFT(A1197,4)*1,'Appendix 1'!E$5:E$8,0)</f>
        <v>#N/A</v>
      </c>
      <c r="R1197" s="41">
        <f t="shared" si="141"/>
        <v>-0.1</v>
      </c>
      <c r="S1197" s="41">
        <f t="shared" si="142"/>
        <v>-0.1</v>
      </c>
      <c r="T1197" s="41">
        <f t="shared" si="143"/>
        <v>-0.1</v>
      </c>
      <c r="U1197" s="41">
        <f t="shared" si="144"/>
        <v>-0.1</v>
      </c>
      <c r="X1197" s="42"/>
      <c r="Y1197" s="42"/>
      <c r="Z1197" s="42"/>
    </row>
    <row r="1198" spans="1:26" hidden="1">
      <c r="A1198" s="38" t="s">
        <v>5727</v>
      </c>
      <c r="B1198" s="39">
        <v>13057644</v>
      </c>
      <c r="C1198" s="39">
        <v>1454</v>
      </c>
      <c r="D1198" s="39">
        <v>12864541</v>
      </c>
      <c r="E1198" s="39">
        <v>16279</v>
      </c>
      <c r="F1198" s="52">
        <f t="shared" si="138"/>
        <v>175370</v>
      </c>
      <c r="G1198" s="39">
        <v>56870098</v>
      </c>
      <c r="H1198" s="39">
        <v>38276</v>
      </c>
      <c r="I1198" s="39">
        <v>52081194</v>
      </c>
      <c r="J1198" s="39">
        <v>470805</v>
      </c>
      <c r="K1198" s="52">
        <f t="shared" si="139"/>
        <v>4279823</v>
      </c>
      <c r="L1198" s="54">
        <v>1733226172</v>
      </c>
      <c r="M1198" s="54">
        <v>19379353</v>
      </c>
      <c r="N1198" s="54">
        <v>52420745</v>
      </c>
      <c r="O1198" s="54">
        <v>1160181598</v>
      </c>
      <c r="P1198" s="52">
        <f t="shared" si="140"/>
        <v>501244476</v>
      </c>
      <c r="Q1198" s="30" t="e">
        <f>MATCH(LEFT(A1198,4)*1,'Appendix 1'!E$5:E$8,0)</f>
        <v>#N/A</v>
      </c>
      <c r="R1198" s="41">
        <f t="shared" si="141"/>
        <v>-0.1</v>
      </c>
      <c r="S1198" s="41">
        <f t="shared" si="142"/>
        <v>-0.1</v>
      </c>
      <c r="T1198" s="41">
        <f t="shared" si="143"/>
        <v>-0.1</v>
      </c>
      <c r="U1198" s="41">
        <f t="shared" si="144"/>
        <v>-0.1</v>
      </c>
      <c r="X1198" s="42"/>
      <c r="Y1198" s="42"/>
      <c r="Z1198" s="42"/>
    </row>
    <row r="1199" spans="1:26" hidden="1">
      <c r="A1199" s="38" t="s">
        <v>5728</v>
      </c>
      <c r="B1199" s="39">
        <v>70981844</v>
      </c>
      <c r="C1199" s="39">
        <v>31153</v>
      </c>
      <c r="D1199" s="39">
        <v>70396932</v>
      </c>
      <c r="E1199" s="39">
        <v>13856</v>
      </c>
      <c r="F1199" s="52">
        <f t="shared" si="138"/>
        <v>539903</v>
      </c>
      <c r="G1199" s="39">
        <v>337204655</v>
      </c>
      <c r="H1199" s="39">
        <v>1832285</v>
      </c>
      <c r="I1199" s="39">
        <v>302800979</v>
      </c>
      <c r="J1199" s="39">
        <v>816648</v>
      </c>
      <c r="K1199" s="52">
        <f t="shared" si="139"/>
        <v>31754743</v>
      </c>
      <c r="L1199" s="54">
        <v>5049831130</v>
      </c>
      <c r="M1199" s="54">
        <v>206270139</v>
      </c>
      <c r="N1199" s="54">
        <v>313763189</v>
      </c>
      <c r="O1199" s="54">
        <v>279635111</v>
      </c>
      <c r="P1199" s="52">
        <f t="shared" si="140"/>
        <v>4250162691</v>
      </c>
      <c r="Q1199" s="30" t="e">
        <f>MATCH(LEFT(A1199,4)*1,'Appendix 1'!E$5:E$8,0)</f>
        <v>#N/A</v>
      </c>
      <c r="R1199" s="41">
        <f t="shared" si="141"/>
        <v>-0.1</v>
      </c>
      <c r="S1199" s="41">
        <f t="shared" si="142"/>
        <v>-0.1</v>
      </c>
      <c r="T1199" s="41">
        <f t="shared" si="143"/>
        <v>-0.1</v>
      </c>
      <c r="U1199" s="41">
        <f t="shared" si="144"/>
        <v>-0.1</v>
      </c>
      <c r="X1199" s="42"/>
      <c r="Y1199" s="42"/>
      <c r="Z1199" s="42"/>
    </row>
    <row r="1200" spans="1:26" hidden="1">
      <c r="A1200" s="38" t="s">
        <v>5729</v>
      </c>
      <c r="B1200" s="39">
        <v>104392401</v>
      </c>
      <c r="C1200" s="39">
        <v>61858</v>
      </c>
      <c r="D1200" s="39">
        <v>102612184</v>
      </c>
      <c r="E1200" s="39">
        <v>125218</v>
      </c>
      <c r="F1200" s="52">
        <f t="shared" si="138"/>
        <v>1593141</v>
      </c>
      <c r="G1200" s="39">
        <v>538443512</v>
      </c>
      <c r="H1200" s="39">
        <v>3638537</v>
      </c>
      <c r="I1200" s="39">
        <v>433643437</v>
      </c>
      <c r="J1200" s="39">
        <v>7365641</v>
      </c>
      <c r="K1200" s="52">
        <f t="shared" si="139"/>
        <v>93795897</v>
      </c>
      <c r="L1200" s="54">
        <v>6635013332</v>
      </c>
      <c r="M1200" s="54">
        <v>593826623</v>
      </c>
      <c r="N1200" s="54">
        <v>446644221</v>
      </c>
      <c r="O1200" s="54">
        <v>532322327</v>
      </c>
      <c r="P1200" s="52">
        <f t="shared" si="140"/>
        <v>5062220161</v>
      </c>
      <c r="Q1200" s="30" t="e">
        <f>MATCH(LEFT(A1200,4)*1,'Appendix 1'!E$5:E$8,0)</f>
        <v>#N/A</v>
      </c>
      <c r="R1200" s="41">
        <f t="shared" si="141"/>
        <v>-0.1</v>
      </c>
      <c r="S1200" s="41">
        <f t="shared" si="142"/>
        <v>-0.1</v>
      </c>
      <c r="T1200" s="41">
        <f t="shared" si="143"/>
        <v>-0.1</v>
      </c>
      <c r="U1200" s="41">
        <f t="shared" si="144"/>
        <v>-0.1</v>
      </c>
      <c r="X1200" s="42"/>
      <c r="Y1200" s="42"/>
      <c r="Z1200" s="42"/>
    </row>
    <row r="1201" spans="1:26" hidden="1">
      <c r="A1201" s="38" t="s">
        <v>5730</v>
      </c>
      <c r="B1201" s="39">
        <v>89079754</v>
      </c>
      <c r="C1201" s="39">
        <v>1930019</v>
      </c>
      <c r="D1201" s="39">
        <v>56382782</v>
      </c>
      <c r="E1201" s="39">
        <v>5082826</v>
      </c>
      <c r="F1201" s="52">
        <f t="shared" si="138"/>
        <v>25684127</v>
      </c>
      <c r="G1201" s="39">
        <v>2182199154</v>
      </c>
      <c r="H1201" s="39">
        <v>114107635</v>
      </c>
      <c r="I1201" s="39">
        <v>264656626</v>
      </c>
      <c r="J1201" s="39">
        <v>299173524</v>
      </c>
      <c r="K1201" s="52">
        <f t="shared" si="139"/>
        <v>1504261369</v>
      </c>
      <c r="L1201" s="54">
        <v>4360862093</v>
      </c>
      <c r="M1201" s="54">
        <v>558745138</v>
      </c>
      <c r="N1201" s="54">
        <v>275045568</v>
      </c>
      <c r="O1201" s="54">
        <v>1364763866</v>
      </c>
      <c r="P1201" s="52">
        <f t="shared" si="140"/>
        <v>2162307521</v>
      </c>
      <c r="Q1201" s="30" t="e">
        <f>MATCH(LEFT(A1201,4)*1,'Appendix 1'!E$5:E$8,0)</f>
        <v>#N/A</v>
      </c>
      <c r="R1201" s="41">
        <f t="shared" si="141"/>
        <v>-0.1</v>
      </c>
      <c r="S1201" s="41">
        <f t="shared" si="142"/>
        <v>-0.1</v>
      </c>
      <c r="T1201" s="41">
        <f t="shared" si="143"/>
        <v>-0.1</v>
      </c>
      <c r="U1201" s="41">
        <f t="shared" si="144"/>
        <v>-0.1</v>
      </c>
      <c r="X1201" s="42"/>
      <c r="Y1201" s="42"/>
      <c r="Z1201" s="42"/>
    </row>
    <row r="1202" spans="1:26" hidden="1">
      <c r="A1202" s="38" t="s">
        <v>5731</v>
      </c>
      <c r="B1202" s="39">
        <v>9825507</v>
      </c>
      <c r="C1202" s="39">
        <v>113229</v>
      </c>
      <c r="D1202" s="39">
        <v>3716264</v>
      </c>
      <c r="E1202" s="39">
        <v>65325</v>
      </c>
      <c r="F1202" s="52">
        <f t="shared" si="138"/>
        <v>5930689</v>
      </c>
      <c r="G1202" s="39">
        <v>152190329</v>
      </c>
      <c r="H1202" s="39">
        <v>2573371</v>
      </c>
      <c r="I1202" s="39">
        <v>13862189</v>
      </c>
      <c r="J1202" s="39">
        <v>1484889</v>
      </c>
      <c r="K1202" s="52">
        <f t="shared" si="139"/>
        <v>134269880</v>
      </c>
      <c r="L1202" s="54">
        <v>208089360</v>
      </c>
      <c r="M1202" s="54">
        <v>43594336</v>
      </c>
      <c r="N1202" s="54">
        <v>13959115</v>
      </c>
      <c r="O1202" s="54">
        <v>5122520</v>
      </c>
      <c r="P1202" s="52">
        <f t="shared" si="140"/>
        <v>145413389</v>
      </c>
      <c r="Q1202" s="30" t="e">
        <f>MATCH(LEFT(A1202,4)*1,'Appendix 1'!E$5:E$8,0)</f>
        <v>#N/A</v>
      </c>
      <c r="R1202" s="41">
        <f t="shared" si="141"/>
        <v>-0.1</v>
      </c>
      <c r="S1202" s="41">
        <f t="shared" si="142"/>
        <v>-0.1</v>
      </c>
      <c r="T1202" s="41">
        <f t="shared" si="143"/>
        <v>-0.1</v>
      </c>
      <c r="U1202" s="41">
        <f t="shared" si="144"/>
        <v>-0.1</v>
      </c>
      <c r="X1202" s="42"/>
      <c r="Y1202" s="42"/>
      <c r="Z1202" s="42"/>
    </row>
    <row r="1203" spans="1:26" hidden="1">
      <c r="A1203" s="38" t="s">
        <v>5732</v>
      </c>
      <c r="B1203" s="39">
        <v>16633668</v>
      </c>
      <c r="C1203" s="39">
        <v>410</v>
      </c>
      <c r="D1203" s="39">
        <v>190844</v>
      </c>
      <c r="E1203" s="40"/>
      <c r="F1203" s="52">
        <f t="shared" si="138"/>
        <v>16442414</v>
      </c>
      <c r="G1203" s="39">
        <v>551091051</v>
      </c>
      <c r="H1203" s="39">
        <v>23128</v>
      </c>
      <c r="I1203" s="39">
        <v>2533258</v>
      </c>
      <c r="J1203" s="40"/>
      <c r="K1203" s="52">
        <f t="shared" si="139"/>
        <v>548534665</v>
      </c>
      <c r="L1203" s="54">
        <v>1853980210</v>
      </c>
      <c r="M1203" s="54">
        <v>33920</v>
      </c>
      <c r="N1203" s="54">
        <v>4036273</v>
      </c>
      <c r="O1203" s="55"/>
      <c r="P1203" s="52">
        <f t="shared" si="140"/>
        <v>1849910017</v>
      </c>
      <c r="Q1203" s="30" t="e">
        <f>MATCH(LEFT(A1203,4)*1,'Appendix 1'!E$5:E$8,0)</f>
        <v>#N/A</v>
      </c>
      <c r="R1203" s="41">
        <f t="shared" si="141"/>
        <v>-0.1</v>
      </c>
      <c r="S1203" s="41">
        <f t="shared" si="142"/>
        <v>-0.1</v>
      </c>
      <c r="T1203" s="41">
        <f t="shared" si="143"/>
        <v>-0.1</v>
      </c>
      <c r="U1203" s="41">
        <f t="shared" si="144"/>
        <v>-0.1</v>
      </c>
      <c r="X1203" s="42"/>
      <c r="Y1203" s="42"/>
      <c r="Z1203" s="42"/>
    </row>
    <row r="1204" spans="1:26" hidden="1">
      <c r="A1204" s="38" t="s">
        <v>5733</v>
      </c>
      <c r="B1204" s="39">
        <v>137353625</v>
      </c>
      <c r="C1204" s="39">
        <v>3013</v>
      </c>
      <c r="D1204" s="39">
        <v>23169414</v>
      </c>
      <c r="E1204" s="39">
        <v>566</v>
      </c>
      <c r="F1204" s="52">
        <f t="shared" si="138"/>
        <v>114180632</v>
      </c>
      <c r="G1204" s="39">
        <v>4812746165</v>
      </c>
      <c r="H1204" s="39">
        <v>153035</v>
      </c>
      <c r="I1204" s="39">
        <v>156432993</v>
      </c>
      <c r="J1204" s="39">
        <v>65074</v>
      </c>
      <c r="K1204" s="52">
        <f t="shared" si="139"/>
        <v>4656095063</v>
      </c>
      <c r="L1204" s="54">
        <v>4887246435</v>
      </c>
      <c r="M1204" s="54">
        <v>204969</v>
      </c>
      <c r="N1204" s="54">
        <v>165962551</v>
      </c>
      <c r="O1204" s="54">
        <v>65074</v>
      </c>
      <c r="P1204" s="52">
        <f t="shared" si="140"/>
        <v>4721013841</v>
      </c>
      <c r="Q1204" s="30" t="e">
        <f>MATCH(LEFT(A1204,4)*1,'Appendix 1'!E$5:E$8,0)</f>
        <v>#N/A</v>
      </c>
      <c r="R1204" s="41">
        <f t="shared" si="141"/>
        <v>-0.1</v>
      </c>
      <c r="S1204" s="41">
        <f t="shared" si="142"/>
        <v>-0.1</v>
      </c>
      <c r="T1204" s="41">
        <f t="shared" si="143"/>
        <v>-0.1</v>
      </c>
      <c r="U1204" s="41">
        <f t="shared" si="144"/>
        <v>-0.1</v>
      </c>
      <c r="X1204" s="42"/>
      <c r="Y1204" s="42"/>
      <c r="Z1204" s="42"/>
    </row>
    <row r="1205" spans="1:26" hidden="1">
      <c r="A1205" s="38" t="s">
        <v>5734</v>
      </c>
      <c r="B1205" s="39">
        <v>89245</v>
      </c>
      <c r="C1205" s="40"/>
      <c r="D1205" s="39">
        <v>66992</v>
      </c>
      <c r="E1205" s="40"/>
      <c r="F1205" s="52">
        <f t="shared" si="138"/>
        <v>22253</v>
      </c>
      <c r="G1205" s="39">
        <v>3047697</v>
      </c>
      <c r="H1205" s="40"/>
      <c r="I1205" s="39">
        <v>1289570</v>
      </c>
      <c r="J1205" s="40"/>
      <c r="K1205" s="52">
        <f t="shared" si="139"/>
        <v>1758127</v>
      </c>
      <c r="L1205" s="54">
        <v>3047697</v>
      </c>
      <c r="M1205" s="55"/>
      <c r="N1205" s="54">
        <v>1289570</v>
      </c>
      <c r="O1205" s="55"/>
      <c r="P1205" s="52">
        <f t="shared" si="140"/>
        <v>1758127</v>
      </c>
      <c r="Q1205" s="30" t="e">
        <f>MATCH(LEFT(A1205,4)*1,'Appendix 1'!E$5:E$8,0)</f>
        <v>#N/A</v>
      </c>
      <c r="R1205" s="41">
        <f t="shared" si="141"/>
        <v>-0.1</v>
      </c>
      <c r="S1205" s="41">
        <f t="shared" si="142"/>
        <v>-0.1</v>
      </c>
      <c r="T1205" s="41">
        <f t="shared" si="143"/>
        <v>-0.1</v>
      </c>
      <c r="U1205" s="41">
        <f t="shared" si="144"/>
        <v>-0.1</v>
      </c>
      <c r="X1205" s="42"/>
      <c r="Y1205" s="42"/>
      <c r="Z1205" s="42"/>
    </row>
    <row r="1206" spans="1:26" hidden="1">
      <c r="A1206" s="38" t="s">
        <v>5735</v>
      </c>
      <c r="B1206" s="39">
        <v>94939</v>
      </c>
      <c r="C1206" s="39">
        <v>610</v>
      </c>
      <c r="D1206" s="39">
        <v>27478</v>
      </c>
      <c r="E1206" s="39">
        <v>1352</v>
      </c>
      <c r="F1206" s="52">
        <f t="shared" si="138"/>
        <v>65499</v>
      </c>
      <c r="G1206" s="39">
        <v>1839348</v>
      </c>
      <c r="H1206" s="39">
        <v>13919</v>
      </c>
      <c r="I1206" s="39">
        <v>74874</v>
      </c>
      <c r="J1206" s="39">
        <v>76655</v>
      </c>
      <c r="K1206" s="52">
        <f t="shared" si="139"/>
        <v>1673900</v>
      </c>
      <c r="L1206" s="54">
        <v>5238912</v>
      </c>
      <c r="M1206" s="54">
        <v>37181</v>
      </c>
      <c r="N1206" s="54">
        <v>177437</v>
      </c>
      <c r="O1206" s="54">
        <v>374710</v>
      </c>
      <c r="P1206" s="52">
        <f t="shared" si="140"/>
        <v>4649584</v>
      </c>
      <c r="Q1206" s="30" t="e">
        <f>MATCH(LEFT(A1206,4)*1,'Appendix 1'!E$5:E$8,0)</f>
        <v>#N/A</v>
      </c>
      <c r="R1206" s="41">
        <f t="shared" si="141"/>
        <v>-0.1</v>
      </c>
      <c r="S1206" s="41">
        <f t="shared" si="142"/>
        <v>-0.1</v>
      </c>
      <c r="T1206" s="41">
        <f t="shared" si="143"/>
        <v>-0.1</v>
      </c>
      <c r="U1206" s="41">
        <f t="shared" si="144"/>
        <v>-0.1</v>
      </c>
      <c r="X1206" s="42"/>
      <c r="Y1206" s="42"/>
      <c r="Z1206" s="42"/>
    </row>
    <row r="1207" spans="1:26" hidden="1">
      <c r="A1207" s="38" t="s">
        <v>5736</v>
      </c>
      <c r="B1207" s="39">
        <v>6412313</v>
      </c>
      <c r="C1207" s="39">
        <v>148593</v>
      </c>
      <c r="D1207" s="39">
        <v>5615227</v>
      </c>
      <c r="E1207" s="39">
        <v>2448</v>
      </c>
      <c r="F1207" s="52">
        <f t="shared" si="138"/>
        <v>646045</v>
      </c>
      <c r="G1207" s="39">
        <v>116172334</v>
      </c>
      <c r="H1207" s="39">
        <v>3827620</v>
      </c>
      <c r="I1207" s="39">
        <v>93232302</v>
      </c>
      <c r="J1207" s="39">
        <v>63369</v>
      </c>
      <c r="K1207" s="52">
        <f t="shared" si="139"/>
        <v>19049043</v>
      </c>
      <c r="L1207" s="54">
        <v>118438346</v>
      </c>
      <c r="M1207" s="54">
        <v>3903185</v>
      </c>
      <c r="N1207" s="54">
        <v>94718497</v>
      </c>
      <c r="O1207" s="54">
        <v>112046</v>
      </c>
      <c r="P1207" s="52">
        <f t="shared" si="140"/>
        <v>19704618</v>
      </c>
      <c r="Q1207" s="30" t="e">
        <f>MATCH(LEFT(A1207,4)*1,'Appendix 1'!E$5:E$8,0)</f>
        <v>#N/A</v>
      </c>
      <c r="R1207" s="41">
        <f t="shared" si="141"/>
        <v>-0.1</v>
      </c>
      <c r="S1207" s="41">
        <f t="shared" si="142"/>
        <v>-0.1</v>
      </c>
      <c r="T1207" s="41">
        <f t="shared" si="143"/>
        <v>-0.1</v>
      </c>
      <c r="U1207" s="41">
        <f t="shared" si="144"/>
        <v>-0.1</v>
      </c>
      <c r="X1207" s="42"/>
      <c r="Y1207" s="42"/>
      <c r="Z1207" s="42"/>
    </row>
    <row r="1208" spans="1:26" hidden="1">
      <c r="A1208" s="38" t="s">
        <v>5737</v>
      </c>
      <c r="B1208" s="39">
        <v>4864898</v>
      </c>
      <c r="C1208" s="39">
        <v>8061</v>
      </c>
      <c r="D1208" s="39">
        <v>4651912</v>
      </c>
      <c r="E1208" s="39">
        <v>10198</v>
      </c>
      <c r="F1208" s="52">
        <f t="shared" si="138"/>
        <v>194727</v>
      </c>
      <c r="G1208" s="39">
        <v>22411670</v>
      </c>
      <c r="H1208" s="39">
        <v>187617</v>
      </c>
      <c r="I1208" s="39">
        <v>16569939</v>
      </c>
      <c r="J1208" s="39">
        <v>322460</v>
      </c>
      <c r="K1208" s="52">
        <f t="shared" si="139"/>
        <v>5331654</v>
      </c>
      <c r="L1208" s="54">
        <v>31898971</v>
      </c>
      <c r="M1208" s="54">
        <v>2819931</v>
      </c>
      <c r="N1208" s="54">
        <v>18558681</v>
      </c>
      <c r="O1208" s="54">
        <v>868704</v>
      </c>
      <c r="P1208" s="52">
        <f t="shared" si="140"/>
        <v>9651655</v>
      </c>
      <c r="Q1208" s="30" t="e">
        <f>MATCH(LEFT(A1208,4)*1,'Appendix 1'!E$5:E$8,0)</f>
        <v>#N/A</v>
      </c>
      <c r="R1208" s="41">
        <f t="shared" si="141"/>
        <v>-0.1</v>
      </c>
      <c r="S1208" s="41">
        <f t="shared" si="142"/>
        <v>-0.1</v>
      </c>
      <c r="T1208" s="41">
        <f t="shared" si="143"/>
        <v>-0.1</v>
      </c>
      <c r="U1208" s="41">
        <f t="shared" si="144"/>
        <v>-0.1</v>
      </c>
      <c r="X1208" s="42"/>
      <c r="Y1208" s="42"/>
      <c r="Z1208" s="42"/>
    </row>
    <row r="1209" spans="1:26" hidden="1">
      <c r="A1209" s="38" t="s">
        <v>5738</v>
      </c>
      <c r="B1209" s="39">
        <v>6693280</v>
      </c>
      <c r="C1209" s="39">
        <v>4097</v>
      </c>
      <c r="D1209" s="39">
        <v>5665011</v>
      </c>
      <c r="E1209" s="39">
        <v>237132</v>
      </c>
      <c r="F1209" s="52">
        <f t="shared" si="138"/>
        <v>787040</v>
      </c>
      <c r="G1209" s="39">
        <v>26767397</v>
      </c>
      <c r="H1209" s="39">
        <v>58751</v>
      </c>
      <c r="I1209" s="39">
        <v>16305507</v>
      </c>
      <c r="J1209" s="39">
        <v>2643603</v>
      </c>
      <c r="K1209" s="52">
        <f t="shared" si="139"/>
        <v>7759536</v>
      </c>
      <c r="L1209" s="54">
        <v>62563044</v>
      </c>
      <c r="M1209" s="54">
        <v>85657</v>
      </c>
      <c r="N1209" s="54">
        <v>16741480</v>
      </c>
      <c r="O1209" s="54">
        <v>37840577</v>
      </c>
      <c r="P1209" s="52">
        <f t="shared" si="140"/>
        <v>7895330</v>
      </c>
      <c r="Q1209" s="30" t="e">
        <f>MATCH(LEFT(A1209,4)*1,'Appendix 1'!E$5:E$8,0)</f>
        <v>#N/A</v>
      </c>
      <c r="R1209" s="41">
        <f t="shared" si="141"/>
        <v>-0.1</v>
      </c>
      <c r="S1209" s="41">
        <f t="shared" si="142"/>
        <v>-0.1</v>
      </c>
      <c r="T1209" s="41">
        <f t="shared" si="143"/>
        <v>-0.1</v>
      </c>
      <c r="U1209" s="41">
        <f t="shared" si="144"/>
        <v>-0.1</v>
      </c>
      <c r="X1209" s="42"/>
      <c r="Y1209" s="42"/>
      <c r="Z1209" s="42"/>
    </row>
    <row r="1210" spans="1:26" hidden="1">
      <c r="A1210" s="38" t="s">
        <v>5739</v>
      </c>
      <c r="B1210" s="39">
        <v>189581</v>
      </c>
      <c r="C1210" s="39">
        <v>17</v>
      </c>
      <c r="D1210" s="39">
        <v>17926</v>
      </c>
      <c r="E1210" s="40"/>
      <c r="F1210" s="52">
        <f t="shared" si="138"/>
        <v>171638</v>
      </c>
      <c r="G1210" s="39">
        <v>14065625</v>
      </c>
      <c r="H1210" s="39">
        <v>7317</v>
      </c>
      <c r="I1210" s="39">
        <v>222147</v>
      </c>
      <c r="J1210" s="40"/>
      <c r="K1210" s="52">
        <f t="shared" si="139"/>
        <v>13836161</v>
      </c>
      <c r="L1210" s="54">
        <v>28461206</v>
      </c>
      <c r="M1210" s="54">
        <v>91143</v>
      </c>
      <c r="N1210" s="54">
        <v>222147</v>
      </c>
      <c r="O1210" s="55"/>
      <c r="P1210" s="52">
        <f t="shared" si="140"/>
        <v>28147916</v>
      </c>
      <c r="Q1210" s="30" t="e">
        <f>MATCH(LEFT(A1210,4)*1,'Appendix 1'!E$5:E$8,0)</f>
        <v>#N/A</v>
      </c>
      <c r="R1210" s="41">
        <f t="shared" si="141"/>
        <v>-0.1</v>
      </c>
      <c r="S1210" s="41">
        <f t="shared" si="142"/>
        <v>-0.1</v>
      </c>
      <c r="T1210" s="41">
        <f t="shared" si="143"/>
        <v>-0.1</v>
      </c>
      <c r="U1210" s="41">
        <f t="shared" si="144"/>
        <v>-0.1</v>
      </c>
      <c r="X1210" s="42"/>
      <c r="Y1210" s="42"/>
      <c r="Z1210" s="42"/>
    </row>
    <row r="1211" spans="1:26" hidden="1">
      <c r="A1211" s="38" t="s">
        <v>5740</v>
      </c>
      <c r="B1211" s="39">
        <v>241388</v>
      </c>
      <c r="C1211" s="40"/>
      <c r="D1211" s="39">
        <v>76835</v>
      </c>
      <c r="E1211" s="40"/>
      <c r="F1211" s="52">
        <f t="shared" si="138"/>
        <v>164553</v>
      </c>
      <c r="G1211" s="39">
        <v>5042846</v>
      </c>
      <c r="H1211" s="40"/>
      <c r="I1211" s="39">
        <v>600071</v>
      </c>
      <c r="J1211" s="40"/>
      <c r="K1211" s="52">
        <f t="shared" si="139"/>
        <v>4442775</v>
      </c>
      <c r="L1211" s="54">
        <v>5042846</v>
      </c>
      <c r="M1211" s="55"/>
      <c r="N1211" s="54">
        <v>600071</v>
      </c>
      <c r="O1211" s="55"/>
      <c r="P1211" s="52">
        <f t="shared" si="140"/>
        <v>4442775</v>
      </c>
      <c r="Q1211" s="30" t="e">
        <f>MATCH(LEFT(A1211,4)*1,'Appendix 1'!E$5:E$8,0)</f>
        <v>#N/A</v>
      </c>
      <c r="R1211" s="41">
        <f t="shared" si="141"/>
        <v>-0.1</v>
      </c>
      <c r="S1211" s="41">
        <f t="shared" si="142"/>
        <v>-0.1</v>
      </c>
      <c r="T1211" s="41">
        <f t="shared" si="143"/>
        <v>-0.1</v>
      </c>
      <c r="U1211" s="41">
        <f t="shared" si="144"/>
        <v>-0.1</v>
      </c>
      <c r="X1211" s="42"/>
      <c r="Y1211" s="42"/>
      <c r="Z1211" s="42"/>
    </row>
    <row r="1212" spans="1:26" hidden="1">
      <c r="A1212" s="38" t="s">
        <v>5741</v>
      </c>
      <c r="B1212" s="39">
        <v>94017</v>
      </c>
      <c r="C1212" s="40"/>
      <c r="D1212" s="39">
        <v>1803</v>
      </c>
      <c r="E1212" s="40"/>
      <c r="F1212" s="52">
        <f t="shared" si="138"/>
        <v>92214</v>
      </c>
      <c r="G1212" s="39">
        <v>1696077</v>
      </c>
      <c r="H1212" s="40"/>
      <c r="I1212" s="39">
        <v>387993</v>
      </c>
      <c r="J1212" s="40"/>
      <c r="K1212" s="52">
        <f t="shared" si="139"/>
        <v>1308084</v>
      </c>
      <c r="L1212" s="54">
        <v>1696077</v>
      </c>
      <c r="M1212" s="55"/>
      <c r="N1212" s="54">
        <v>387993</v>
      </c>
      <c r="O1212" s="55"/>
      <c r="P1212" s="52">
        <f t="shared" si="140"/>
        <v>1308084</v>
      </c>
      <c r="Q1212" s="30" t="e">
        <f>MATCH(LEFT(A1212,4)*1,'Appendix 1'!E$5:E$8,0)</f>
        <v>#N/A</v>
      </c>
      <c r="R1212" s="41">
        <f t="shared" si="141"/>
        <v>-0.1</v>
      </c>
      <c r="S1212" s="41">
        <f t="shared" si="142"/>
        <v>-0.1</v>
      </c>
      <c r="T1212" s="41">
        <f t="shared" si="143"/>
        <v>-0.1</v>
      </c>
      <c r="U1212" s="41">
        <f t="shared" si="144"/>
        <v>-0.1</v>
      </c>
      <c r="X1212" s="42"/>
      <c r="Y1212" s="42"/>
      <c r="Z1212" s="42"/>
    </row>
    <row r="1213" spans="1:26" hidden="1">
      <c r="A1213" s="38" t="s">
        <v>5742</v>
      </c>
      <c r="B1213" s="39">
        <v>2096070</v>
      </c>
      <c r="C1213" s="39">
        <v>827</v>
      </c>
      <c r="D1213" s="39">
        <v>1010918</v>
      </c>
      <c r="E1213" s="30">
        <v>0</v>
      </c>
      <c r="F1213" s="52">
        <f t="shared" si="138"/>
        <v>1084325</v>
      </c>
      <c r="G1213" s="39">
        <v>22654819</v>
      </c>
      <c r="H1213" s="39">
        <v>12430</v>
      </c>
      <c r="I1213" s="39">
        <v>6889482</v>
      </c>
      <c r="J1213" s="30">
        <v>0</v>
      </c>
      <c r="K1213" s="52">
        <f t="shared" si="139"/>
        <v>15752907</v>
      </c>
      <c r="L1213" s="54">
        <v>24562551</v>
      </c>
      <c r="M1213" s="54">
        <v>1885770</v>
      </c>
      <c r="N1213" s="54">
        <v>6902521</v>
      </c>
      <c r="O1213" s="54">
        <v>6167</v>
      </c>
      <c r="P1213" s="52">
        <f t="shared" si="140"/>
        <v>15768093</v>
      </c>
      <c r="Q1213" s="30" t="e">
        <f>MATCH(LEFT(A1213,4)*1,'Appendix 1'!E$5:E$8,0)</f>
        <v>#N/A</v>
      </c>
      <c r="R1213" s="41">
        <f t="shared" si="141"/>
        <v>-0.1</v>
      </c>
      <c r="S1213" s="41">
        <f t="shared" si="142"/>
        <v>-0.1</v>
      </c>
      <c r="T1213" s="41">
        <f t="shared" si="143"/>
        <v>-0.1</v>
      </c>
      <c r="U1213" s="41">
        <f t="shared" si="144"/>
        <v>-0.1</v>
      </c>
      <c r="X1213" s="42"/>
      <c r="Y1213" s="42"/>
      <c r="Z1213" s="42"/>
    </row>
    <row r="1214" spans="1:26" hidden="1">
      <c r="A1214" s="38" t="s">
        <v>5743</v>
      </c>
      <c r="B1214" s="39">
        <v>106627</v>
      </c>
      <c r="C1214" s="30">
        <v>0</v>
      </c>
      <c r="D1214" s="39">
        <v>89810</v>
      </c>
      <c r="E1214" s="39">
        <v>205</v>
      </c>
      <c r="F1214" s="52">
        <f t="shared" si="138"/>
        <v>16612</v>
      </c>
      <c r="G1214" s="39">
        <v>1141255</v>
      </c>
      <c r="H1214" s="30">
        <v>0</v>
      </c>
      <c r="I1214" s="39">
        <v>788551</v>
      </c>
      <c r="J1214" s="39">
        <v>3725</v>
      </c>
      <c r="K1214" s="52">
        <f t="shared" si="139"/>
        <v>348979</v>
      </c>
      <c r="L1214" s="54">
        <v>1325323</v>
      </c>
      <c r="M1214" s="54">
        <v>176805</v>
      </c>
      <c r="N1214" s="54">
        <v>788551</v>
      </c>
      <c r="O1214" s="54">
        <v>10988</v>
      </c>
      <c r="P1214" s="52">
        <f t="shared" si="140"/>
        <v>348979</v>
      </c>
      <c r="Q1214" s="30" t="e">
        <f>MATCH(LEFT(A1214,4)*1,'Appendix 1'!E$5:E$8,0)</f>
        <v>#N/A</v>
      </c>
      <c r="R1214" s="41">
        <f t="shared" si="141"/>
        <v>-0.1</v>
      </c>
      <c r="S1214" s="41">
        <f t="shared" si="142"/>
        <v>-0.1</v>
      </c>
      <c r="T1214" s="41">
        <f t="shared" si="143"/>
        <v>-0.1</v>
      </c>
      <c r="U1214" s="41">
        <f t="shared" si="144"/>
        <v>-0.1</v>
      </c>
      <c r="X1214" s="42"/>
      <c r="Y1214" s="42"/>
      <c r="Z1214" s="42"/>
    </row>
    <row r="1215" spans="1:26" hidden="1">
      <c r="A1215" s="38" t="s">
        <v>5744</v>
      </c>
      <c r="B1215" s="39">
        <v>15168448</v>
      </c>
      <c r="C1215" s="39">
        <v>2485</v>
      </c>
      <c r="D1215" s="39">
        <v>11739512</v>
      </c>
      <c r="E1215" s="30">
        <v>0</v>
      </c>
      <c r="F1215" s="52">
        <f t="shared" si="138"/>
        <v>3426451</v>
      </c>
      <c r="G1215" s="39">
        <v>209869608</v>
      </c>
      <c r="H1215" s="39">
        <v>138079</v>
      </c>
      <c r="I1215" s="39">
        <v>124873158</v>
      </c>
      <c r="J1215" s="30">
        <v>0</v>
      </c>
      <c r="K1215" s="52">
        <f t="shared" si="139"/>
        <v>84858371</v>
      </c>
      <c r="L1215" s="54">
        <v>210691524</v>
      </c>
      <c r="M1215" s="54">
        <v>175479</v>
      </c>
      <c r="N1215" s="54">
        <v>125058718</v>
      </c>
      <c r="O1215" s="54">
        <v>16503</v>
      </c>
      <c r="P1215" s="52">
        <f t="shared" si="140"/>
        <v>85440824</v>
      </c>
      <c r="Q1215" s="30" t="e">
        <f>MATCH(LEFT(A1215,4)*1,'Appendix 1'!E$5:E$8,0)</f>
        <v>#N/A</v>
      </c>
      <c r="R1215" s="41">
        <f t="shared" si="141"/>
        <v>-0.1</v>
      </c>
      <c r="S1215" s="41">
        <f t="shared" si="142"/>
        <v>-0.1</v>
      </c>
      <c r="T1215" s="41">
        <f t="shared" si="143"/>
        <v>-0.1</v>
      </c>
      <c r="U1215" s="41">
        <f t="shared" si="144"/>
        <v>-0.1</v>
      </c>
      <c r="X1215" s="42"/>
      <c r="Y1215" s="42"/>
      <c r="Z1215" s="42"/>
    </row>
    <row r="1216" spans="1:26" hidden="1">
      <c r="A1216" s="38" t="s">
        <v>5745</v>
      </c>
      <c r="B1216" s="39">
        <v>4192073</v>
      </c>
      <c r="C1216" s="39">
        <v>12821</v>
      </c>
      <c r="D1216" s="39">
        <v>1139461</v>
      </c>
      <c r="E1216" s="39">
        <v>3001</v>
      </c>
      <c r="F1216" s="52">
        <f t="shared" si="138"/>
        <v>3036790</v>
      </c>
      <c r="G1216" s="39">
        <v>47759406</v>
      </c>
      <c r="H1216" s="39">
        <v>319599</v>
      </c>
      <c r="I1216" s="39">
        <v>9093218</v>
      </c>
      <c r="J1216" s="39">
        <v>71514</v>
      </c>
      <c r="K1216" s="52">
        <f t="shared" si="139"/>
        <v>38275075</v>
      </c>
      <c r="L1216" s="54">
        <v>52418055</v>
      </c>
      <c r="M1216" s="54">
        <v>456758</v>
      </c>
      <c r="N1216" s="54">
        <v>9093218</v>
      </c>
      <c r="O1216" s="54">
        <v>1276774</v>
      </c>
      <c r="P1216" s="52">
        <f t="shared" si="140"/>
        <v>41591305</v>
      </c>
      <c r="Q1216" s="30" t="e">
        <f>MATCH(LEFT(A1216,4)*1,'Appendix 1'!E$5:E$8,0)</f>
        <v>#N/A</v>
      </c>
      <c r="R1216" s="41">
        <f t="shared" si="141"/>
        <v>-0.1</v>
      </c>
      <c r="S1216" s="41">
        <f t="shared" si="142"/>
        <v>-0.1</v>
      </c>
      <c r="T1216" s="41">
        <f t="shared" si="143"/>
        <v>-0.1</v>
      </c>
      <c r="U1216" s="41">
        <f t="shared" si="144"/>
        <v>-0.1</v>
      </c>
      <c r="X1216" s="42"/>
      <c r="Y1216" s="42"/>
      <c r="Z1216" s="42"/>
    </row>
    <row r="1217" spans="1:26" hidden="1">
      <c r="A1217" s="38" t="s">
        <v>5746</v>
      </c>
      <c r="B1217" s="39">
        <v>2985986</v>
      </c>
      <c r="C1217" s="39">
        <v>4800</v>
      </c>
      <c r="D1217" s="39">
        <v>792650</v>
      </c>
      <c r="E1217" s="39">
        <v>2088</v>
      </c>
      <c r="F1217" s="52">
        <f t="shared" si="138"/>
        <v>2186448</v>
      </c>
      <c r="G1217" s="39">
        <v>53751527</v>
      </c>
      <c r="H1217" s="39">
        <v>102133</v>
      </c>
      <c r="I1217" s="39">
        <v>6839047</v>
      </c>
      <c r="J1217" s="39">
        <v>45705</v>
      </c>
      <c r="K1217" s="52">
        <f t="shared" si="139"/>
        <v>46764642</v>
      </c>
      <c r="L1217" s="54">
        <v>135272724</v>
      </c>
      <c r="M1217" s="54">
        <v>135871</v>
      </c>
      <c r="N1217" s="54">
        <v>6839047</v>
      </c>
      <c r="O1217" s="54">
        <v>54435</v>
      </c>
      <c r="P1217" s="52">
        <f t="shared" si="140"/>
        <v>128243371</v>
      </c>
      <c r="Q1217" s="30" t="e">
        <f>MATCH(LEFT(A1217,4)*1,'Appendix 1'!E$5:E$8,0)</f>
        <v>#N/A</v>
      </c>
      <c r="R1217" s="41">
        <f t="shared" si="141"/>
        <v>-0.1</v>
      </c>
      <c r="S1217" s="41">
        <f t="shared" si="142"/>
        <v>-0.1</v>
      </c>
      <c r="T1217" s="41">
        <f t="shared" si="143"/>
        <v>-0.1</v>
      </c>
      <c r="U1217" s="41">
        <f t="shared" si="144"/>
        <v>-0.1</v>
      </c>
      <c r="X1217" s="42"/>
      <c r="Y1217" s="42"/>
      <c r="Z1217" s="42"/>
    </row>
    <row r="1218" spans="1:26" hidden="1">
      <c r="A1218" s="38" t="s">
        <v>5747</v>
      </c>
      <c r="B1218" s="39">
        <v>7991058</v>
      </c>
      <c r="C1218" s="39">
        <v>52475</v>
      </c>
      <c r="D1218" s="39">
        <v>6344782</v>
      </c>
      <c r="E1218" s="39">
        <v>4068</v>
      </c>
      <c r="F1218" s="52">
        <f t="shared" si="138"/>
        <v>1589733</v>
      </c>
      <c r="G1218" s="39">
        <v>112821761</v>
      </c>
      <c r="H1218" s="39">
        <v>793753</v>
      </c>
      <c r="I1218" s="39">
        <v>84188157</v>
      </c>
      <c r="J1218" s="39">
        <v>51458</v>
      </c>
      <c r="K1218" s="52">
        <f t="shared" si="139"/>
        <v>27788393</v>
      </c>
      <c r="L1218" s="54">
        <v>175046425</v>
      </c>
      <c r="M1218" s="54">
        <v>3078418</v>
      </c>
      <c r="N1218" s="54">
        <v>84218371</v>
      </c>
      <c r="O1218" s="54">
        <v>48718609</v>
      </c>
      <c r="P1218" s="52">
        <f t="shared" si="140"/>
        <v>39031027</v>
      </c>
      <c r="Q1218" s="30" t="e">
        <f>MATCH(LEFT(A1218,4)*1,'Appendix 1'!E$5:E$8,0)</f>
        <v>#N/A</v>
      </c>
      <c r="R1218" s="41">
        <f t="shared" si="141"/>
        <v>-0.1</v>
      </c>
      <c r="S1218" s="41">
        <f t="shared" si="142"/>
        <v>-0.1</v>
      </c>
      <c r="T1218" s="41">
        <f t="shared" si="143"/>
        <v>-0.1</v>
      </c>
      <c r="U1218" s="41">
        <f t="shared" si="144"/>
        <v>-0.1</v>
      </c>
      <c r="X1218" s="42"/>
      <c r="Y1218" s="42"/>
      <c r="Z1218" s="42"/>
    </row>
    <row r="1219" spans="1:26" hidden="1">
      <c r="A1219" s="38" t="s">
        <v>5748</v>
      </c>
      <c r="B1219" s="40"/>
      <c r="C1219" s="40"/>
      <c r="D1219" s="40"/>
      <c r="E1219" s="40"/>
      <c r="F1219" s="52">
        <f t="shared" si="138"/>
        <v>0</v>
      </c>
      <c r="G1219" s="40"/>
      <c r="H1219" s="40"/>
      <c r="I1219" s="40"/>
      <c r="J1219" s="40"/>
      <c r="K1219" s="52">
        <f t="shared" si="139"/>
        <v>0</v>
      </c>
      <c r="L1219" s="55"/>
      <c r="M1219" s="55"/>
      <c r="N1219" s="55"/>
      <c r="O1219" s="55"/>
      <c r="P1219" s="52">
        <f t="shared" si="140"/>
        <v>0</v>
      </c>
      <c r="Q1219" s="30" t="e">
        <f>MATCH(LEFT(A1219,4)*1,'Appendix 1'!E$5:E$8,0)</f>
        <v>#N/A</v>
      </c>
      <c r="R1219" s="41">
        <f t="shared" si="141"/>
        <v>-0.1</v>
      </c>
      <c r="S1219" s="41">
        <f t="shared" si="142"/>
        <v>-0.1</v>
      </c>
      <c r="T1219" s="41">
        <f t="shared" si="143"/>
        <v>-0.1</v>
      </c>
      <c r="U1219" s="41">
        <f t="shared" si="144"/>
        <v>-0.1</v>
      </c>
      <c r="X1219" s="42"/>
      <c r="Y1219" s="42"/>
      <c r="Z1219" s="42"/>
    </row>
    <row r="1220" spans="1:26" hidden="1">
      <c r="A1220" s="38" t="s">
        <v>5749</v>
      </c>
      <c r="B1220" s="40"/>
      <c r="C1220" s="40"/>
      <c r="D1220" s="40"/>
      <c r="E1220" s="40"/>
      <c r="F1220" s="52">
        <f t="shared" si="138"/>
        <v>0</v>
      </c>
      <c r="G1220" s="40"/>
      <c r="H1220" s="40"/>
      <c r="I1220" s="40"/>
      <c r="J1220" s="40"/>
      <c r="K1220" s="52">
        <f t="shared" si="139"/>
        <v>0</v>
      </c>
      <c r="L1220" s="55"/>
      <c r="M1220" s="55"/>
      <c r="N1220" s="55"/>
      <c r="O1220" s="55"/>
      <c r="P1220" s="52">
        <f t="shared" si="140"/>
        <v>0</v>
      </c>
      <c r="Q1220" s="30" t="e">
        <f>MATCH(LEFT(A1220,4)*1,'Appendix 1'!E$5:E$8,0)</f>
        <v>#N/A</v>
      </c>
      <c r="R1220" s="41">
        <f t="shared" si="141"/>
        <v>-0.1</v>
      </c>
      <c r="S1220" s="41">
        <f t="shared" si="142"/>
        <v>-0.1</v>
      </c>
      <c r="T1220" s="41">
        <f t="shared" si="143"/>
        <v>-0.1</v>
      </c>
      <c r="U1220" s="41">
        <f t="shared" si="144"/>
        <v>-0.1</v>
      </c>
      <c r="X1220" s="42"/>
      <c r="Y1220" s="42"/>
      <c r="Z1220" s="42"/>
    </row>
    <row r="1221" spans="1:26" hidden="1">
      <c r="A1221" s="38" t="s">
        <v>5750</v>
      </c>
      <c r="B1221" s="39">
        <v>15433832</v>
      </c>
      <c r="C1221" s="39">
        <v>6172</v>
      </c>
      <c r="D1221" s="39">
        <v>10299372</v>
      </c>
      <c r="E1221" s="39">
        <v>108</v>
      </c>
      <c r="F1221" s="52">
        <f t="shared" si="138"/>
        <v>5128180</v>
      </c>
      <c r="G1221" s="39">
        <v>213121449</v>
      </c>
      <c r="H1221" s="39">
        <v>136614</v>
      </c>
      <c r="I1221" s="39">
        <v>93669210</v>
      </c>
      <c r="J1221" s="39">
        <v>4172</v>
      </c>
      <c r="K1221" s="52">
        <f t="shared" si="139"/>
        <v>119311453</v>
      </c>
      <c r="L1221" s="54">
        <v>291369104</v>
      </c>
      <c r="M1221" s="54">
        <v>2218317</v>
      </c>
      <c r="N1221" s="54">
        <v>93732043</v>
      </c>
      <c r="O1221" s="54">
        <v>16833</v>
      </c>
      <c r="P1221" s="52">
        <f t="shared" si="140"/>
        <v>195401911</v>
      </c>
      <c r="Q1221" s="30" t="e">
        <f>MATCH(LEFT(A1221,4)*1,'Appendix 1'!E$5:E$8,0)</f>
        <v>#N/A</v>
      </c>
      <c r="R1221" s="41">
        <f t="shared" si="141"/>
        <v>-0.1</v>
      </c>
      <c r="S1221" s="41">
        <f t="shared" si="142"/>
        <v>-0.1</v>
      </c>
      <c r="T1221" s="41">
        <f t="shared" si="143"/>
        <v>-0.1</v>
      </c>
      <c r="U1221" s="41">
        <f t="shared" si="144"/>
        <v>-0.1</v>
      </c>
      <c r="X1221" s="42"/>
      <c r="Y1221" s="42"/>
      <c r="Z1221" s="42"/>
    </row>
    <row r="1222" spans="1:26" hidden="1">
      <c r="A1222" s="38" t="s">
        <v>5751</v>
      </c>
      <c r="B1222" s="39">
        <v>7398387</v>
      </c>
      <c r="C1222" s="39">
        <v>4063</v>
      </c>
      <c r="D1222" s="39">
        <v>4748890</v>
      </c>
      <c r="E1222" s="30">
        <v>0</v>
      </c>
      <c r="F1222" s="52">
        <f t="shared" si="138"/>
        <v>2645434</v>
      </c>
      <c r="G1222" s="39">
        <v>92158787</v>
      </c>
      <c r="H1222" s="39">
        <v>80250</v>
      </c>
      <c r="I1222" s="39">
        <v>39295360</v>
      </c>
      <c r="J1222" s="30">
        <v>0</v>
      </c>
      <c r="K1222" s="52">
        <f t="shared" si="139"/>
        <v>52783177</v>
      </c>
      <c r="L1222" s="54">
        <v>118634010</v>
      </c>
      <c r="M1222" s="54">
        <v>10211355</v>
      </c>
      <c r="N1222" s="54">
        <v>39329585</v>
      </c>
      <c r="O1222" s="54">
        <v>103449</v>
      </c>
      <c r="P1222" s="52">
        <f t="shared" si="140"/>
        <v>68989621</v>
      </c>
      <c r="Q1222" s="30" t="e">
        <f>MATCH(LEFT(A1222,4)*1,'Appendix 1'!E$5:E$8,0)</f>
        <v>#N/A</v>
      </c>
      <c r="R1222" s="41">
        <f t="shared" si="141"/>
        <v>-0.1</v>
      </c>
      <c r="S1222" s="41">
        <f t="shared" si="142"/>
        <v>-0.1</v>
      </c>
      <c r="T1222" s="41">
        <f t="shared" si="143"/>
        <v>-0.1</v>
      </c>
      <c r="U1222" s="41">
        <f t="shared" si="144"/>
        <v>-0.1</v>
      </c>
      <c r="X1222" s="42"/>
      <c r="Y1222" s="42"/>
      <c r="Z1222" s="42"/>
    </row>
    <row r="1223" spans="1:26" hidden="1">
      <c r="A1223" s="38" t="s">
        <v>5752</v>
      </c>
      <c r="B1223" s="39">
        <v>35842115</v>
      </c>
      <c r="C1223" s="39">
        <v>48270</v>
      </c>
      <c r="D1223" s="39">
        <v>25040098</v>
      </c>
      <c r="E1223" s="39">
        <v>176185</v>
      </c>
      <c r="F1223" s="52">
        <f t="shared" si="138"/>
        <v>10577562</v>
      </c>
      <c r="G1223" s="39">
        <v>405297723</v>
      </c>
      <c r="H1223" s="39">
        <v>947976</v>
      </c>
      <c r="I1223" s="39">
        <v>197549956</v>
      </c>
      <c r="J1223" s="39">
        <v>3523701</v>
      </c>
      <c r="K1223" s="52">
        <f t="shared" si="139"/>
        <v>203276090</v>
      </c>
      <c r="L1223" s="54">
        <v>547400692</v>
      </c>
      <c r="M1223" s="54">
        <v>3900709</v>
      </c>
      <c r="N1223" s="54">
        <v>197549956</v>
      </c>
      <c r="O1223" s="54">
        <v>48613362</v>
      </c>
      <c r="P1223" s="52">
        <f t="shared" si="140"/>
        <v>297336665</v>
      </c>
      <c r="Q1223" s="30" t="e">
        <f>MATCH(LEFT(A1223,4)*1,'Appendix 1'!E$5:E$8,0)</f>
        <v>#N/A</v>
      </c>
      <c r="R1223" s="41">
        <f t="shared" si="141"/>
        <v>-0.1</v>
      </c>
      <c r="S1223" s="41">
        <f t="shared" si="142"/>
        <v>-0.1</v>
      </c>
      <c r="T1223" s="41">
        <f t="shared" si="143"/>
        <v>-0.1</v>
      </c>
      <c r="U1223" s="41">
        <f t="shared" si="144"/>
        <v>-0.1</v>
      </c>
      <c r="X1223" s="42"/>
      <c r="Y1223" s="42"/>
      <c r="Z1223" s="42"/>
    </row>
    <row r="1224" spans="1:26" hidden="1">
      <c r="A1224" s="38" t="s">
        <v>5753</v>
      </c>
      <c r="B1224" s="39">
        <v>1207081</v>
      </c>
      <c r="C1224" s="39">
        <v>319</v>
      </c>
      <c r="D1224" s="39">
        <v>1055446</v>
      </c>
      <c r="E1224" s="30">
        <v>0</v>
      </c>
      <c r="F1224" s="52">
        <f t="shared" si="138"/>
        <v>151316</v>
      </c>
      <c r="G1224" s="39">
        <v>27032453</v>
      </c>
      <c r="H1224" s="39">
        <v>6022</v>
      </c>
      <c r="I1224" s="39">
        <v>23742225</v>
      </c>
      <c r="J1224" s="30">
        <v>0</v>
      </c>
      <c r="K1224" s="52">
        <f t="shared" si="139"/>
        <v>3284206</v>
      </c>
      <c r="L1224" s="54">
        <v>29730776</v>
      </c>
      <c r="M1224" s="54">
        <v>2423242</v>
      </c>
      <c r="N1224" s="54">
        <v>23913102</v>
      </c>
      <c r="O1224" s="54">
        <v>2463</v>
      </c>
      <c r="P1224" s="52">
        <f t="shared" si="140"/>
        <v>3391969</v>
      </c>
      <c r="Q1224" s="30" t="e">
        <f>MATCH(LEFT(A1224,4)*1,'Appendix 1'!E$5:E$8,0)</f>
        <v>#N/A</v>
      </c>
      <c r="R1224" s="41">
        <f t="shared" si="141"/>
        <v>-0.1</v>
      </c>
      <c r="S1224" s="41">
        <f t="shared" si="142"/>
        <v>-0.1</v>
      </c>
      <c r="T1224" s="41">
        <f t="shared" si="143"/>
        <v>-0.1</v>
      </c>
      <c r="U1224" s="41">
        <f t="shared" si="144"/>
        <v>-0.1</v>
      </c>
      <c r="X1224" s="42"/>
      <c r="Y1224" s="42"/>
      <c r="Z1224" s="42"/>
    </row>
    <row r="1225" spans="1:26" hidden="1">
      <c r="A1225" s="38" t="s">
        <v>5754</v>
      </c>
      <c r="B1225" s="39">
        <v>10123595</v>
      </c>
      <c r="C1225" s="39">
        <v>63537</v>
      </c>
      <c r="D1225" s="39">
        <v>6404674</v>
      </c>
      <c r="E1225" s="39">
        <v>5344</v>
      </c>
      <c r="F1225" s="52">
        <f t="shared" ref="F1225:F1283" si="145">B1225-SUM(C1225:E1225)</f>
        <v>3650040</v>
      </c>
      <c r="G1225" s="39">
        <v>160300056</v>
      </c>
      <c r="H1225" s="39">
        <v>1845180</v>
      </c>
      <c r="I1225" s="39">
        <v>69644763</v>
      </c>
      <c r="J1225" s="39">
        <v>145574</v>
      </c>
      <c r="K1225" s="52">
        <f t="shared" ref="K1225:K1283" si="146">G1225-SUM(H1225:J1225)</f>
        <v>88664539</v>
      </c>
      <c r="L1225" s="54">
        <v>251142120</v>
      </c>
      <c r="M1225" s="54">
        <v>19667538</v>
      </c>
      <c r="N1225" s="54">
        <v>69696350</v>
      </c>
      <c r="O1225" s="54">
        <v>9625756</v>
      </c>
      <c r="P1225" s="52">
        <f t="shared" ref="P1225:P1283" si="147">L1225-SUM(M1225:O1225)</f>
        <v>152152476</v>
      </c>
      <c r="Q1225" s="30" t="e">
        <f>MATCH(LEFT(A1225,4)*1,'Appendix 1'!E$5:E$8,0)</f>
        <v>#N/A</v>
      </c>
      <c r="R1225" s="41">
        <f t="shared" ref="R1225:R1281" si="148">IF(ISNA($Q1225),-10%,B1225/G1225)</f>
        <v>-0.1</v>
      </c>
      <c r="S1225" s="41">
        <f t="shared" ref="S1225:S1281" si="149">IF(ISNA($Q1225),-10%,C1225/H1225)</f>
        <v>-0.1</v>
      </c>
      <c r="T1225" s="41">
        <f t="shared" ref="T1225:T1281" si="150">IF(ISNA($Q1225),-10%,D1225/I1225)</f>
        <v>-0.1</v>
      </c>
      <c r="U1225" s="41">
        <f t="shared" ref="U1225:U1281" si="151">IF(ISNA($Q1225),-10%,E1225/J1225)</f>
        <v>-0.1</v>
      </c>
      <c r="X1225" s="42"/>
      <c r="Y1225" s="42"/>
      <c r="Z1225" s="42"/>
    </row>
    <row r="1226" spans="1:26" hidden="1">
      <c r="A1226" s="38" t="s">
        <v>5755</v>
      </c>
      <c r="B1226" s="39">
        <v>152978</v>
      </c>
      <c r="C1226" s="30">
        <v>0</v>
      </c>
      <c r="D1226" s="40"/>
      <c r="E1226" s="40"/>
      <c r="F1226" s="52">
        <f t="shared" si="145"/>
        <v>152978</v>
      </c>
      <c r="G1226" s="39">
        <v>2817853</v>
      </c>
      <c r="H1226" s="30">
        <v>0</v>
      </c>
      <c r="I1226" s="40"/>
      <c r="J1226" s="40"/>
      <c r="K1226" s="52">
        <f t="shared" si="146"/>
        <v>2817853</v>
      </c>
      <c r="L1226" s="54">
        <v>46211621</v>
      </c>
      <c r="M1226" s="54">
        <v>121276</v>
      </c>
      <c r="N1226" s="55"/>
      <c r="O1226" s="55"/>
      <c r="P1226" s="52">
        <f t="shared" si="147"/>
        <v>46090345</v>
      </c>
      <c r="Q1226" s="30" t="e">
        <f>MATCH(LEFT(A1226,4)*1,'Appendix 1'!E$5:E$8,0)</f>
        <v>#N/A</v>
      </c>
      <c r="R1226" s="41">
        <f t="shared" si="148"/>
        <v>-0.1</v>
      </c>
      <c r="S1226" s="41">
        <f t="shared" si="149"/>
        <v>-0.1</v>
      </c>
      <c r="T1226" s="41">
        <f t="shared" si="150"/>
        <v>-0.1</v>
      </c>
      <c r="U1226" s="41">
        <f t="shared" si="151"/>
        <v>-0.1</v>
      </c>
      <c r="X1226" s="42"/>
      <c r="Y1226" s="42"/>
      <c r="Z1226" s="42"/>
    </row>
    <row r="1227" spans="1:26" hidden="1">
      <c r="A1227" s="38" t="s">
        <v>5756</v>
      </c>
      <c r="B1227" s="39">
        <v>27306503</v>
      </c>
      <c r="C1227" s="39">
        <v>447</v>
      </c>
      <c r="D1227" s="40"/>
      <c r="E1227" s="40"/>
      <c r="F1227" s="52">
        <f t="shared" si="145"/>
        <v>27306056</v>
      </c>
      <c r="G1227" s="39">
        <v>892868344</v>
      </c>
      <c r="H1227" s="39">
        <v>14819</v>
      </c>
      <c r="I1227" s="40"/>
      <c r="J1227" s="40"/>
      <c r="K1227" s="52">
        <f t="shared" si="146"/>
        <v>892853525</v>
      </c>
      <c r="L1227" s="54">
        <v>903978727</v>
      </c>
      <c r="M1227" s="54">
        <v>14819</v>
      </c>
      <c r="N1227" s="55"/>
      <c r="O1227" s="55"/>
      <c r="P1227" s="52">
        <f t="shared" si="147"/>
        <v>903963908</v>
      </c>
      <c r="Q1227" s="30" t="e">
        <f>MATCH(LEFT(A1227,4)*1,'Appendix 1'!E$5:E$8,0)</f>
        <v>#N/A</v>
      </c>
      <c r="R1227" s="41">
        <f t="shared" si="148"/>
        <v>-0.1</v>
      </c>
      <c r="S1227" s="41">
        <f t="shared" si="149"/>
        <v>-0.1</v>
      </c>
      <c r="T1227" s="41">
        <f t="shared" si="150"/>
        <v>-0.1</v>
      </c>
      <c r="U1227" s="41">
        <f t="shared" si="151"/>
        <v>-0.1</v>
      </c>
      <c r="X1227" s="42"/>
      <c r="Y1227" s="42"/>
      <c r="Z1227" s="42"/>
    </row>
    <row r="1228" spans="1:26" hidden="1">
      <c r="A1228" s="38" t="s">
        <v>5757</v>
      </c>
      <c r="B1228" s="39">
        <v>18883018</v>
      </c>
      <c r="C1228" s="39">
        <v>432</v>
      </c>
      <c r="D1228" s="39">
        <v>270988</v>
      </c>
      <c r="E1228" s="30">
        <v>0</v>
      </c>
      <c r="F1228" s="52">
        <f t="shared" si="145"/>
        <v>18611598</v>
      </c>
      <c r="G1228" s="39">
        <v>629762047</v>
      </c>
      <c r="H1228" s="39">
        <v>21272</v>
      </c>
      <c r="I1228" s="39">
        <v>2698679</v>
      </c>
      <c r="J1228" s="30">
        <v>0</v>
      </c>
      <c r="K1228" s="52">
        <f t="shared" si="146"/>
        <v>627042096</v>
      </c>
      <c r="L1228" s="54">
        <v>756384361</v>
      </c>
      <c r="M1228" s="54">
        <v>25883261</v>
      </c>
      <c r="N1228" s="54">
        <v>2698679</v>
      </c>
      <c r="O1228" s="54">
        <v>49758</v>
      </c>
      <c r="P1228" s="52">
        <f t="shared" si="147"/>
        <v>727752663</v>
      </c>
      <c r="Q1228" s="30" t="e">
        <f>MATCH(LEFT(A1228,4)*1,'Appendix 1'!E$5:E$8,0)</f>
        <v>#N/A</v>
      </c>
      <c r="R1228" s="41">
        <f t="shared" si="148"/>
        <v>-0.1</v>
      </c>
      <c r="S1228" s="41">
        <f t="shared" si="149"/>
        <v>-0.1</v>
      </c>
      <c r="T1228" s="41">
        <f t="shared" si="150"/>
        <v>-0.1</v>
      </c>
      <c r="U1228" s="41">
        <f t="shared" si="151"/>
        <v>-0.1</v>
      </c>
      <c r="X1228" s="42"/>
      <c r="Y1228" s="42"/>
      <c r="Z1228" s="42"/>
    </row>
    <row r="1229" spans="1:26" hidden="1">
      <c r="A1229" s="38" t="s">
        <v>5758</v>
      </c>
      <c r="B1229" s="39">
        <v>7741013</v>
      </c>
      <c r="C1229" s="39">
        <v>873</v>
      </c>
      <c r="D1229" s="39">
        <v>5605782</v>
      </c>
      <c r="E1229" s="30">
        <v>0</v>
      </c>
      <c r="F1229" s="52">
        <f t="shared" si="145"/>
        <v>2134358</v>
      </c>
      <c r="G1229" s="39">
        <v>107756282</v>
      </c>
      <c r="H1229" s="39">
        <v>22392</v>
      </c>
      <c r="I1229" s="39">
        <v>54477138</v>
      </c>
      <c r="J1229" s="30">
        <v>0</v>
      </c>
      <c r="K1229" s="52">
        <f t="shared" si="146"/>
        <v>53256752</v>
      </c>
      <c r="L1229" s="54">
        <v>194805690</v>
      </c>
      <c r="M1229" s="54">
        <v>60255</v>
      </c>
      <c r="N1229" s="54">
        <v>54477138</v>
      </c>
      <c r="O1229" s="54">
        <v>28184364</v>
      </c>
      <c r="P1229" s="52">
        <f t="shared" si="147"/>
        <v>112083933</v>
      </c>
      <c r="Q1229" s="30" t="e">
        <f>MATCH(LEFT(A1229,4)*1,'Appendix 1'!E$5:E$8,0)</f>
        <v>#N/A</v>
      </c>
      <c r="R1229" s="41">
        <f t="shared" si="148"/>
        <v>-0.1</v>
      </c>
      <c r="S1229" s="41">
        <f t="shared" si="149"/>
        <v>-0.1</v>
      </c>
      <c r="T1229" s="41">
        <f t="shared" si="150"/>
        <v>-0.1</v>
      </c>
      <c r="U1229" s="41">
        <f t="shared" si="151"/>
        <v>-0.1</v>
      </c>
      <c r="X1229" s="42"/>
      <c r="Y1229" s="42"/>
      <c r="Z1229" s="42"/>
    </row>
    <row r="1230" spans="1:26" hidden="1">
      <c r="A1230" s="38" t="s">
        <v>5759</v>
      </c>
      <c r="B1230" s="39">
        <v>14581817</v>
      </c>
      <c r="C1230" s="39">
        <v>44249</v>
      </c>
      <c r="D1230" s="39">
        <v>4737602</v>
      </c>
      <c r="E1230" s="39">
        <v>468</v>
      </c>
      <c r="F1230" s="52">
        <f t="shared" si="145"/>
        <v>9799498</v>
      </c>
      <c r="G1230" s="39">
        <v>294820668</v>
      </c>
      <c r="H1230" s="39">
        <v>1063032</v>
      </c>
      <c r="I1230" s="39">
        <v>54346604</v>
      </c>
      <c r="J1230" s="39">
        <v>11170</v>
      </c>
      <c r="K1230" s="52">
        <f t="shared" si="146"/>
        <v>239399862</v>
      </c>
      <c r="L1230" s="54">
        <v>1027371924</v>
      </c>
      <c r="M1230" s="54">
        <v>66552357</v>
      </c>
      <c r="N1230" s="54">
        <v>77882613</v>
      </c>
      <c r="O1230" s="54">
        <v>34679063</v>
      </c>
      <c r="P1230" s="52">
        <f t="shared" si="147"/>
        <v>848257891</v>
      </c>
      <c r="Q1230" s="30" t="e">
        <f>MATCH(LEFT(A1230,4)*1,'Appendix 1'!E$5:E$8,0)</f>
        <v>#N/A</v>
      </c>
      <c r="R1230" s="41">
        <f t="shared" si="148"/>
        <v>-0.1</v>
      </c>
      <c r="S1230" s="41">
        <f t="shared" si="149"/>
        <v>-0.1</v>
      </c>
      <c r="T1230" s="41">
        <f t="shared" si="150"/>
        <v>-0.1</v>
      </c>
      <c r="U1230" s="41">
        <f t="shared" si="151"/>
        <v>-0.1</v>
      </c>
      <c r="X1230" s="42"/>
      <c r="Y1230" s="42"/>
      <c r="Z1230" s="42"/>
    </row>
    <row r="1231" spans="1:26" hidden="1">
      <c r="A1231" s="38" t="s">
        <v>5760</v>
      </c>
      <c r="B1231" s="39">
        <v>988196</v>
      </c>
      <c r="C1231" s="30">
        <v>0</v>
      </c>
      <c r="D1231" s="39">
        <v>988196</v>
      </c>
      <c r="E1231" s="30">
        <v>0</v>
      </c>
      <c r="F1231" s="52">
        <f t="shared" si="145"/>
        <v>0</v>
      </c>
      <c r="G1231" s="39">
        <v>15316433</v>
      </c>
      <c r="H1231" s="30">
        <v>0</v>
      </c>
      <c r="I1231" s="39">
        <v>14476381</v>
      </c>
      <c r="J1231" s="30">
        <v>0</v>
      </c>
      <c r="K1231" s="52">
        <f t="shared" si="146"/>
        <v>840052</v>
      </c>
      <c r="L1231" s="54">
        <v>1342620621</v>
      </c>
      <c r="M1231" s="54">
        <v>103883544</v>
      </c>
      <c r="N1231" s="54">
        <v>14476381</v>
      </c>
      <c r="O1231" s="54">
        <v>24228571</v>
      </c>
      <c r="P1231" s="52">
        <f t="shared" si="147"/>
        <v>1200032125</v>
      </c>
      <c r="Q1231" s="30" t="e">
        <f>MATCH(LEFT(A1231,4)*1,'Appendix 1'!E$5:E$8,0)</f>
        <v>#N/A</v>
      </c>
      <c r="R1231" s="41">
        <f t="shared" si="148"/>
        <v>-0.1</v>
      </c>
      <c r="S1231" s="41">
        <f t="shared" si="149"/>
        <v>-0.1</v>
      </c>
      <c r="T1231" s="41">
        <f t="shared" si="150"/>
        <v>-0.1</v>
      </c>
      <c r="U1231" s="41">
        <f t="shared" si="151"/>
        <v>-0.1</v>
      </c>
      <c r="X1231" s="42"/>
      <c r="Y1231" s="42"/>
      <c r="Z1231" s="42"/>
    </row>
    <row r="1232" spans="1:26" hidden="1">
      <c r="A1232" s="38" t="s">
        <v>5761</v>
      </c>
      <c r="B1232" s="39">
        <v>1703542</v>
      </c>
      <c r="C1232" s="39">
        <v>174</v>
      </c>
      <c r="D1232" s="39">
        <v>1455564</v>
      </c>
      <c r="E1232" s="39">
        <v>79</v>
      </c>
      <c r="F1232" s="52">
        <f t="shared" si="145"/>
        <v>247725</v>
      </c>
      <c r="G1232" s="39">
        <v>23642202</v>
      </c>
      <c r="H1232" s="39">
        <v>6453</v>
      </c>
      <c r="I1232" s="39">
        <v>14458337</v>
      </c>
      <c r="J1232" s="39">
        <v>2944</v>
      </c>
      <c r="K1232" s="52">
        <f t="shared" si="146"/>
        <v>9174468</v>
      </c>
      <c r="L1232" s="54">
        <v>24570178</v>
      </c>
      <c r="M1232" s="54">
        <v>64582</v>
      </c>
      <c r="N1232" s="54">
        <v>14458337</v>
      </c>
      <c r="O1232" s="54">
        <v>2944</v>
      </c>
      <c r="P1232" s="52">
        <f t="shared" si="147"/>
        <v>10044315</v>
      </c>
      <c r="Q1232" s="30" t="e">
        <f>MATCH(LEFT(A1232,4)*1,'Appendix 1'!E$5:E$8,0)</f>
        <v>#N/A</v>
      </c>
      <c r="R1232" s="41">
        <f t="shared" si="148"/>
        <v>-0.1</v>
      </c>
      <c r="S1232" s="41">
        <f t="shared" si="149"/>
        <v>-0.1</v>
      </c>
      <c r="T1232" s="41">
        <f t="shared" si="150"/>
        <v>-0.1</v>
      </c>
      <c r="U1232" s="41">
        <f t="shared" si="151"/>
        <v>-0.1</v>
      </c>
      <c r="X1232" s="42"/>
      <c r="Y1232" s="42"/>
      <c r="Z1232" s="42"/>
    </row>
    <row r="1233" spans="1:26" hidden="1">
      <c r="A1233" s="38" t="s">
        <v>5762</v>
      </c>
      <c r="B1233" s="39">
        <v>1085579635</v>
      </c>
      <c r="C1233" s="30">
        <v>0</v>
      </c>
      <c r="D1233" s="39">
        <v>1085579635</v>
      </c>
      <c r="E1233" s="30">
        <v>0</v>
      </c>
      <c r="F1233" s="52">
        <f t="shared" si="145"/>
        <v>0</v>
      </c>
      <c r="G1233" s="39">
        <v>4659667390</v>
      </c>
      <c r="H1233" s="30">
        <v>0</v>
      </c>
      <c r="I1233" s="39">
        <v>4659667390</v>
      </c>
      <c r="J1233" s="30">
        <v>0</v>
      </c>
      <c r="K1233" s="52">
        <f t="shared" si="146"/>
        <v>0</v>
      </c>
      <c r="L1233" s="54">
        <v>24052186972</v>
      </c>
      <c r="M1233" s="54">
        <v>1379117441</v>
      </c>
      <c r="N1233" s="54">
        <v>6427415288</v>
      </c>
      <c r="O1233" s="54">
        <v>8213611525</v>
      </c>
      <c r="P1233" s="52">
        <f t="shared" si="147"/>
        <v>8032042718</v>
      </c>
      <c r="Q1233" s="30" t="e">
        <f>MATCH(LEFT(A1233,4)*1,'Appendix 1'!E$5:E$8,0)</f>
        <v>#N/A</v>
      </c>
      <c r="R1233" s="41">
        <f t="shared" si="148"/>
        <v>-0.1</v>
      </c>
      <c r="S1233" s="41">
        <f t="shared" si="149"/>
        <v>-0.1</v>
      </c>
      <c r="T1233" s="41">
        <f t="shared" si="150"/>
        <v>-0.1</v>
      </c>
      <c r="U1233" s="41">
        <f t="shared" si="151"/>
        <v>-0.1</v>
      </c>
      <c r="X1233" s="42"/>
      <c r="Y1233" s="42"/>
      <c r="Z1233" s="42"/>
    </row>
    <row r="1234" spans="1:26" hidden="1">
      <c r="A1234" s="38" t="s">
        <v>5763</v>
      </c>
      <c r="B1234" s="30">
        <v>0</v>
      </c>
      <c r="C1234" s="30">
        <v>0</v>
      </c>
      <c r="D1234" s="30">
        <v>0</v>
      </c>
      <c r="E1234" s="30">
        <v>0</v>
      </c>
      <c r="F1234" s="52">
        <f t="shared" si="145"/>
        <v>0</v>
      </c>
      <c r="G1234" s="30">
        <v>0</v>
      </c>
      <c r="H1234" s="30">
        <v>0</v>
      </c>
      <c r="I1234" s="30">
        <v>0</v>
      </c>
      <c r="J1234" s="30">
        <v>0</v>
      </c>
      <c r="K1234" s="52">
        <f t="shared" si="146"/>
        <v>0</v>
      </c>
      <c r="L1234" s="54">
        <v>1139698104</v>
      </c>
      <c r="M1234" s="54">
        <v>147498029</v>
      </c>
      <c r="N1234" s="54">
        <v>437945370</v>
      </c>
      <c r="O1234" s="54">
        <v>160022436</v>
      </c>
      <c r="P1234" s="52">
        <f t="shared" si="147"/>
        <v>394232269</v>
      </c>
      <c r="Q1234" s="30" t="e">
        <f>MATCH(LEFT(A1234,4)*1,'Appendix 1'!E$5:E$8,0)</f>
        <v>#N/A</v>
      </c>
      <c r="R1234" s="41">
        <f t="shared" si="148"/>
        <v>-0.1</v>
      </c>
      <c r="S1234" s="41">
        <f t="shared" si="149"/>
        <v>-0.1</v>
      </c>
      <c r="T1234" s="41">
        <f t="shared" si="150"/>
        <v>-0.1</v>
      </c>
      <c r="U1234" s="41">
        <f t="shared" si="151"/>
        <v>-0.1</v>
      </c>
      <c r="X1234" s="42"/>
      <c r="Y1234" s="42"/>
      <c r="Z1234" s="42"/>
    </row>
    <row r="1235" spans="1:26" hidden="1">
      <c r="A1235" s="38" t="s">
        <v>5764</v>
      </c>
      <c r="B1235" s="39">
        <v>1170610102</v>
      </c>
      <c r="C1235" s="30">
        <v>0</v>
      </c>
      <c r="D1235" s="39">
        <v>1170610102</v>
      </c>
      <c r="E1235" s="30">
        <v>0</v>
      </c>
      <c r="F1235" s="52">
        <f t="shared" si="145"/>
        <v>0</v>
      </c>
      <c r="G1235" s="39">
        <v>5121352315</v>
      </c>
      <c r="H1235" s="30">
        <v>0</v>
      </c>
      <c r="I1235" s="39">
        <v>5121352315</v>
      </c>
      <c r="J1235" s="30">
        <v>0</v>
      </c>
      <c r="K1235" s="52">
        <f t="shared" si="146"/>
        <v>0</v>
      </c>
      <c r="L1235" s="54">
        <v>24793531028</v>
      </c>
      <c r="M1235" s="54">
        <v>3002489791</v>
      </c>
      <c r="N1235" s="54">
        <v>5589411910</v>
      </c>
      <c r="O1235" s="54">
        <v>2440963180</v>
      </c>
      <c r="P1235" s="52">
        <f t="shared" si="147"/>
        <v>13760666147</v>
      </c>
      <c r="Q1235" s="30" t="e">
        <f>MATCH(LEFT(A1235,4)*1,'Appendix 1'!E$5:E$8,0)</f>
        <v>#N/A</v>
      </c>
      <c r="R1235" s="41">
        <f t="shared" si="148"/>
        <v>-0.1</v>
      </c>
      <c r="S1235" s="41">
        <f t="shared" si="149"/>
        <v>-0.1</v>
      </c>
      <c r="T1235" s="41">
        <f t="shared" si="150"/>
        <v>-0.1</v>
      </c>
      <c r="U1235" s="41">
        <f t="shared" si="151"/>
        <v>-0.1</v>
      </c>
      <c r="X1235" s="42"/>
      <c r="Y1235" s="42"/>
      <c r="Z1235" s="42"/>
    </row>
    <row r="1236" spans="1:26" hidden="1">
      <c r="A1236" s="38" t="s">
        <v>5765</v>
      </c>
      <c r="B1236" s="39">
        <v>262779531</v>
      </c>
      <c r="C1236" s="39">
        <v>200299</v>
      </c>
      <c r="D1236" s="39">
        <v>209287269</v>
      </c>
      <c r="E1236" s="39">
        <v>5394120</v>
      </c>
      <c r="F1236" s="52">
        <f t="shared" si="145"/>
        <v>47897843</v>
      </c>
      <c r="G1236" s="39">
        <v>2946186359</v>
      </c>
      <c r="H1236" s="39">
        <v>3530070</v>
      </c>
      <c r="I1236" s="39">
        <v>1958603659</v>
      </c>
      <c r="J1236" s="39">
        <v>117918365</v>
      </c>
      <c r="K1236" s="52">
        <f t="shared" si="146"/>
        <v>866134265</v>
      </c>
      <c r="L1236" s="54">
        <v>4230984950</v>
      </c>
      <c r="M1236" s="54">
        <v>79365986</v>
      </c>
      <c r="N1236" s="54">
        <v>1995180568</v>
      </c>
      <c r="O1236" s="54">
        <v>583137981</v>
      </c>
      <c r="P1236" s="52">
        <f t="shared" si="147"/>
        <v>1573300415</v>
      </c>
      <c r="Q1236" s="30" t="e">
        <f>MATCH(LEFT(A1236,4)*1,'Appendix 1'!E$5:E$8,0)</f>
        <v>#N/A</v>
      </c>
      <c r="R1236" s="41">
        <f t="shared" si="148"/>
        <v>-0.1</v>
      </c>
      <c r="S1236" s="41">
        <f t="shared" si="149"/>
        <v>-0.1</v>
      </c>
      <c r="T1236" s="41">
        <f t="shared" si="150"/>
        <v>-0.1</v>
      </c>
      <c r="U1236" s="41">
        <f t="shared" si="151"/>
        <v>-0.1</v>
      </c>
      <c r="X1236" s="42"/>
      <c r="Y1236" s="42"/>
      <c r="Z1236" s="42"/>
    </row>
    <row r="1237" spans="1:26" hidden="1">
      <c r="A1237" s="38" t="s">
        <v>5766</v>
      </c>
      <c r="B1237" s="39">
        <v>1116190470</v>
      </c>
      <c r="C1237" s="39">
        <v>1692220</v>
      </c>
      <c r="D1237" s="39">
        <v>994457981</v>
      </c>
      <c r="E1237" s="39">
        <v>5160872</v>
      </c>
      <c r="F1237" s="52">
        <f t="shared" si="145"/>
        <v>114879397</v>
      </c>
      <c r="G1237" s="39">
        <v>5661171717</v>
      </c>
      <c r="H1237" s="39">
        <v>32280980</v>
      </c>
      <c r="I1237" s="39">
        <v>3399452537</v>
      </c>
      <c r="J1237" s="39">
        <v>83867739</v>
      </c>
      <c r="K1237" s="52">
        <f t="shared" si="146"/>
        <v>2145570461</v>
      </c>
      <c r="L1237" s="54">
        <v>8859883719</v>
      </c>
      <c r="M1237" s="54">
        <v>799480753</v>
      </c>
      <c r="N1237" s="54">
        <v>3457620803</v>
      </c>
      <c r="O1237" s="54">
        <v>1778852185</v>
      </c>
      <c r="P1237" s="52">
        <f t="shared" si="147"/>
        <v>2823929978</v>
      </c>
      <c r="Q1237" s="30" t="e">
        <f>MATCH(LEFT(A1237,4)*1,'Appendix 1'!E$5:E$8,0)</f>
        <v>#N/A</v>
      </c>
      <c r="R1237" s="41">
        <f t="shared" si="148"/>
        <v>-0.1</v>
      </c>
      <c r="S1237" s="41">
        <f t="shared" si="149"/>
        <v>-0.1</v>
      </c>
      <c r="T1237" s="41">
        <f t="shared" si="150"/>
        <v>-0.1</v>
      </c>
      <c r="U1237" s="41">
        <f t="shared" si="151"/>
        <v>-0.1</v>
      </c>
      <c r="X1237" s="42"/>
      <c r="Y1237" s="42"/>
      <c r="Z1237" s="42"/>
    </row>
    <row r="1238" spans="1:26" hidden="1">
      <c r="A1238" s="38" t="s">
        <v>5767</v>
      </c>
      <c r="B1238" s="39">
        <v>25022978</v>
      </c>
      <c r="C1238" s="39">
        <v>325291</v>
      </c>
      <c r="D1238" s="39">
        <v>19574817</v>
      </c>
      <c r="E1238" s="39">
        <v>179883</v>
      </c>
      <c r="F1238" s="52">
        <f t="shared" si="145"/>
        <v>4942987</v>
      </c>
      <c r="G1238" s="39">
        <v>300687728</v>
      </c>
      <c r="H1238" s="39">
        <v>11650094</v>
      </c>
      <c r="I1238" s="39">
        <v>107824665</v>
      </c>
      <c r="J1238" s="39">
        <v>6203581</v>
      </c>
      <c r="K1238" s="52">
        <f t="shared" si="146"/>
        <v>175009388</v>
      </c>
      <c r="L1238" s="54">
        <v>723583876</v>
      </c>
      <c r="M1238" s="54">
        <v>328909229</v>
      </c>
      <c r="N1238" s="54">
        <v>114275829</v>
      </c>
      <c r="O1238" s="54">
        <v>56621833</v>
      </c>
      <c r="P1238" s="52">
        <f t="shared" si="147"/>
        <v>223776985</v>
      </c>
      <c r="Q1238" s="30" t="e">
        <f>MATCH(LEFT(A1238,4)*1,'Appendix 1'!E$5:E$8,0)</f>
        <v>#N/A</v>
      </c>
      <c r="R1238" s="41">
        <f t="shared" si="148"/>
        <v>-0.1</v>
      </c>
      <c r="S1238" s="41">
        <f t="shared" si="149"/>
        <v>-0.1</v>
      </c>
      <c r="T1238" s="41">
        <f t="shared" si="150"/>
        <v>-0.1</v>
      </c>
      <c r="U1238" s="41">
        <f t="shared" si="151"/>
        <v>-0.1</v>
      </c>
      <c r="X1238" s="42"/>
      <c r="Y1238" s="42"/>
      <c r="Z1238" s="42"/>
    </row>
    <row r="1239" spans="1:26" hidden="1">
      <c r="A1239" s="38" t="s">
        <v>5768</v>
      </c>
      <c r="B1239" s="40"/>
      <c r="C1239" s="40"/>
      <c r="D1239" s="40"/>
      <c r="E1239" s="40"/>
      <c r="F1239" s="52">
        <f t="shared" si="145"/>
        <v>0</v>
      </c>
      <c r="G1239" s="40"/>
      <c r="H1239" s="40"/>
      <c r="I1239" s="40"/>
      <c r="J1239" s="40"/>
      <c r="K1239" s="52">
        <f t="shared" si="146"/>
        <v>0</v>
      </c>
      <c r="L1239" s="55"/>
      <c r="M1239" s="55"/>
      <c r="N1239" s="55"/>
      <c r="O1239" s="55"/>
      <c r="P1239" s="52">
        <f t="shared" si="147"/>
        <v>0</v>
      </c>
      <c r="Q1239" s="30" t="e">
        <f>MATCH(LEFT(A1239,4)*1,'Appendix 1'!E$5:E$8,0)</f>
        <v>#N/A</v>
      </c>
      <c r="R1239" s="41">
        <f t="shared" si="148"/>
        <v>-0.1</v>
      </c>
      <c r="S1239" s="41">
        <f t="shared" si="149"/>
        <v>-0.1</v>
      </c>
      <c r="T1239" s="41">
        <f t="shared" si="150"/>
        <v>-0.1</v>
      </c>
      <c r="U1239" s="41">
        <f t="shared" si="151"/>
        <v>-0.1</v>
      </c>
      <c r="X1239" s="42"/>
      <c r="Y1239" s="42"/>
      <c r="Z1239" s="42"/>
    </row>
    <row r="1240" spans="1:26" hidden="1">
      <c r="A1240" s="38" t="s">
        <v>5769</v>
      </c>
      <c r="B1240" s="40"/>
      <c r="C1240" s="40"/>
      <c r="D1240" s="40"/>
      <c r="E1240" s="40"/>
      <c r="F1240" s="52">
        <f t="shared" si="145"/>
        <v>0</v>
      </c>
      <c r="G1240" s="40"/>
      <c r="H1240" s="40"/>
      <c r="I1240" s="40"/>
      <c r="J1240" s="40"/>
      <c r="K1240" s="52">
        <f t="shared" si="146"/>
        <v>0</v>
      </c>
      <c r="L1240" s="55"/>
      <c r="M1240" s="55"/>
      <c r="N1240" s="55"/>
      <c r="O1240" s="55"/>
      <c r="P1240" s="52">
        <f t="shared" si="147"/>
        <v>0</v>
      </c>
      <c r="Q1240" s="30" t="e">
        <f>MATCH(LEFT(A1240,4)*1,'Appendix 1'!E$5:E$8,0)</f>
        <v>#N/A</v>
      </c>
      <c r="R1240" s="41">
        <f t="shared" si="148"/>
        <v>-0.1</v>
      </c>
      <c r="S1240" s="41">
        <f t="shared" si="149"/>
        <v>-0.1</v>
      </c>
      <c r="T1240" s="41">
        <f t="shared" si="150"/>
        <v>-0.1</v>
      </c>
      <c r="U1240" s="41">
        <f t="shared" si="151"/>
        <v>-0.1</v>
      </c>
      <c r="X1240" s="42"/>
      <c r="Y1240" s="42"/>
      <c r="Z1240" s="42"/>
    </row>
    <row r="1241" spans="1:26" hidden="1">
      <c r="A1241" s="38" t="s">
        <v>5770</v>
      </c>
      <c r="B1241" s="39">
        <v>10762</v>
      </c>
      <c r="C1241" s="30">
        <v>0</v>
      </c>
      <c r="D1241" s="39">
        <v>10762</v>
      </c>
      <c r="E1241" s="30">
        <v>0</v>
      </c>
      <c r="F1241" s="52">
        <f t="shared" si="145"/>
        <v>0</v>
      </c>
      <c r="G1241" s="39">
        <v>22676</v>
      </c>
      <c r="H1241" s="30">
        <v>0</v>
      </c>
      <c r="I1241" s="39">
        <v>22676</v>
      </c>
      <c r="J1241" s="30">
        <v>0</v>
      </c>
      <c r="K1241" s="52">
        <f t="shared" si="146"/>
        <v>0</v>
      </c>
      <c r="L1241" s="54">
        <v>15847382883</v>
      </c>
      <c r="M1241" s="54">
        <v>19869300</v>
      </c>
      <c r="N1241" s="54">
        <v>12161600922</v>
      </c>
      <c r="O1241" s="54">
        <v>899384447</v>
      </c>
      <c r="P1241" s="52">
        <f t="shared" si="147"/>
        <v>2766528214</v>
      </c>
      <c r="Q1241" s="30" t="e">
        <f>MATCH(LEFT(A1241,4)*1,'Appendix 1'!E$5:E$8,0)</f>
        <v>#N/A</v>
      </c>
      <c r="R1241" s="41">
        <f t="shared" si="148"/>
        <v>-0.1</v>
      </c>
      <c r="S1241" s="41">
        <f t="shared" si="149"/>
        <v>-0.1</v>
      </c>
      <c r="T1241" s="41">
        <f t="shared" si="150"/>
        <v>-0.1</v>
      </c>
      <c r="U1241" s="41">
        <f t="shared" si="151"/>
        <v>-0.1</v>
      </c>
      <c r="X1241" s="42"/>
      <c r="Y1241" s="42"/>
      <c r="Z1241" s="42"/>
    </row>
    <row r="1242" spans="1:26" hidden="1">
      <c r="A1242" s="38" t="s">
        <v>5771</v>
      </c>
      <c r="B1242" s="39">
        <v>27297913</v>
      </c>
      <c r="C1242" s="30">
        <v>0</v>
      </c>
      <c r="D1242" s="39">
        <v>27297913</v>
      </c>
      <c r="E1242" s="30">
        <v>0</v>
      </c>
      <c r="F1242" s="52">
        <f t="shared" si="145"/>
        <v>0</v>
      </c>
      <c r="G1242" s="39">
        <v>425619381</v>
      </c>
      <c r="H1242" s="30">
        <v>0</v>
      </c>
      <c r="I1242" s="39">
        <v>425619381</v>
      </c>
      <c r="J1242" s="30">
        <v>0</v>
      </c>
      <c r="K1242" s="52">
        <f t="shared" si="146"/>
        <v>0</v>
      </c>
      <c r="L1242" s="54">
        <v>13239038329</v>
      </c>
      <c r="M1242" s="54">
        <v>46396092</v>
      </c>
      <c r="N1242" s="54">
        <v>10636158947</v>
      </c>
      <c r="O1242" s="54">
        <v>294774274</v>
      </c>
      <c r="P1242" s="52">
        <f t="shared" si="147"/>
        <v>2261709016</v>
      </c>
      <c r="Q1242" s="30" t="e">
        <f>MATCH(LEFT(A1242,4)*1,'Appendix 1'!E$5:E$8,0)</f>
        <v>#N/A</v>
      </c>
      <c r="R1242" s="41">
        <f t="shared" si="148"/>
        <v>-0.1</v>
      </c>
      <c r="S1242" s="41">
        <f t="shared" si="149"/>
        <v>-0.1</v>
      </c>
      <c r="T1242" s="41">
        <f t="shared" si="150"/>
        <v>-0.1</v>
      </c>
      <c r="U1242" s="41">
        <f t="shared" si="151"/>
        <v>-0.1</v>
      </c>
      <c r="X1242" s="42"/>
      <c r="Y1242" s="42"/>
      <c r="Z1242" s="42"/>
    </row>
    <row r="1243" spans="1:26" hidden="1">
      <c r="A1243" s="38" t="s">
        <v>5772</v>
      </c>
      <c r="B1243" s="39">
        <v>6755126</v>
      </c>
      <c r="C1243" s="30">
        <v>0</v>
      </c>
      <c r="D1243" s="39">
        <v>6755126</v>
      </c>
      <c r="E1243" s="30">
        <v>0</v>
      </c>
      <c r="F1243" s="52">
        <f t="shared" si="145"/>
        <v>0</v>
      </c>
      <c r="G1243" s="39">
        <v>90318630</v>
      </c>
      <c r="H1243" s="30">
        <v>0</v>
      </c>
      <c r="I1243" s="39">
        <v>90318630</v>
      </c>
      <c r="J1243" s="30">
        <v>0</v>
      </c>
      <c r="K1243" s="52">
        <f t="shared" si="146"/>
        <v>0</v>
      </c>
      <c r="L1243" s="54">
        <v>4878984361</v>
      </c>
      <c r="M1243" s="54">
        <v>17126067</v>
      </c>
      <c r="N1243" s="54">
        <v>4383844397</v>
      </c>
      <c r="O1243" s="54">
        <v>56558040</v>
      </c>
      <c r="P1243" s="52">
        <f t="shared" si="147"/>
        <v>421455857</v>
      </c>
      <c r="Q1243" s="30" t="e">
        <f>MATCH(LEFT(A1243,4)*1,'Appendix 1'!E$5:E$8,0)</f>
        <v>#N/A</v>
      </c>
      <c r="R1243" s="41">
        <f t="shared" si="148"/>
        <v>-0.1</v>
      </c>
      <c r="S1243" s="41">
        <f t="shared" si="149"/>
        <v>-0.1</v>
      </c>
      <c r="T1243" s="41">
        <f t="shared" si="150"/>
        <v>-0.1</v>
      </c>
      <c r="U1243" s="41">
        <f t="shared" si="151"/>
        <v>-0.1</v>
      </c>
      <c r="X1243" s="42"/>
      <c r="Y1243" s="42"/>
      <c r="Z1243" s="42"/>
    </row>
    <row r="1244" spans="1:26" hidden="1">
      <c r="A1244" s="38" t="s">
        <v>5773</v>
      </c>
      <c r="B1244" s="39">
        <v>378521854</v>
      </c>
      <c r="C1244" s="39">
        <v>180439</v>
      </c>
      <c r="D1244" s="39">
        <v>295997228</v>
      </c>
      <c r="E1244" s="39">
        <v>6059742</v>
      </c>
      <c r="F1244" s="52">
        <f t="shared" si="145"/>
        <v>76284445</v>
      </c>
      <c r="G1244" s="39">
        <v>5594533767</v>
      </c>
      <c r="H1244" s="39">
        <v>4457877</v>
      </c>
      <c r="I1244" s="39">
        <v>3680699700</v>
      </c>
      <c r="J1244" s="39">
        <v>135367652</v>
      </c>
      <c r="K1244" s="52">
        <f t="shared" si="146"/>
        <v>1774008538</v>
      </c>
      <c r="L1244" s="54">
        <v>7253984425</v>
      </c>
      <c r="M1244" s="54">
        <v>259620094</v>
      </c>
      <c r="N1244" s="54">
        <v>3943022166</v>
      </c>
      <c r="O1244" s="54">
        <v>260583561</v>
      </c>
      <c r="P1244" s="52">
        <f t="shared" si="147"/>
        <v>2790758604</v>
      </c>
      <c r="Q1244" s="30" t="e">
        <f>MATCH(LEFT(A1244,4)*1,'Appendix 1'!E$5:E$8,0)</f>
        <v>#N/A</v>
      </c>
      <c r="R1244" s="41">
        <f t="shared" si="148"/>
        <v>-0.1</v>
      </c>
      <c r="S1244" s="41">
        <f t="shared" si="149"/>
        <v>-0.1</v>
      </c>
      <c r="T1244" s="41">
        <f t="shared" si="150"/>
        <v>-0.1</v>
      </c>
      <c r="U1244" s="41">
        <f t="shared" si="151"/>
        <v>-0.1</v>
      </c>
      <c r="X1244" s="42"/>
      <c r="Y1244" s="42"/>
      <c r="Z1244" s="42"/>
    </row>
    <row r="1245" spans="1:26" hidden="1">
      <c r="A1245" s="38" t="s">
        <v>5774</v>
      </c>
      <c r="B1245" s="39">
        <v>47192569</v>
      </c>
      <c r="C1245" s="39">
        <v>26364</v>
      </c>
      <c r="D1245" s="39">
        <v>35359671</v>
      </c>
      <c r="E1245" s="39">
        <v>79472</v>
      </c>
      <c r="F1245" s="52">
        <f t="shared" si="145"/>
        <v>11727062</v>
      </c>
      <c r="G1245" s="39">
        <v>585548474</v>
      </c>
      <c r="H1245" s="39">
        <v>381026</v>
      </c>
      <c r="I1245" s="39">
        <v>385774203</v>
      </c>
      <c r="J1245" s="39">
        <v>1322737</v>
      </c>
      <c r="K1245" s="52">
        <f t="shared" si="146"/>
        <v>198070508</v>
      </c>
      <c r="L1245" s="54">
        <v>719417433</v>
      </c>
      <c r="M1245" s="54">
        <v>11024285</v>
      </c>
      <c r="N1245" s="54">
        <v>404480389</v>
      </c>
      <c r="O1245" s="54">
        <v>18718258</v>
      </c>
      <c r="P1245" s="52">
        <f t="shared" si="147"/>
        <v>285194501</v>
      </c>
      <c r="Q1245" s="30" t="e">
        <f>MATCH(LEFT(A1245,4)*1,'Appendix 1'!E$5:E$8,0)</f>
        <v>#N/A</v>
      </c>
      <c r="R1245" s="41">
        <f t="shared" si="148"/>
        <v>-0.1</v>
      </c>
      <c r="S1245" s="41">
        <f t="shared" si="149"/>
        <v>-0.1</v>
      </c>
      <c r="T1245" s="41">
        <f t="shared" si="150"/>
        <v>-0.1</v>
      </c>
      <c r="U1245" s="41">
        <f t="shared" si="151"/>
        <v>-0.1</v>
      </c>
      <c r="X1245" s="42"/>
      <c r="Y1245" s="42"/>
      <c r="Z1245" s="42"/>
    </row>
    <row r="1246" spans="1:26" hidden="1">
      <c r="A1246" s="38" t="s">
        <v>5775</v>
      </c>
      <c r="B1246" s="39">
        <v>2071188</v>
      </c>
      <c r="C1246" s="30">
        <v>0</v>
      </c>
      <c r="D1246" s="39">
        <v>2071188</v>
      </c>
      <c r="E1246" s="30">
        <v>0</v>
      </c>
      <c r="F1246" s="52">
        <f t="shared" si="145"/>
        <v>0</v>
      </c>
      <c r="G1246" s="39">
        <v>34016061</v>
      </c>
      <c r="H1246" s="30">
        <v>0</v>
      </c>
      <c r="I1246" s="39">
        <v>34016061</v>
      </c>
      <c r="J1246" s="30">
        <v>0</v>
      </c>
      <c r="K1246" s="52">
        <f t="shared" si="146"/>
        <v>0</v>
      </c>
      <c r="L1246" s="54">
        <v>344196954</v>
      </c>
      <c r="M1246" s="54">
        <v>41182987</v>
      </c>
      <c r="N1246" s="54">
        <v>34016061</v>
      </c>
      <c r="O1246" s="54">
        <v>5984748</v>
      </c>
      <c r="P1246" s="52">
        <f t="shared" si="147"/>
        <v>263013158</v>
      </c>
      <c r="Q1246" s="30" t="e">
        <f>MATCH(LEFT(A1246,4)*1,'Appendix 1'!E$5:E$8,0)</f>
        <v>#N/A</v>
      </c>
      <c r="R1246" s="41">
        <f t="shared" si="148"/>
        <v>-0.1</v>
      </c>
      <c r="S1246" s="41">
        <f t="shared" si="149"/>
        <v>-0.1</v>
      </c>
      <c r="T1246" s="41">
        <f t="shared" si="150"/>
        <v>-0.1</v>
      </c>
      <c r="U1246" s="41">
        <f t="shared" si="151"/>
        <v>-0.1</v>
      </c>
      <c r="X1246" s="42"/>
      <c r="Y1246" s="42"/>
      <c r="Z1246" s="42"/>
    </row>
    <row r="1247" spans="1:26" hidden="1">
      <c r="A1247" s="38" t="s">
        <v>5776</v>
      </c>
      <c r="B1247" s="39">
        <v>209973</v>
      </c>
      <c r="C1247" s="30">
        <v>0</v>
      </c>
      <c r="D1247" s="39">
        <v>155304</v>
      </c>
      <c r="E1247" s="39">
        <v>132</v>
      </c>
      <c r="F1247" s="52">
        <f t="shared" si="145"/>
        <v>54537</v>
      </c>
      <c r="G1247" s="39">
        <v>5204464</v>
      </c>
      <c r="H1247" s="30">
        <v>0</v>
      </c>
      <c r="I1247" s="39">
        <v>3515771</v>
      </c>
      <c r="J1247" s="39">
        <v>3560</v>
      </c>
      <c r="K1247" s="52">
        <f t="shared" si="146"/>
        <v>1685133</v>
      </c>
      <c r="L1247" s="54">
        <v>37159325</v>
      </c>
      <c r="M1247" s="54">
        <v>3216160</v>
      </c>
      <c r="N1247" s="54">
        <v>3515771</v>
      </c>
      <c r="O1247" s="54">
        <v>11187763</v>
      </c>
      <c r="P1247" s="52">
        <f t="shared" si="147"/>
        <v>19239631</v>
      </c>
      <c r="Q1247" s="30" t="e">
        <f>MATCH(LEFT(A1247,4)*1,'Appendix 1'!E$5:E$8,0)</f>
        <v>#N/A</v>
      </c>
      <c r="R1247" s="41">
        <f t="shared" si="148"/>
        <v>-0.1</v>
      </c>
      <c r="S1247" s="41">
        <f t="shared" si="149"/>
        <v>-0.1</v>
      </c>
      <c r="T1247" s="41">
        <f t="shared" si="150"/>
        <v>-0.1</v>
      </c>
      <c r="U1247" s="41">
        <f t="shared" si="151"/>
        <v>-0.1</v>
      </c>
      <c r="X1247" s="42"/>
      <c r="Y1247" s="42"/>
      <c r="Z1247" s="42"/>
    </row>
    <row r="1248" spans="1:26" hidden="1">
      <c r="A1248" s="38" t="s">
        <v>5777</v>
      </c>
      <c r="B1248" s="39">
        <v>8484281</v>
      </c>
      <c r="C1248" s="39">
        <v>1594</v>
      </c>
      <c r="D1248" s="39">
        <v>5257853</v>
      </c>
      <c r="E1248" s="39">
        <v>3466</v>
      </c>
      <c r="F1248" s="52">
        <f t="shared" si="145"/>
        <v>3221368</v>
      </c>
      <c r="G1248" s="39">
        <v>175828860</v>
      </c>
      <c r="H1248" s="39">
        <v>88587</v>
      </c>
      <c r="I1248" s="39">
        <v>59367399</v>
      </c>
      <c r="J1248" s="39">
        <v>128359</v>
      </c>
      <c r="K1248" s="52">
        <f t="shared" si="146"/>
        <v>116244515</v>
      </c>
      <c r="L1248" s="54">
        <v>331127903</v>
      </c>
      <c r="M1248" s="54">
        <v>29492013</v>
      </c>
      <c r="N1248" s="54">
        <v>59367399</v>
      </c>
      <c r="O1248" s="54">
        <v>77612108</v>
      </c>
      <c r="P1248" s="52">
        <f t="shared" si="147"/>
        <v>164656383</v>
      </c>
      <c r="Q1248" s="30" t="e">
        <f>MATCH(LEFT(A1248,4)*1,'Appendix 1'!E$5:E$8,0)</f>
        <v>#N/A</v>
      </c>
      <c r="R1248" s="41">
        <f t="shared" si="148"/>
        <v>-0.1</v>
      </c>
      <c r="S1248" s="41">
        <f t="shared" si="149"/>
        <v>-0.1</v>
      </c>
      <c r="T1248" s="41">
        <f t="shared" si="150"/>
        <v>-0.1</v>
      </c>
      <c r="U1248" s="41">
        <f t="shared" si="151"/>
        <v>-0.1</v>
      </c>
      <c r="X1248" s="42"/>
      <c r="Y1248" s="42"/>
      <c r="Z1248" s="42"/>
    </row>
    <row r="1249" spans="1:26" hidden="1">
      <c r="A1249" s="38" t="s">
        <v>5778</v>
      </c>
      <c r="B1249" s="39">
        <v>72014252</v>
      </c>
      <c r="C1249" s="39">
        <v>17307</v>
      </c>
      <c r="D1249" s="39">
        <v>68331147</v>
      </c>
      <c r="E1249" s="39">
        <v>197462</v>
      </c>
      <c r="F1249" s="52">
        <f t="shared" si="145"/>
        <v>3468336</v>
      </c>
      <c r="G1249" s="39">
        <v>987596860</v>
      </c>
      <c r="H1249" s="39">
        <v>479006</v>
      </c>
      <c r="I1249" s="39">
        <v>872715911</v>
      </c>
      <c r="J1249" s="39">
        <v>5132518</v>
      </c>
      <c r="K1249" s="52">
        <f t="shared" si="146"/>
        <v>109269425</v>
      </c>
      <c r="L1249" s="54">
        <v>1781323896</v>
      </c>
      <c r="M1249" s="54">
        <v>23029373</v>
      </c>
      <c r="N1249" s="54">
        <v>1153330611</v>
      </c>
      <c r="O1249" s="54">
        <v>126824346</v>
      </c>
      <c r="P1249" s="52">
        <f t="shared" si="147"/>
        <v>478139566</v>
      </c>
      <c r="Q1249" s="30" t="e">
        <f>MATCH(LEFT(A1249,4)*1,'Appendix 1'!E$5:E$8,0)</f>
        <v>#N/A</v>
      </c>
      <c r="R1249" s="41">
        <f t="shared" si="148"/>
        <v>-0.1</v>
      </c>
      <c r="S1249" s="41">
        <f t="shared" si="149"/>
        <v>-0.1</v>
      </c>
      <c r="T1249" s="41">
        <f t="shared" si="150"/>
        <v>-0.1</v>
      </c>
      <c r="U1249" s="41">
        <f t="shared" si="151"/>
        <v>-0.1</v>
      </c>
      <c r="X1249" s="42"/>
      <c r="Y1249" s="42"/>
      <c r="Z1249" s="42"/>
    </row>
    <row r="1250" spans="1:26" hidden="1">
      <c r="A1250" s="38" t="s">
        <v>5779</v>
      </c>
      <c r="B1250" s="39">
        <v>110720</v>
      </c>
      <c r="C1250" s="39">
        <v>2859</v>
      </c>
      <c r="D1250" s="39">
        <v>82273</v>
      </c>
      <c r="E1250" s="40"/>
      <c r="F1250" s="52">
        <f t="shared" si="145"/>
        <v>25588</v>
      </c>
      <c r="G1250" s="39">
        <v>1243598</v>
      </c>
      <c r="H1250" s="39">
        <v>58357</v>
      </c>
      <c r="I1250" s="39">
        <v>663467</v>
      </c>
      <c r="J1250" s="40"/>
      <c r="K1250" s="52">
        <f t="shared" si="146"/>
        <v>521774</v>
      </c>
      <c r="L1250" s="54">
        <v>1266983</v>
      </c>
      <c r="M1250" s="54">
        <v>60494</v>
      </c>
      <c r="N1250" s="54">
        <v>663467</v>
      </c>
      <c r="O1250" s="55"/>
      <c r="P1250" s="52">
        <f t="shared" si="147"/>
        <v>543022</v>
      </c>
      <c r="Q1250" s="30" t="e">
        <f>MATCH(LEFT(A1250,4)*1,'Appendix 1'!E$5:E$8,0)</f>
        <v>#N/A</v>
      </c>
      <c r="R1250" s="41">
        <f t="shared" si="148"/>
        <v>-0.1</v>
      </c>
      <c r="S1250" s="41">
        <f t="shared" si="149"/>
        <v>-0.1</v>
      </c>
      <c r="T1250" s="41">
        <f t="shared" si="150"/>
        <v>-0.1</v>
      </c>
      <c r="U1250" s="41">
        <f t="shared" si="151"/>
        <v>-0.1</v>
      </c>
      <c r="X1250" s="42"/>
      <c r="Y1250" s="42"/>
      <c r="Z1250" s="42"/>
    </row>
    <row r="1251" spans="1:26" hidden="1">
      <c r="A1251" s="38" t="s">
        <v>5780</v>
      </c>
      <c r="B1251" s="39">
        <v>3349311</v>
      </c>
      <c r="C1251" s="39">
        <v>854</v>
      </c>
      <c r="D1251" s="39">
        <v>3052169</v>
      </c>
      <c r="E1251" s="39">
        <v>870</v>
      </c>
      <c r="F1251" s="52">
        <f t="shared" si="145"/>
        <v>295418</v>
      </c>
      <c r="G1251" s="39">
        <v>41349102</v>
      </c>
      <c r="H1251" s="39">
        <v>10549</v>
      </c>
      <c r="I1251" s="39">
        <v>37680727</v>
      </c>
      <c r="J1251" s="39">
        <v>10738</v>
      </c>
      <c r="K1251" s="52">
        <f t="shared" si="146"/>
        <v>3647088</v>
      </c>
      <c r="L1251" s="54">
        <v>41868537</v>
      </c>
      <c r="M1251" s="54">
        <v>10549</v>
      </c>
      <c r="N1251" s="54">
        <v>37680727</v>
      </c>
      <c r="O1251" s="54">
        <v>10738</v>
      </c>
      <c r="P1251" s="52">
        <f t="shared" si="147"/>
        <v>4166523</v>
      </c>
      <c r="Q1251" s="30" t="e">
        <f>MATCH(LEFT(A1251,4)*1,'Appendix 1'!E$5:E$8,0)</f>
        <v>#N/A</v>
      </c>
      <c r="R1251" s="41">
        <f t="shared" si="148"/>
        <v>-0.1</v>
      </c>
      <c r="S1251" s="41">
        <f t="shared" si="149"/>
        <v>-0.1</v>
      </c>
      <c r="T1251" s="41">
        <f t="shared" si="150"/>
        <v>-0.1</v>
      </c>
      <c r="U1251" s="41">
        <f t="shared" si="151"/>
        <v>-0.1</v>
      </c>
      <c r="X1251" s="42"/>
      <c r="Y1251" s="42"/>
      <c r="Z1251" s="42"/>
    </row>
    <row r="1252" spans="1:26" hidden="1">
      <c r="A1252" s="38" t="s">
        <v>5781</v>
      </c>
      <c r="B1252" s="39">
        <v>2526718</v>
      </c>
      <c r="C1252" s="39">
        <v>639</v>
      </c>
      <c r="D1252" s="39">
        <v>2123366</v>
      </c>
      <c r="E1252" s="39">
        <v>4513</v>
      </c>
      <c r="F1252" s="52">
        <f t="shared" si="145"/>
        <v>398200</v>
      </c>
      <c r="G1252" s="39">
        <v>19579774</v>
      </c>
      <c r="H1252" s="39">
        <v>14556</v>
      </c>
      <c r="I1252" s="39">
        <v>8531981</v>
      </c>
      <c r="J1252" s="39">
        <v>158686</v>
      </c>
      <c r="K1252" s="52">
        <f t="shared" si="146"/>
        <v>10874551</v>
      </c>
      <c r="L1252" s="54">
        <v>26962014</v>
      </c>
      <c r="M1252" s="54">
        <v>361623</v>
      </c>
      <c r="N1252" s="54">
        <v>8531981</v>
      </c>
      <c r="O1252" s="54">
        <v>3345509</v>
      </c>
      <c r="P1252" s="52">
        <f t="shared" si="147"/>
        <v>14722901</v>
      </c>
      <c r="Q1252" s="30" t="e">
        <f>MATCH(LEFT(A1252,4)*1,'Appendix 1'!E$5:E$8,0)</f>
        <v>#N/A</v>
      </c>
      <c r="R1252" s="41">
        <f t="shared" si="148"/>
        <v>-0.1</v>
      </c>
      <c r="S1252" s="41">
        <f t="shared" si="149"/>
        <v>-0.1</v>
      </c>
      <c r="T1252" s="41">
        <f t="shared" si="150"/>
        <v>-0.1</v>
      </c>
      <c r="U1252" s="41">
        <f t="shared" si="151"/>
        <v>-0.1</v>
      </c>
      <c r="X1252" s="42"/>
      <c r="Y1252" s="42"/>
      <c r="Z1252" s="42"/>
    </row>
    <row r="1253" spans="1:26" hidden="1">
      <c r="A1253" s="38" t="s">
        <v>5782</v>
      </c>
      <c r="B1253" s="39">
        <v>4281257</v>
      </c>
      <c r="C1253" s="39">
        <v>21422</v>
      </c>
      <c r="D1253" s="39">
        <v>2164519</v>
      </c>
      <c r="E1253" s="39">
        <v>21751</v>
      </c>
      <c r="F1253" s="52">
        <f t="shared" si="145"/>
        <v>2073565</v>
      </c>
      <c r="G1253" s="39">
        <v>24780893</v>
      </c>
      <c r="H1253" s="39">
        <v>166047</v>
      </c>
      <c r="I1253" s="39">
        <v>6324299</v>
      </c>
      <c r="J1253" s="39">
        <v>186310</v>
      </c>
      <c r="K1253" s="52">
        <f t="shared" si="146"/>
        <v>18104237</v>
      </c>
      <c r="L1253" s="54">
        <v>34392451</v>
      </c>
      <c r="M1253" s="54">
        <v>3697826</v>
      </c>
      <c r="N1253" s="54">
        <v>6324299</v>
      </c>
      <c r="O1253" s="54">
        <v>669628</v>
      </c>
      <c r="P1253" s="52">
        <f t="shared" si="147"/>
        <v>23700698</v>
      </c>
      <c r="Q1253" s="30" t="e">
        <f>MATCH(LEFT(A1253,4)*1,'Appendix 1'!E$5:E$8,0)</f>
        <v>#N/A</v>
      </c>
      <c r="R1253" s="41">
        <f t="shared" si="148"/>
        <v>-0.1</v>
      </c>
      <c r="S1253" s="41">
        <f t="shared" si="149"/>
        <v>-0.1</v>
      </c>
      <c r="T1253" s="41">
        <f t="shared" si="150"/>
        <v>-0.1</v>
      </c>
      <c r="U1253" s="41">
        <f t="shared" si="151"/>
        <v>-0.1</v>
      </c>
      <c r="X1253" s="42"/>
      <c r="Y1253" s="42"/>
      <c r="Z1253" s="42"/>
    </row>
    <row r="1254" spans="1:26" hidden="1">
      <c r="A1254" s="38" t="s">
        <v>5783</v>
      </c>
      <c r="B1254" s="39">
        <v>71435097</v>
      </c>
      <c r="C1254" s="39">
        <v>47081</v>
      </c>
      <c r="D1254" s="39">
        <v>48429593</v>
      </c>
      <c r="E1254" s="39">
        <v>4277713</v>
      </c>
      <c r="F1254" s="52">
        <f t="shared" si="145"/>
        <v>18680710</v>
      </c>
      <c r="G1254" s="39">
        <v>710752234</v>
      </c>
      <c r="H1254" s="39">
        <v>866817</v>
      </c>
      <c r="I1254" s="39">
        <v>335583694</v>
      </c>
      <c r="J1254" s="39">
        <v>69471888</v>
      </c>
      <c r="K1254" s="52">
        <f t="shared" si="146"/>
        <v>304829835</v>
      </c>
      <c r="L1254" s="54">
        <v>941444436</v>
      </c>
      <c r="M1254" s="54">
        <v>2873301</v>
      </c>
      <c r="N1254" s="54">
        <v>343820033</v>
      </c>
      <c r="O1254" s="54">
        <v>156902668</v>
      </c>
      <c r="P1254" s="52">
        <f t="shared" si="147"/>
        <v>437848434</v>
      </c>
      <c r="Q1254" s="30" t="e">
        <f>MATCH(LEFT(A1254,4)*1,'Appendix 1'!E$5:E$8,0)</f>
        <v>#N/A</v>
      </c>
      <c r="R1254" s="41">
        <f t="shared" si="148"/>
        <v>-0.1</v>
      </c>
      <c r="S1254" s="41">
        <f t="shared" si="149"/>
        <v>-0.1</v>
      </c>
      <c r="T1254" s="41">
        <f t="shared" si="150"/>
        <v>-0.1</v>
      </c>
      <c r="U1254" s="41">
        <f t="shared" si="151"/>
        <v>-0.1</v>
      </c>
      <c r="X1254" s="42"/>
      <c r="Y1254" s="42"/>
      <c r="Z1254" s="42"/>
    </row>
    <row r="1255" spans="1:26" hidden="1">
      <c r="A1255" s="38" t="s">
        <v>5784</v>
      </c>
      <c r="B1255" s="39">
        <v>14998933</v>
      </c>
      <c r="C1255" s="39">
        <v>249</v>
      </c>
      <c r="D1255" s="39">
        <v>9119263</v>
      </c>
      <c r="E1255" s="39">
        <v>651465</v>
      </c>
      <c r="F1255" s="52">
        <f t="shared" si="145"/>
        <v>5227956</v>
      </c>
      <c r="G1255" s="39">
        <v>193974677</v>
      </c>
      <c r="H1255" s="39">
        <v>5708</v>
      </c>
      <c r="I1255" s="39">
        <v>92187423</v>
      </c>
      <c r="J1255" s="39">
        <v>12280998</v>
      </c>
      <c r="K1255" s="52">
        <f t="shared" si="146"/>
        <v>89500548</v>
      </c>
      <c r="L1255" s="54">
        <v>282044151</v>
      </c>
      <c r="M1255" s="54">
        <v>183409</v>
      </c>
      <c r="N1255" s="54">
        <v>95747351</v>
      </c>
      <c r="O1255" s="54">
        <v>35797045</v>
      </c>
      <c r="P1255" s="52">
        <f t="shared" si="147"/>
        <v>150316346</v>
      </c>
      <c r="Q1255" s="30" t="e">
        <f>MATCH(LEFT(A1255,4)*1,'Appendix 1'!E$5:E$8,0)</f>
        <v>#N/A</v>
      </c>
      <c r="R1255" s="41">
        <f t="shared" si="148"/>
        <v>-0.1</v>
      </c>
      <c r="S1255" s="41">
        <f t="shared" si="149"/>
        <v>-0.1</v>
      </c>
      <c r="T1255" s="41">
        <f t="shared" si="150"/>
        <v>-0.1</v>
      </c>
      <c r="U1255" s="41">
        <f t="shared" si="151"/>
        <v>-0.1</v>
      </c>
      <c r="X1255" s="42"/>
      <c r="Y1255" s="42"/>
      <c r="Z1255" s="42"/>
    </row>
    <row r="1256" spans="1:26" hidden="1">
      <c r="A1256" s="38" t="s">
        <v>5785</v>
      </c>
      <c r="B1256" s="39">
        <v>4359252</v>
      </c>
      <c r="C1256" s="39">
        <v>2533</v>
      </c>
      <c r="D1256" s="39">
        <v>4070075</v>
      </c>
      <c r="E1256" s="39">
        <v>966</v>
      </c>
      <c r="F1256" s="52">
        <f t="shared" si="145"/>
        <v>285678</v>
      </c>
      <c r="G1256" s="39">
        <v>124545222</v>
      </c>
      <c r="H1256" s="39">
        <v>72406</v>
      </c>
      <c r="I1256" s="39">
        <v>116283462</v>
      </c>
      <c r="J1256" s="39">
        <v>27602</v>
      </c>
      <c r="K1256" s="52">
        <f t="shared" si="146"/>
        <v>8161752</v>
      </c>
      <c r="L1256" s="54">
        <v>128436154</v>
      </c>
      <c r="M1256" s="54">
        <v>3353403</v>
      </c>
      <c r="N1256" s="54">
        <v>116402730</v>
      </c>
      <c r="O1256" s="54">
        <v>117511</v>
      </c>
      <c r="P1256" s="52">
        <f t="shared" si="147"/>
        <v>8562510</v>
      </c>
      <c r="Q1256" s="30" t="e">
        <f>MATCH(LEFT(A1256,4)*1,'Appendix 1'!E$5:E$8,0)</f>
        <v>#N/A</v>
      </c>
      <c r="R1256" s="41">
        <f t="shared" si="148"/>
        <v>-0.1</v>
      </c>
      <c r="S1256" s="41">
        <f t="shared" si="149"/>
        <v>-0.1</v>
      </c>
      <c r="T1256" s="41">
        <f t="shared" si="150"/>
        <v>-0.1</v>
      </c>
      <c r="U1256" s="41">
        <f t="shared" si="151"/>
        <v>-0.1</v>
      </c>
      <c r="X1256" s="42"/>
      <c r="Y1256" s="42"/>
      <c r="Z1256" s="42"/>
    </row>
    <row r="1257" spans="1:26" hidden="1">
      <c r="A1257" s="38" t="s">
        <v>5786</v>
      </c>
      <c r="B1257" s="39">
        <v>2063295</v>
      </c>
      <c r="C1257" s="39">
        <v>1170</v>
      </c>
      <c r="D1257" s="39">
        <v>1522640</v>
      </c>
      <c r="E1257" s="39">
        <v>86</v>
      </c>
      <c r="F1257" s="52">
        <f t="shared" si="145"/>
        <v>539399</v>
      </c>
      <c r="G1257" s="39">
        <v>35785963</v>
      </c>
      <c r="H1257" s="39">
        <v>43306</v>
      </c>
      <c r="I1257" s="39">
        <v>15757252</v>
      </c>
      <c r="J1257" s="39">
        <v>3173</v>
      </c>
      <c r="K1257" s="52">
        <f t="shared" si="146"/>
        <v>19982232</v>
      </c>
      <c r="L1257" s="54">
        <v>36507552</v>
      </c>
      <c r="M1257" s="54">
        <v>262197</v>
      </c>
      <c r="N1257" s="54">
        <v>16090356</v>
      </c>
      <c r="O1257" s="54">
        <v>12263</v>
      </c>
      <c r="P1257" s="52">
        <f t="shared" si="147"/>
        <v>20142736</v>
      </c>
      <c r="Q1257" s="30" t="e">
        <f>MATCH(LEFT(A1257,4)*1,'Appendix 1'!E$5:E$8,0)</f>
        <v>#N/A</v>
      </c>
      <c r="R1257" s="41">
        <f t="shared" si="148"/>
        <v>-0.1</v>
      </c>
      <c r="S1257" s="41">
        <f t="shared" si="149"/>
        <v>-0.1</v>
      </c>
      <c r="T1257" s="41">
        <f t="shared" si="150"/>
        <v>-0.1</v>
      </c>
      <c r="U1257" s="41">
        <f t="shared" si="151"/>
        <v>-0.1</v>
      </c>
      <c r="X1257" s="42"/>
      <c r="Y1257" s="42"/>
      <c r="Z1257" s="42"/>
    </row>
    <row r="1258" spans="1:26" hidden="1">
      <c r="A1258" s="38" t="s">
        <v>5787</v>
      </c>
      <c r="B1258" s="39">
        <v>1707102</v>
      </c>
      <c r="C1258" s="39">
        <v>2421</v>
      </c>
      <c r="D1258" s="39">
        <v>1090274</v>
      </c>
      <c r="E1258" s="39">
        <v>10585</v>
      </c>
      <c r="F1258" s="52">
        <f t="shared" si="145"/>
        <v>603822</v>
      </c>
      <c r="G1258" s="39">
        <v>21945230</v>
      </c>
      <c r="H1258" s="39">
        <v>34914</v>
      </c>
      <c r="I1258" s="39">
        <v>10735006</v>
      </c>
      <c r="J1258" s="39">
        <v>194488</v>
      </c>
      <c r="K1258" s="52">
        <f t="shared" si="146"/>
        <v>10980822</v>
      </c>
      <c r="L1258" s="54">
        <v>38454280</v>
      </c>
      <c r="M1258" s="54">
        <v>403701</v>
      </c>
      <c r="N1258" s="54">
        <v>10788217</v>
      </c>
      <c r="O1258" s="54">
        <v>2807022</v>
      </c>
      <c r="P1258" s="52">
        <f t="shared" si="147"/>
        <v>24455340</v>
      </c>
      <c r="Q1258" s="30" t="e">
        <f>MATCH(LEFT(A1258,4)*1,'Appendix 1'!E$5:E$8,0)</f>
        <v>#N/A</v>
      </c>
      <c r="R1258" s="41">
        <f t="shared" si="148"/>
        <v>-0.1</v>
      </c>
      <c r="S1258" s="41">
        <f t="shared" si="149"/>
        <v>-0.1</v>
      </c>
      <c r="T1258" s="41">
        <f t="shared" si="150"/>
        <v>-0.1</v>
      </c>
      <c r="U1258" s="41">
        <f t="shared" si="151"/>
        <v>-0.1</v>
      </c>
      <c r="X1258" s="42"/>
      <c r="Y1258" s="42"/>
      <c r="Z1258" s="42"/>
    </row>
    <row r="1259" spans="1:26" hidden="1">
      <c r="A1259" s="38" t="s">
        <v>5788</v>
      </c>
      <c r="B1259" s="39">
        <v>16271694</v>
      </c>
      <c r="C1259" s="39">
        <v>4122</v>
      </c>
      <c r="D1259" s="39">
        <v>9890506</v>
      </c>
      <c r="E1259" s="39">
        <v>29504</v>
      </c>
      <c r="F1259" s="52">
        <f t="shared" si="145"/>
        <v>6347562</v>
      </c>
      <c r="G1259" s="39">
        <v>244167695</v>
      </c>
      <c r="H1259" s="39">
        <v>105543</v>
      </c>
      <c r="I1259" s="39">
        <v>97590721</v>
      </c>
      <c r="J1259" s="39">
        <v>756663</v>
      </c>
      <c r="K1259" s="52">
        <f t="shared" si="146"/>
        <v>145714768</v>
      </c>
      <c r="L1259" s="54">
        <v>252963951</v>
      </c>
      <c r="M1259" s="54">
        <v>275728</v>
      </c>
      <c r="N1259" s="54">
        <v>97590721</v>
      </c>
      <c r="O1259" s="54">
        <v>8930822</v>
      </c>
      <c r="P1259" s="52">
        <f t="shared" si="147"/>
        <v>146166680</v>
      </c>
      <c r="Q1259" s="30" t="e">
        <f>MATCH(LEFT(A1259,4)*1,'Appendix 1'!E$5:E$8,0)</f>
        <v>#N/A</v>
      </c>
      <c r="R1259" s="41">
        <f t="shared" si="148"/>
        <v>-0.1</v>
      </c>
      <c r="S1259" s="41">
        <f t="shared" si="149"/>
        <v>-0.1</v>
      </c>
      <c r="T1259" s="41">
        <f t="shared" si="150"/>
        <v>-0.1</v>
      </c>
      <c r="U1259" s="41">
        <f t="shared" si="151"/>
        <v>-0.1</v>
      </c>
      <c r="X1259" s="42"/>
      <c r="Y1259" s="42"/>
      <c r="Z1259" s="42"/>
    </row>
    <row r="1260" spans="1:26" hidden="1">
      <c r="A1260" s="38" t="s">
        <v>5789</v>
      </c>
      <c r="B1260" s="39">
        <v>1289382</v>
      </c>
      <c r="C1260" s="39">
        <v>3789</v>
      </c>
      <c r="D1260" s="39">
        <v>755012</v>
      </c>
      <c r="E1260" s="39">
        <v>1220</v>
      </c>
      <c r="F1260" s="52">
        <f t="shared" si="145"/>
        <v>529361</v>
      </c>
      <c r="G1260" s="39">
        <v>30340811</v>
      </c>
      <c r="H1260" s="39">
        <v>113043</v>
      </c>
      <c r="I1260" s="39">
        <v>14870052</v>
      </c>
      <c r="J1260" s="39">
        <v>29569</v>
      </c>
      <c r="K1260" s="52">
        <f t="shared" si="146"/>
        <v>15328147</v>
      </c>
      <c r="L1260" s="54">
        <v>33289729</v>
      </c>
      <c r="M1260" s="54">
        <v>121043</v>
      </c>
      <c r="N1260" s="54">
        <v>14870052</v>
      </c>
      <c r="O1260" s="54">
        <v>31933</v>
      </c>
      <c r="P1260" s="52">
        <f t="shared" si="147"/>
        <v>18266701</v>
      </c>
      <c r="Q1260" s="30" t="e">
        <f>MATCH(LEFT(A1260,4)*1,'Appendix 1'!E$5:E$8,0)</f>
        <v>#N/A</v>
      </c>
      <c r="R1260" s="41">
        <f t="shared" si="148"/>
        <v>-0.1</v>
      </c>
      <c r="S1260" s="41">
        <f t="shared" si="149"/>
        <v>-0.1</v>
      </c>
      <c r="T1260" s="41">
        <f t="shared" si="150"/>
        <v>-0.1</v>
      </c>
      <c r="U1260" s="41">
        <f t="shared" si="151"/>
        <v>-0.1</v>
      </c>
      <c r="X1260" s="42"/>
      <c r="Y1260" s="42"/>
      <c r="Z1260" s="42"/>
    </row>
    <row r="1261" spans="1:26" hidden="1">
      <c r="A1261" s="38" t="s">
        <v>5790</v>
      </c>
      <c r="B1261" s="39">
        <v>23756336</v>
      </c>
      <c r="C1261" s="39">
        <v>1817</v>
      </c>
      <c r="D1261" s="39">
        <v>21503604</v>
      </c>
      <c r="E1261" s="39">
        <v>27589</v>
      </c>
      <c r="F1261" s="52">
        <f t="shared" si="145"/>
        <v>2223326</v>
      </c>
      <c r="G1261" s="39">
        <v>333151004</v>
      </c>
      <c r="H1261" s="39">
        <v>27795</v>
      </c>
      <c r="I1261" s="39">
        <v>302264468</v>
      </c>
      <c r="J1261" s="39">
        <v>304784</v>
      </c>
      <c r="K1261" s="52">
        <f t="shared" si="146"/>
        <v>30553957</v>
      </c>
      <c r="L1261" s="54">
        <v>380209292</v>
      </c>
      <c r="M1261" s="54">
        <v>30541</v>
      </c>
      <c r="N1261" s="54">
        <v>342167372</v>
      </c>
      <c r="O1261" s="54">
        <v>1609899</v>
      </c>
      <c r="P1261" s="52">
        <f t="shared" si="147"/>
        <v>36401480</v>
      </c>
      <c r="Q1261" s="30" t="e">
        <f>MATCH(LEFT(A1261,4)*1,'Appendix 1'!E$5:E$8,0)</f>
        <v>#N/A</v>
      </c>
      <c r="R1261" s="41">
        <f t="shared" si="148"/>
        <v>-0.1</v>
      </c>
      <c r="S1261" s="41">
        <f t="shared" si="149"/>
        <v>-0.1</v>
      </c>
      <c r="T1261" s="41">
        <f t="shared" si="150"/>
        <v>-0.1</v>
      </c>
      <c r="U1261" s="41">
        <f t="shared" si="151"/>
        <v>-0.1</v>
      </c>
      <c r="X1261" s="42"/>
      <c r="Y1261" s="42"/>
      <c r="Z1261" s="42"/>
    </row>
    <row r="1262" spans="1:26" hidden="1">
      <c r="A1262" s="38" t="s">
        <v>5791</v>
      </c>
      <c r="B1262" s="39">
        <v>10032529</v>
      </c>
      <c r="C1262" s="39">
        <v>122</v>
      </c>
      <c r="D1262" s="39">
        <v>9747119</v>
      </c>
      <c r="E1262" s="39">
        <v>4407</v>
      </c>
      <c r="F1262" s="52">
        <f t="shared" si="145"/>
        <v>280881</v>
      </c>
      <c r="G1262" s="39">
        <v>172856262</v>
      </c>
      <c r="H1262" s="39">
        <v>2846</v>
      </c>
      <c r="I1262" s="39">
        <v>166218855</v>
      </c>
      <c r="J1262" s="39">
        <v>102478</v>
      </c>
      <c r="K1262" s="52">
        <f t="shared" si="146"/>
        <v>6532083</v>
      </c>
      <c r="L1262" s="54">
        <v>261339721</v>
      </c>
      <c r="M1262" s="54">
        <v>1975877</v>
      </c>
      <c r="N1262" s="54">
        <v>166218855</v>
      </c>
      <c r="O1262" s="54">
        <v>19380305</v>
      </c>
      <c r="P1262" s="52">
        <f t="shared" si="147"/>
        <v>73764684</v>
      </c>
      <c r="Q1262" s="30" t="e">
        <f>MATCH(LEFT(A1262,4)*1,'Appendix 1'!E$5:E$8,0)</f>
        <v>#N/A</v>
      </c>
      <c r="R1262" s="41">
        <f t="shared" si="148"/>
        <v>-0.1</v>
      </c>
      <c r="S1262" s="41">
        <f t="shared" si="149"/>
        <v>-0.1</v>
      </c>
      <c r="T1262" s="41">
        <f t="shared" si="150"/>
        <v>-0.1</v>
      </c>
      <c r="U1262" s="41">
        <f t="shared" si="151"/>
        <v>-0.1</v>
      </c>
      <c r="X1262" s="42"/>
      <c r="Y1262" s="42"/>
      <c r="Z1262" s="42"/>
    </row>
    <row r="1263" spans="1:26" hidden="1">
      <c r="A1263" s="38" t="s">
        <v>5792</v>
      </c>
      <c r="B1263" s="39">
        <v>92129069</v>
      </c>
      <c r="C1263" s="39">
        <v>16000</v>
      </c>
      <c r="D1263" s="39">
        <v>91345423</v>
      </c>
      <c r="E1263" s="39">
        <v>2381</v>
      </c>
      <c r="F1263" s="52">
        <f t="shared" si="145"/>
        <v>765265</v>
      </c>
      <c r="G1263" s="39">
        <v>1278668821</v>
      </c>
      <c r="H1263" s="39">
        <v>229531</v>
      </c>
      <c r="I1263" s="39">
        <v>1267502315</v>
      </c>
      <c r="J1263" s="39">
        <v>33072</v>
      </c>
      <c r="K1263" s="52">
        <f t="shared" si="146"/>
        <v>10903903</v>
      </c>
      <c r="L1263" s="54">
        <v>1287321823</v>
      </c>
      <c r="M1263" s="54">
        <v>701280</v>
      </c>
      <c r="N1263" s="54">
        <v>1267514911</v>
      </c>
      <c r="O1263" s="54">
        <v>851939</v>
      </c>
      <c r="P1263" s="52">
        <f t="shared" si="147"/>
        <v>18253693</v>
      </c>
      <c r="Q1263" s="30" t="e">
        <f>MATCH(LEFT(A1263,4)*1,'Appendix 1'!E$5:E$8,0)</f>
        <v>#N/A</v>
      </c>
      <c r="R1263" s="41">
        <f t="shared" si="148"/>
        <v>-0.1</v>
      </c>
      <c r="S1263" s="41">
        <f t="shared" si="149"/>
        <v>-0.1</v>
      </c>
      <c r="T1263" s="41">
        <f t="shared" si="150"/>
        <v>-0.1</v>
      </c>
      <c r="U1263" s="41">
        <f t="shared" si="151"/>
        <v>-0.1</v>
      </c>
      <c r="X1263" s="42"/>
      <c r="Y1263" s="42"/>
      <c r="Z1263" s="42"/>
    </row>
    <row r="1264" spans="1:26" hidden="1">
      <c r="A1264" s="38" t="s">
        <v>5793</v>
      </c>
      <c r="B1264" s="39">
        <v>4204446</v>
      </c>
      <c r="C1264" s="39">
        <v>4898</v>
      </c>
      <c r="D1264" s="39">
        <v>3585999</v>
      </c>
      <c r="E1264" s="39">
        <v>119</v>
      </c>
      <c r="F1264" s="52">
        <f t="shared" si="145"/>
        <v>613430</v>
      </c>
      <c r="G1264" s="39">
        <v>44193482</v>
      </c>
      <c r="H1264" s="39">
        <v>111297</v>
      </c>
      <c r="I1264" s="39">
        <v>30138284</v>
      </c>
      <c r="J1264" s="39">
        <v>2700</v>
      </c>
      <c r="K1264" s="52">
        <f t="shared" si="146"/>
        <v>13941201</v>
      </c>
      <c r="L1264" s="54">
        <v>66637633</v>
      </c>
      <c r="M1264" s="54">
        <v>2144840</v>
      </c>
      <c r="N1264" s="54">
        <v>30164765</v>
      </c>
      <c r="O1264" s="54">
        <v>17524699</v>
      </c>
      <c r="P1264" s="52">
        <f t="shared" si="147"/>
        <v>16803329</v>
      </c>
      <c r="Q1264" s="30" t="e">
        <f>MATCH(LEFT(A1264,4)*1,'Appendix 1'!E$5:E$8,0)</f>
        <v>#N/A</v>
      </c>
      <c r="R1264" s="41">
        <f t="shared" si="148"/>
        <v>-0.1</v>
      </c>
      <c r="S1264" s="41">
        <f t="shared" si="149"/>
        <v>-0.1</v>
      </c>
      <c r="T1264" s="41">
        <f t="shared" si="150"/>
        <v>-0.1</v>
      </c>
      <c r="U1264" s="41">
        <f t="shared" si="151"/>
        <v>-0.1</v>
      </c>
      <c r="X1264" s="42"/>
      <c r="Y1264" s="42"/>
      <c r="Z1264" s="42"/>
    </row>
    <row r="1265" spans="1:26" hidden="1">
      <c r="A1265" s="38" t="s">
        <v>5794</v>
      </c>
      <c r="B1265" s="39">
        <v>19100464</v>
      </c>
      <c r="C1265" s="39">
        <v>1333</v>
      </c>
      <c r="D1265" s="39">
        <v>15647842</v>
      </c>
      <c r="E1265" s="39">
        <v>2135245</v>
      </c>
      <c r="F1265" s="52">
        <f t="shared" si="145"/>
        <v>1316044</v>
      </c>
      <c r="G1265" s="39">
        <v>269613622</v>
      </c>
      <c r="H1265" s="39">
        <v>22304</v>
      </c>
      <c r="I1265" s="39">
        <v>194980530</v>
      </c>
      <c r="J1265" s="39">
        <v>44852565</v>
      </c>
      <c r="K1265" s="52">
        <f t="shared" si="146"/>
        <v>29758223</v>
      </c>
      <c r="L1265" s="54">
        <v>1659610471</v>
      </c>
      <c r="M1265" s="54">
        <v>813083761</v>
      </c>
      <c r="N1265" s="54">
        <v>251754610</v>
      </c>
      <c r="O1265" s="54">
        <v>343036458</v>
      </c>
      <c r="P1265" s="52">
        <f t="shared" si="147"/>
        <v>251735642</v>
      </c>
      <c r="Q1265" s="30" t="e">
        <f>MATCH(LEFT(A1265,4)*1,'Appendix 1'!E$5:E$8,0)</f>
        <v>#N/A</v>
      </c>
      <c r="R1265" s="41">
        <f t="shared" si="148"/>
        <v>-0.1</v>
      </c>
      <c r="S1265" s="41">
        <f t="shared" si="149"/>
        <v>-0.1</v>
      </c>
      <c r="T1265" s="41">
        <f t="shared" si="150"/>
        <v>-0.1</v>
      </c>
      <c r="U1265" s="41">
        <f t="shared" si="151"/>
        <v>-0.1</v>
      </c>
      <c r="X1265" s="42"/>
      <c r="Y1265" s="42"/>
      <c r="Z1265" s="42"/>
    </row>
    <row r="1266" spans="1:26" hidden="1">
      <c r="A1266" s="38" t="s">
        <v>5795</v>
      </c>
      <c r="B1266" s="39">
        <v>5646618</v>
      </c>
      <c r="C1266" s="39">
        <v>3928</v>
      </c>
      <c r="D1266" s="39">
        <v>4814585</v>
      </c>
      <c r="E1266" s="30">
        <v>0</v>
      </c>
      <c r="F1266" s="52">
        <f t="shared" si="145"/>
        <v>828105</v>
      </c>
      <c r="G1266" s="39">
        <v>43900242</v>
      </c>
      <c r="H1266" s="39">
        <v>112179</v>
      </c>
      <c r="I1266" s="39">
        <v>20806154</v>
      </c>
      <c r="J1266" s="39">
        <v>20904</v>
      </c>
      <c r="K1266" s="52">
        <f t="shared" si="146"/>
        <v>22961005</v>
      </c>
      <c r="L1266" s="54">
        <v>49062423</v>
      </c>
      <c r="M1266" s="54">
        <v>553341</v>
      </c>
      <c r="N1266" s="54">
        <v>21310246</v>
      </c>
      <c r="O1266" s="54">
        <v>29567</v>
      </c>
      <c r="P1266" s="52">
        <f t="shared" si="147"/>
        <v>27169269</v>
      </c>
      <c r="Q1266" s="30" t="e">
        <f>MATCH(LEFT(A1266,4)*1,'Appendix 1'!E$5:E$8,0)</f>
        <v>#N/A</v>
      </c>
      <c r="R1266" s="41">
        <f t="shared" si="148"/>
        <v>-0.1</v>
      </c>
      <c r="S1266" s="41">
        <f t="shared" si="149"/>
        <v>-0.1</v>
      </c>
      <c r="T1266" s="41">
        <f t="shared" si="150"/>
        <v>-0.1</v>
      </c>
      <c r="U1266" s="41">
        <f t="shared" si="151"/>
        <v>-0.1</v>
      </c>
      <c r="X1266" s="42"/>
      <c r="Y1266" s="42"/>
      <c r="Z1266" s="42"/>
    </row>
    <row r="1267" spans="1:26" hidden="1">
      <c r="A1267" s="38" t="s">
        <v>5796</v>
      </c>
      <c r="B1267" s="39">
        <v>3414591</v>
      </c>
      <c r="C1267" s="30">
        <v>0</v>
      </c>
      <c r="D1267" s="39">
        <v>3414591</v>
      </c>
      <c r="E1267" s="30">
        <v>0</v>
      </c>
      <c r="F1267" s="52">
        <f t="shared" si="145"/>
        <v>0</v>
      </c>
      <c r="G1267" s="39">
        <v>45590506</v>
      </c>
      <c r="H1267" s="30">
        <v>0</v>
      </c>
      <c r="I1267" s="39">
        <v>45590506</v>
      </c>
      <c r="J1267" s="30">
        <v>0</v>
      </c>
      <c r="K1267" s="52">
        <f t="shared" si="146"/>
        <v>0</v>
      </c>
      <c r="L1267" s="54">
        <v>7596464220</v>
      </c>
      <c r="M1267" s="54">
        <v>118667278</v>
      </c>
      <c r="N1267" s="54">
        <v>45652122</v>
      </c>
      <c r="O1267" s="54">
        <v>77666547</v>
      </c>
      <c r="P1267" s="52">
        <f t="shared" si="147"/>
        <v>7354478273</v>
      </c>
      <c r="Q1267" s="30" t="e">
        <f>MATCH(LEFT(A1267,4)*1,'Appendix 1'!E$5:E$8,0)</f>
        <v>#N/A</v>
      </c>
      <c r="R1267" s="41">
        <f t="shared" si="148"/>
        <v>-0.1</v>
      </c>
      <c r="S1267" s="41">
        <f t="shared" si="149"/>
        <v>-0.1</v>
      </c>
      <c r="T1267" s="41">
        <f t="shared" si="150"/>
        <v>-0.1</v>
      </c>
      <c r="U1267" s="41">
        <f t="shared" si="151"/>
        <v>-0.1</v>
      </c>
      <c r="X1267" s="42"/>
      <c r="Y1267" s="42"/>
      <c r="Z1267" s="42"/>
    </row>
    <row r="1268" spans="1:26" hidden="1">
      <c r="A1268" s="38" t="s">
        <v>5797</v>
      </c>
      <c r="B1268" s="39">
        <v>35277</v>
      </c>
      <c r="C1268" s="30">
        <v>0</v>
      </c>
      <c r="D1268" s="39">
        <v>35277</v>
      </c>
      <c r="E1268" s="30">
        <v>0</v>
      </c>
      <c r="F1268" s="52">
        <f t="shared" si="145"/>
        <v>0</v>
      </c>
      <c r="G1268" s="39">
        <v>470414</v>
      </c>
      <c r="H1268" s="30">
        <v>0</v>
      </c>
      <c r="I1268" s="39">
        <v>470414</v>
      </c>
      <c r="J1268" s="30">
        <v>0</v>
      </c>
      <c r="K1268" s="52">
        <f t="shared" si="146"/>
        <v>0</v>
      </c>
      <c r="L1268" s="54">
        <v>187806429</v>
      </c>
      <c r="M1268" s="54">
        <v>6950170</v>
      </c>
      <c r="N1268" s="54">
        <v>470414</v>
      </c>
      <c r="O1268" s="54">
        <v>1968982</v>
      </c>
      <c r="P1268" s="52">
        <f t="shared" si="147"/>
        <v>178416863</v>
      </c>
      <c r="Q1268" s="30" t="e">
        <f>MATCH(LEFT(A1268,4)*1,'Appendix 1'!E$5:E$8,0)</f>
        <v>#N/A</v>
      </c>
      <c r="R1268" s="41">
        <f t="shared" si="148"/>
        <v>-0.1</v>
      </c>
      <c r="S1268" s="41">
        <f t="shared" si="149"/>
        <v>-0.1</v>
      </c>
      <c r="T1268" s="41">
        <f t="shared" si="150"/>
        <v>-0.1</v>
      </c>
      <c r="U1268" s="41">
        <f t="shared" si="151"/>
        <v>-0.1</v>
      </c>
      <c r="X1268" s="42"/>
      <c r="Y1268" s="42"/>
      <c r="Z1268" s="42"/>
    </row>
    <row r="1269" spans="1:26" hidden="1">
      <c r="A1269" s="38" t="s">
        <v>5798</v>
      </c>
      <c r="B1269" s="39">
        <v>1168346</v>
      </c>
      <c r="C1269" s="30">
        <v>0</v>
      </c>
      <c r="D1269" s="39">
        <v>1168346</v>
      </c>
      <c r="E1269" s="30">
        <v>0</v>
      </c>
      <c r="F1269" s="52">
        <f t="shared" si="145"/>
        <v>0</v>
      </c>
      <c r="G1269" s="39">
        <v>16355023</v>
      </c>
      <c r="H1269" s="30">
        <v>0</v>
      </c>
      <c r="I1269" s="39">
        <v>16355023</v>
      </c>
      <c r="J1269" s="30">
        <v>0</v>
      </c>
      <c r="K1269" s="52">
        <f t="shared" si="146"/>
        <v>0</v>
      </c>
      <c r="L1269" s="54">
        <v>1377144891</v>
      </c>
      <c r="M1269" s="54">
        <v>21928723</v>
      </c>
      <c r="N1269" s="54">
        <v>16411939</v>
      </c>
      <c r="O1269" s="54">
        <v>16111366</v>
      </c>
      <c r="P1269" s="52">
        <f t="shared" si="147"/>
        <v>1322692863</v>
      </c>
      <c r="Q1269" s="30" t="e">
        <f>MATCH(LEFT(A1269,4)*1,'Appendix 1'!E$5:E$8,0)</f>
        <v>#N/A</v>
      </c>
      <c r="R1269" s="41">
        <f t="shared" si="148"/>
        <v>-0.1</v>
      </c>
      <c r="S1269" s="41">
        <f t="shared" si="149"/>
        <v>-0.1</v>
      </c>
      <c r="T1269" s="41">
        <f t="shared" si="150"/>
        <v>-0.1</v>
      </c>
      <c r="U1269" s="41">
        <f t="shared" si="151"/>
        <v>-0.1</v>
      </c>
      <c r="X1269" s="42"/>
      <c r="Y1269" s="42"/>
      <c r="Z1269" s="42"/>
    </row>
    <row r="1270" spans="1:26" hidden="1">
      <c r="A1270" s="38" t="s">
        <v>5799</v>
      </c>
      <c r="B1270" s="39">
        <v>2823</v>
      </c>
      <c r="C1270" s="30">
        <v>0</v>
      </c>
      <c r="D1270" s="39">
        <v>2823</v>
      </c>
      <c r="E1270" s="30">
        <v>0</v>
      </c>
      <c r="F1270" s="52">
        <f t="shared" si="145"/>
        <v>0</v>
      </c>
      <c r="G1270" s="39">
        <v>37630</v>
      </c>
      <c r="H1270" s="30">
        <v>0</v>
      </c>
      <c r="I1270" s="39">
        <v>37630</v>
      </c>
      <c r="J1270" s="30">
        <v>0</v>
      </c>
      <c r="K1270" s="52">
        <f t="shared" si="146"/>
        <v>0</v>
      </c>
      <c r="L1270" s="54">
        <v>11611726</v>
      </c>
      <c r="M1270" s="54">
        <v>1084824</v>
      </c>
      <c r="N1270" s="54">
        <v>37630</v>
      </c>
      <c r="O1270" s="54">
        <v>190053</v>
      </c>
      <c r="P1270" s="52">
        <f t="shared" si="147"/>
        <v>10299219</v>
      </c>
      <c r="Q1270" s="30" t="e">
        <f>MATCH(LEFT(A1270,4)*1,'Appendix 1'!E$5:E$8,0)</f>
        <v>#N/A</v>
      </c>
      <c r="R1270" s="41">
        <f t="shared" si="148"/>
        <v>-0.1</v>
      </c>
      <c r="S1270" s="41">
        <f t="shared" si="149"/>
        <v>-0.1</v>
      </c>
      <c r="T1270" s="41">
        <f t="shared" si="150"/>
        <v>-0.1</v>
      </c>
      <c r="U1270" s="41">
        <f t="shared" si="151"/>
        <v>-0.1</v>
      </c>
      <c r="X1270" s="42"/>
      <c r="Y1270" s="42"/>
      <c r="Z1270" s="42"/>
    </row>
    <row r="1271" spans="1:26" hidden="1">
      <c r="A1271" s="38" t="s">
        <v>5800</v>
      </c>
      <c r="B1271" s="39">
        <v>320643</v>
      </c>
      <c r="C1271" s="30">
        <v>0</v>
      </c>
      <c r="D1271" s="39">
        <v>320643</v>
      </c>
      <c r="E1271" s="30">
        <v>0</v>
      </c>
      <c r="F1271" s="52">
        <f t="shared" si="145"/>
        <v>0</v>
      </c>
      <c r="G1271" s="39">
        <v>4996691</v>
      </c>
      <c r="H1271" s="30">
        <v>0</v>
      </c>
      <c r="I1271" s="39">
        <v>4996691</v>
      </c>
      <c r="J1271" s="30">
        <v>0</v>
      </c>
      <c r="K1271" s="52">
        <f t="shared" si="146"/>
        <v>0</v>
      </c>
      <c r="L1271" s="54">
        <v>412825741</v>
      </c>
      <c r="M1271" s="54">
        <v>9237057</v>
      </c>
      <c r="N1271" s="54">
        <v>5098430</v>
      </c>
      <c r="O1271" s="54">
        <v>3625287</v>
      </c>
      <c r="P1271" s="52">
        <f t="shared" si="147"/>
        <v>394864967</v>
      </c>
      <c r="Q1271" s="30" t="e">
        <f>MATCH(LEFT(A1271,4)*1,'Appendix 1'!E$5:E$8,0)</f>
        <v>#N/A</v>
      </c>
      <c r="R1271" s="41">
        <f t="shared" si="148"/>
        <v>-0.1</v>
      </c>
      <c r="S1271" s="41">
        <f t="shared" si="149"/>
        <v>-0.1</v>
      </c>
      <c r="T1271" s="41">
        <f t="shared" si="150"/>
        <v>-0.1</v>
      </c>
      <c r="U1271" s="41">
        <f t="shared" si="151"/>
        <v>-0.1</v>
      </c>
      <c r="X1271" s="42"/>
      <c r="Y1271" s="42"/>
      <c r="Z1271" s="42"/>
    </row>
    <row r="1272" spans="1:26" hidden="1">
      <c r="A1272" s="38" t="s">
        <v>5801</v>
      </c>
      <c r="B1272" s="39">
        <v>2063397</v>
      </c>
      <c r="C1272" s="30">
        <v>0</v>
      </c>
      <c r="D1272" s="39">
        <v>2063397</v>
      </c>
      <c r="E1272" s="30">
        <v>0</v>
      </c>
      <c r="F1272" s="52">
        <f t="shared" si="145"/>
        <v>0</v>
      </c>
      <c r="G1272" s="39">
        <v>41829337</v>
      </c>
      <c r="H1272" s="30">
        <v>0</v>
      </c>
      <c r="I1272" s="39">
        <v>41829337</v>
      </c>
      <c r="J1272" s="30">
        <v>0</v>
      </c>
      <c r="K1272" s="52">
        <f t="shared" si="146"/>
        <v>0</v>
      </c>
      <c r="L1272" s="54">
        <v>790125944</v>
      </c>
      <c r="M1272" s="54">
        <v>1822155</v>
      </c>
      <c r="N1272" s="54">
        <v>41829337</v>
      </c>
      <c r="O1272" s="54">
        <v>372276</v>
      </c>
      <c r="P1272" s="52">
        <f t="shared" si="147"/>
        <v>746102176</v>
      </c>
      <c r="Q1272" s="30" t="e">
        <f>MATCH(LEFT(A1272,4)*1,'Appendix 1'!E$5:E$8,0)</f>
        <v>#N/A</v>
      </c>
      <c r="R1272" s="41">
        <f t="shared" si="148"/>
        <v>-0.1</v>
      </c>
      <c r="S1272" s="41">
        <f t="shared" si="149"/>
        <v>-0.1</v>
      </c>
      <c r="T1272" s="41">
        <f t="shared" si="150"/>
        <v>-0.1</v>
      </c>
      <c r="U1272" s="41">
        <f t="shared" si="151"/>
        <v>-0.1</v>
      </c>
      <c r="X1272" s="42"/>
      <c r="Y1272" s="42"/>
      <c r="Z1272" s="42"/>
    </row>
    <row r="1273" spans="1:26" hidden="1">
      <c r="A1273" s="38" t="s">
        <v>5802</v>
      </c>
      <c r="B1273" s="39">
        <v>44840</v>
      </c>
      <c r="C1273" s="30">
        <v>0</v>
      </c>
      <c r="D1273" s="30">
        <v>0</v>
      </c>
      <c r="E1273" s="30">
        <v>0</v>
      </c>
      <c r="F1273" s="52">
        <f t="shared" si="145"/>
        <v>44840</v>
      </c>
      <c r="G1273" s="39">
        <v>14414361</v>
      </c>
      <c r="H1273" s="39">
        <v>216935</v>
      </c>
      <c r="I1273" s="39">
        <v>67428</v>
      </c>
      <c r="J1273" s="30">
        <v>0</v>
      </c>
      <c r="K1273" s="52">
        <f t="shared" si="146"/>
        <v>14129998</v>
      </c>
      <c r="L1273" s="54">
        <v>95920853178</v>
      </c>
      <c r="M1273" s="54">
        <v>15839823149</v>
      </c>
      <c r="N1273" s="54">
        <v>3807873225</v>
      </c>
      <c r="O1273" s="54">
        <v>7076185615</v>
      </c>
      <c r="P1273" s="52">
        <f t="shared" si="147"/>
        <v>69196971189</v>
      </c>
      <c r="Q1273" s="30" t="e">
        <f>MATCH(LEFT(A1273,4)*1,'Appendix 1'!E$5:E$8,0)</f>
        <v>#N/A</v>
      </c>
      <c r="R1273" s="41">
        <f t="shared" si="148"/>
        <v>-0.1</v>
      </c>
      <c r="S1273" s="41">
        <f t="shared" si="149"/>
        <v>-0.1</v>
      </c>
      <c r="T1273" s="41">
        <f t="shared" si="150"/>
        <v>-0.1</v>
      </c>
      <c r="U1273" s="41">
        <f t="shared" si="151"/>
        <v>-0.1</v>
      </c>
      <c r="X1273" s="42"/>
      <c r="Y1273" s="42"/>
      <c r="Z1273" s="42"/>
    </row>
    <row r="1274" spans="1:26" hidden="1">
      <c r="A1274" s="38" t="s">
        <v>5803</v>
      </c>
      <c r="B1274" s="39">
        <v>8192623</v>
      </c>
      <c r="C1274" s="30">
        <v>0</v>
      </c>
      <c r="D1274" s="39">
        <v>8166943</v>
      </c>
      <c r="E1274" s="39">
        <v>14170</v>
      </c>
      <c r="F1274" s="52">
        <f t="shared" si="145"/>
        <v>11510</v>
      </c>
      <c r="G1274" s="39">
        <v>3554512437</v>
      </c>
      <c r="H1274" s="39">
        <v>869575962</v>
      </c>
      <c r="I1274" s="39">
        <v>126704836</v>
      </c>
      <c r="J1274" s="39">
        <v>123937354</v>
      </c>
      <c r="K1274" s="52">
        <f t="shared" si="146"/>
        <v>2434294285</v>
      </c>
      <c r="L1274" s="54">
        <v>4399794693</v>
      </c>
      <c r="M1274" s="54">
        <v>1214991766</v>
      </c>
      <c r="N1274" s="54">
        <v>127339834</v>
      </c>
      <c r="O1274" s="54">
        <v>531565932</v>
      </c>
      <c r="P1274" s="52">
        <f t="shared" si="147"/>
        <v>2525897161</v>
      </c>
      <c r="Q1274" s="30" t="e">
        <f>MATCH(LEFT(A1274,4)*1,'Appendix 1'!E$5:E$8,0)</f>
        <v>#N/A</v>
      </c>
      <c r="R1274" s="41">
        <f t="shared" si="148"/>
        <v>-0.1</v>
      </c>
      <c r="S1274" s="41">
        <f t="shared" si="149"/>
        <v>-0.1</v>
      </c>
      <c r="T1274" s="41">
        <f t="shared" si="150"/>
        <v>-0.1</v>
      </c>
      <c r="U1274" s="41">
        <f t="shared" si="151"/>
        <v>-0.1</v>
      </c>
      <c r="X1274" s="42"/>
      <c r="Y1274" s="42"/>
      <c r="Z1274" s="42"/>
    </row>
    <row r="1275" spans="1:26" hidden="1">
      <c r="A1275" s="38" t="s">
        <v>5804</v>
      </c>
      <c r="B1275" s="30">
        <v>0</v>
      </c>
      <c r="C1275" s="30">
        <v>0</v>
      </c>
      <c r="D1275" s="30">
        <v>0</v>
      </c>
      <c r="E1275" s="40"/>
      <c r="F1275" s="52">
        <f t="shared" si="145"/>
        <v>0</v>
      </c>
      <c r="G1275" s="30">
        <v>0</v>
      </c>
      <c r="H1275" s="30">
        <v>0</v>
      </c>
      <c r="I1275" s="30">
        <v>0</v>
      </c>
      <c r="J1275" s="40"/>
      <c r="K1275" s="52">
        <f t="shared" si="146"/>
        <v>0</v>
      </c>
      <c r="L1275" s="54">
        <v>72288775</v>
      </c>
      <c r="M1275" s="54">
        <v>11479895</v>
      </c>
      <c r="N1275" s="54">
        <v>21904</v>
      </c>
      <c r="O1275" s="55"/>
      <c r="P1275" s="52">
        <f t="shared" si="147"/>
        <v>60786976</v>
      </c>
      <c r="Q1275" s="30" t="e">
        <f>MATCH(LEFT(A1275,4)*1,'Appendix 1'!E$5:E$8,0)</f>
        <v>#N/A</v>
      </c>
      <c r="R1275" s="41">
        <f t="shared" si="148"/>
        <v>-0.1</v>
      </c>
      <c r="S1275" s="41">
        <f t="shared" si="149"/>
        <v>-0.1</v>
      </c>
      <c r="T1275" s="41">
        <f t="shared" si="150"/>
        <v>-0.1</v>
      </c>
      <c r="U1275" s="41">
        <f t="shared" si="151"/>
        <v>-0.1</v>
      </c>
      <c r="X1275" s="42"/>
      <c r="Y1275" s="42"/>
      <c r="Z1275" s="42"/>
    </row>
    <row r="1276" spans="1:26" hidden="1">
      <c r="A1276" s="38" t="s">
        <v>5805</v>
      </c>
      <c r="B1276" s="30">
        <v>0</v>
      </c>
      <c r="C1276" s="30">
        <v>0</v>
      </c>
      <c r="D1276" s="30">
        <v>0</v>
      </c>
      <c r="E1276" s="30">
        <v>0</v>
      </c>
      <c r="F1276" s="52">
        <f t="shared" si="145"/>
        <v>0</v>
      </c>
      <c r="G1276" s="30">
        <v>0</v>
      </c>
      <c r="H1276" s="30">
        <v>0</v>
      </c>
      <c r="I1276" s="30">
        <v>0</v>
      </c>
      <c r="J1276" s="30">
        <v>0</v>
      </c>
      <c r="K1276" s="52">
        <f t="shared" si="146"/>
        <v>0</v>
      </c>
      <c r="L1276" s="54">
        <v>159433882</v>
      </c>
      <c r="M1276" s="54">
        <v>7647474</v>
      </c>
      <c r="N1276" s="54">
        <v>29021484</v>
      </c>
      <c r="O1276" s="54">
        <v>540119</v>
      </c>
      <c r="P1276" s="52">
        <f t="shared" si="147"/>
        <v>122224805</v>
      </c>
      <c r="Q1276" s="30" t="e">
        <f>MATCH(LEFT(A1276,4)*1,'Appendix 1'!E$5:E$8,0)</f>
        <v>#N/A</v>
      </c>
      <c r="R1276" s="41">
        <f t="shared" si="148"/>
        <v>-0.1</v>
      </c>
      <c r="S1276" s="41">
        <f t="shared" si="149"/>
        <v>-0.1</v>
      </c>
      <c r="T1276" s="41">
        <f t="shared" si="150"/>
        <v>-0.1</v>
      </c>
      <c r="U1276" s="41">
        <f t="shared" si="151"/>
        <v>-0.1</v>
      </c>
      <c r="X1276" s="42"/>
      <c r="Y1276" s="42"/>
      <c r="Z1276" s="42"/>
    </row>
    <row r="1277" spans="1:26" hidden="1">
      <c r="A1277" s="38" t="s">
        <v>5806</v>
      </c>
      <c r="B1277" s="30">
        <v>0</v>
      </c>
      <c r="C1277" s="30">
        <v>0</v>
      </c>
      <c r="D1277" s="30">
        <v>0</v>
      </c>
      <c r="E1277" s="30">
        <v>0</v>
      </c>
      <c r="F1277" s="52">
        <f t="shared" si="145"/>
        <v>0</v>
      </c>
      <c r="G1277" s="30">
        <v>0</v>
      </c>
      <c r="H1277" s="30">
        <v>0</v>
      </c>
      <c r="I1277" s="30">
        <v>0</v>
      </c>
      <c r="J1277" s="30">
        <v>0</v>
      </c>
      <c r="K1277" s="52">
        <f t="shared" si="146"/>
        <v>0</v>
      </c>
      <c r="L1277" s="54">
        <v>49241710</v>
      </c>
      <c r="M1277" s="54">
        <v>6732460</v>
      </c>
      <c r="N1277" s="54">
        <v>1501824</v>
      </c>
      <c r="O1277" s="54">
        <v>88895</v>
      </c>
      <c r="P1277" s="52">
        <f t="shared" si="147"/>
        <v>40918531</v>
      </c>
      <c r="Q1277" s="30" t="e">
        <f>MATCH(LEFT(A1277,4)*1,'Appendix 1'!E$5:E$8,0)</f>
        <v>#N/A</v>
      </c>
      <c r="R1277" s="41">
        <f t="shared" si="148"/>
        <v>-0.1</v>
      </c>
      <c r="S1277" s="41">
        <f t="shared" si="149"/>
        <v>-0.1</v>
      </c>
      <c r="T1277" s="41">
        <f t="shared" si="150"/>
        <v>-0.1</v>
      </c>
      <c r="U1277" s="41">
        <f t="shared" si="151"/>
        <v>-0.1</v>
      </c>
      <c r="X1277" s="42"/>
      <c r="Y1277" s="42"/>
      <c r="Z1277" s="42"/>
    </row>
    <row r="1278" spans="1:26" hidden="1">
      <c r="A1278" s="38" t="s">
        <v>5807</v>
      </c>
      <c r="B1278" s="40"/>
      <c r="C1278" s="40"/>
      <c r="D1278" s="40"/>
      <c r="E1278" s="40"/>
      <c r="F1278" s="52">
        <f t="shared" si="145"/>
        <v>0</v>
      </c>
      <c r="G1278" s="40"/>
      <c r="H1278" s="40"/>
      <c r="I1278" s="40"/>
      <c r="J1278" s="40"/>
      <c r="K1278" s="52">
        <f t="shared" si="146"/>
        <v>0</v>
      </c>
      <c r="L1278" s="55"/>
      <c r="M1278" s="55"/>
      <c r="N1278" s="55"/>
      <c r="O1278" s="55"/>
      <c r="P1278" s="52">
        <f t="shared" si="147"/>
        <v>0</v>
      </c>
      <c r="Q1278" s="30" t="e">
        <f>MATCH(LEFT(A1278,4)*1,'Appendix 1'!E$5:E$8,0)</f>
        <v>#N/A</v>
      </c>
      <c r="R1278" s="41">
        <f t="shared" si="148"/>
        <v>-0.1</v>
      </c>
      <c r="S1278" s="41">
        <f t="shared" si="149"/>
        <v>-0.1</v>
      </c>
      <c r="T1278" s="41">
        <f t="shared" si="150"/>
        <v>-0.1</v>
      </c>
      <c r="U1278" s="41">
        <f t="shared" si="151"/>
        <v>-0.1</v>
      </c>
      <c r="X1278" s="42"/>
      <c r="Y1278" s="42"/>
      <c r="Z1278" s="42"/>
    </row>
    <row r="1279" spans="1:26" hidden="1">
      <c r="A1279" s="38" t="s">
        <v>5808</v>
      </c>
      <c r="B1279" s="39">
        <v>1743567</v>
      </c>
      <c r="C1279" s="30">
        <v>0</v>
      </c>
      <c r="D1279" s="39">
        <v>1743567</v>
      </c>
      <c r="E1279" s="30">
        <v>0</v>
      </c>
      <c r="F1279" s="52">
        <f t="shared" si="145"/>
        <v>0</v>
      </c>
      <c r="G1279" s="39">
        <v>8451479</v>
      </c>
      <c r="H1279" s="30">
        <v>0</v>
      </c>
      <c r="I1279" s="39">
        <v>8451479</v>
      </c>
      <c r="J1279" s="30">
        <v>0</v>
      </c>
      <c r="K1279" s="52">
        <f t="shared" si="146"/>
        <v>0</v>
      </c>
      <c r="L1279" s="54">
        <v>2272501410</v>
      </c>
      <c r="M1279" s="54">
        <v>43001346</v>
      </c>
      <c r="N1279" s="54">
        <v>1273655592</v>
      </c>
      <c r="O1279" s="54">
        <v>232361967</v>
      </c>
      <c r="P1279" s="52">
        <f t="shared" si="147"/>
        <v>723482505</v>
      </c>
      <c r="Q1279" s="30" t="e">
        <f>MATCH(LEFT(A1279,4)*1,'Appendix 1'!E$5:E$8,0)</f>
        <v>#N/A</v>
      </c>
      <c r="R1279" s="41">
        <f t="shared" si="148"/>
        <v>-0.1</v>
      </c>
      <c r="S1279" s="41">
        <f t="shared" si="149"/>
        <v>-0.1</v>
      </c>
      <c r="T1279" s="41">
        <f t="shared" si="150"/>
        <v>-0.1</v>
      </c>
      <c r="U1279" s="41">
        <f t="shared" si="151"/>
        <v>-0.1</v>
      </c>
      <c r="X1279" s="42"/>
      <c r="Y1279" s="42"/>
      <c r="Z1279" s="42"/>
    </row>
    <row r="1280" spans="1:26" hidden="1">
      <c r="A1280" s="38" t="s">
        <v>5809</v>
      </c>
      <c r="B1280" s="30">
        <v>0</v>
      </c>
      <c r="C1280" s="40"/>
      <c r="D1280" s="30">
        <v>0</v>
      </c>
      <c r="E1280" s="40"/>
      <c r="F1280" s="52">
        <f t="shared" si="145"/>
        <v>0</v>
      </c>
      <c r="G1280" s="30">
        <v>0</v>
      </c>
      <c r="H1280" s="40"/>
      <c r="I1280" s="30">
        <v>0</v>
      </c>
      <c r="J1280" s="40"/>
      <c r="K1280" s="52">
        <f t="shared" si="146"/>
        <v>0</v>
      </c>
      <c r="L1280" s="54">
        <v>227391</v>
      </c>
      <c r="M1280" s="55"/>
      <c r="N1280" s="54">
        <v>17490</v>
      </c>
      <c r="O1280" s="55"/>
      <c r="P1280" s="52">
        <f t="shared" si="147"/>
        <v>209901</v>
      </c>
      <c r="Q1280" s="30" t="e">
        <f>MATCH(LEFT(A1280,4)*1,'Appendix 1'!E$5:E$8,0)</f>
        <v>#N/A</v>
      </c>
      <c r="R1280" s="41">
        <f t="shared" si="148"/>
        <v>-0.1</v>
      </c>
      <c r="S1280" s="41">
        <f t="shared" si="149"/>
        <v>-0.1</v>
      </c>
      <c r="T1280" s="41">
        <f t="shared" si="150"/>
        <v>-0.1</v>
      </c>
      <c r="U1280" s="41">
        <f t="shared" si="151"/>
        <v>-0.1</v>
      </c>
      <c r="X1280" s="42"/>
      <c r="Y1280" s="42"/>
      <c r="Z1280" s="42"/>
    </row>
    <row r="1281" spans="1:32" hidden="1">
      <c r="A1281" s="38" t="s">
        <v>5810</v>
      </c>
      <c r="B1281" s="30">
        <v>0</v>
      </c>
      <c r="C1281" s="30">
        <v>0</v>
      </c>
      <c r="D1281" s="30">
        <v>0</v>
      </c>
      <c r="E1281" s="30">
        <v>0</v>
      </c>
      <c r="F1281" s="52">
        <f t="shared" si="145"/>
        <v>0</v>
      </c>
      <c r="G1281" s="39">
        <v>23379783788</v>
      </c>
      <c r="H1281" s="39">
        <v>2771156843</v>
      </c>
      <c r="I1281" s="39">
        <v>4675435801</v>
      </c>
      <c r="J1281" s="39">
        <v>2934561649</v>
      </c>
      <c r="K1281" s="52">
        <f t="shared" si="146"/>
        <v>12998629495</v>
      </c>
      <c r="L1281" s="54">
        <v>23379783788</v>
      </c>
      <c r="M1281" s="54">
        <v>2771156843</v>
      </c>
      <c r="N1281" s="54">
        <v>4675435801</v>
      </c>
      <c r="O1281" s="54">
        <v>2934561649</v>
      </c>
      <c r="P1281" s="52">
        <f t="shared" si="147"/>
        <v>12998629495</v>
      </c>
      <c r="Q1281" s="30" t="e">
        <f>MATCH(LEFT(A1281,4)*1,'Appendix 1'!E$5:E$8,0)</f>
        <v>#N/A</v>
      </c>
      <c r="R1281" s="41">
        <f t="shared" si="148"/>
        <v>-0.1</v>
      </c>
      <c r="S1281" s="41">
        <f t="shared" si="149"/>
        <v>-0.1</v>
      </c>
      <c r="T1281" s="41">
        <f t="shared" si="150"/>
        <v>-0.1</v>
      </c>
      <c r="U1281" s="41">
        <f t="shared" si="151"/>
        <v>-0.1</v>
      </c>
      <c r="X1281" s="42"/>
      <c r="Y1281" s="42"/>
      <c r="Z1281" s="42"/>
    </row>
    <row r="1282" spans="1:32">
      <c r="F1282" s="52">
        <f t="shared" si="145"/>
        <v>0</v>
      </c>
      <c r="K1282" s="52">
        <f t="shared" si="146"/>
        <v>0</v>
      </c>
      <c r="P1282" s="52">
        <f t="shared" si="147"/>
        <v>0</v>
      </c>
      <c r="AF1282" s="44"/>
    </row>
    <row r="1283" spans="1:32">
      <c r="A1283" s="30" t="s">
        <v>5817</v>
      </c>
      <c r="B1283" s="43">
        <f>SUM(B8:B1281)/1000000000</f>
        <v>72.271716140999999</v>
      </c>
      <c r="C1283" s="43">
        <f t="shared" ref="C1283:P1283" si="152">SUM(C8:C1281)/1000000000</f>
        <v>0.367194662</v>
      </c>
      <c r="D1283" s="43">
        <f t="shared" si="152"/>
        <v>44.380523308000001</v>
      </c>
      <c r="E1283" s="43">
        <f t="shared" si="152"/>
        <v>1.212346081</v>
      </c>
      <c r="F1283" s="43">
        <f t="shared" si="152"/>
        <v>26.311652089999999</v>
      </c>
      <c r="G1283" s="43">
        <f t="shared" si="152"/>
        <v>976.88496694299999</v>
      </c>
      <c r="H1283" s="43">
        <f t="shared" si="152"/>
        <v>88.330140717999996</v>
      </c>
      <c r="I1283" s="43">
        <f t="shared" si="152"/>
        <v>257.78191115499999</v>
      </c>
      <c r="J1283" s="43">
        <f t="shared" si="152"/>
        <v>53.450075116999997</v>
      </c>
      <c r="K1283" s="43">
        <f t="shared" si="152"/>
        <v>577.32283995299997</v>
      </c>
      <c r="L1283" s="43">
        <f t="shared" si="152"/>
        <v>3072.5140799709998</v>
      </c>
      <c r="M1283" s="43">
        <f t="shared" si="152"/>
        <v>419.00083726100002</v>
      </c>
      <c r="N1283" s="43">
        <f t="shared" si="152"/>
        <v>420.80573539800002</v>
      </c>
      <c r="O1283" s="43">
        <f t="shared" si="152"/>
        <v>472.99815531199999</v>
      </c>
      <c r="P1283" s="43">
        <f t="shared" si="152"/>
        <v>1759.7093520000001</v>
      </c>
    </row>
    <row r="1284" spans="1:32">
      <c r="G1284" s="45">
        <f>B1283/G1283/(1-B1283/G1283)</f>
        <v>7.989239166784956E-2</v>
      </c>
      <c r="H1284" s="45">
        <f t="shared" ref="H1284:K1284" si="153">C1283/H1283/(1-C1283/H1283)</f>
        <v>4.1744243282419427E-3</v>
      </c>
      <c r="I1284" s="45">
        <f t="shared" si="153"/>
        <v>0.2079673602676802</v>
      </c>
      <c r="J1284" s="45">
        <f t="shared" si="153"/>
        <v>2.3208246288128322E-2</v>
      </c>
      <c r="K1284" s="45">
        <f t="shared" si="153"/>
        <v>4.7751575048857207E-2</v>
      </c>
    </row>
    <row r="1285" spans="1:32">
      <c r="B1285" s="44">
        <f>SUM(C1285:F1285)</f>
        <v>162.04122175476135</v>
      </c>
      <c r="C1285" s="43">
        <f>H1283*H1285/(1+H1285)</f>
        <v>8.0300127925454525</v>
      </c>
      <c r="D1285" s="43">
        <f t="shared" ref="D1285:F1285" si="154">I1283*I1285/(1+I1285)</f>
        <v>96.668216683124982</v>
      </c>
      <c r="E1285" s="43">
        <f t="shared" si="154"/>
        <v>4.8590977379090905</v>
      </c>
      <c r="F1285" s="43">
        <f t="shared" si="154"/>
        <v>52.483894541181812</v>
      </c>
      <c r="G1285" s="41">
        <f>B1285/G1283/(1-B1285/G1283)</f>
        <v>0.19886171147736784</v>
      </c>
      <c r="H1285" s="42">
        <v>0.1</v>
      </c>
      <c r="I1285" s="42">
        <v>0.6</v>
      </c>
      <c r="J1285" s="42">
        <v>0.1</v>
      </c>
      <c r="K1285" s="42">
        <v>0.1</v>
      </c>
    </row>
    <row r="1286" spans="1:32">
      <c r="B1286" s="44">
        <f>SUM(C1286:F1286)</f>
        <v>398.86654573543183</v>
      </c>
      <c r="C1286" s="43">
        <f>M1283*H1285/(1+H1285)</f>
        <v>38.090985205545458</v>
      </c>
      <c r="D1286" s="43">
        <f t="shared" ref="D1286:F1286" si="155">N1283*I1285/(1+I1285)</f>
        <v>157.80215077424998</v>
      </c>
      <c r="E1286" s="43">
        <f t="shared" si="155"/>
        <v>42.999832301090912</v>
      </c>
      <c r="F1286" s="43">
        <f t="shared" si="155"/>
        <v>159.97357745454545</v>
      </c>
    </row>
    <row r="1288" spans="1:32">
      <c r="B1288" s="43">
        <f>B1285-B1283</f>
        <v>89.769505613761353</v>
      </c>
      <c r="G1288" s="30" t="s">
        <v>5818</v>
      </c>
      <c r="H1288" s="43">
        <v>18822.8</v>
      </c>
    </row>
    <row r="1289" spans="1:32">
      <c r="B1289" s="43">
        <f>B1286-B1283</f>
        <v>326.59482959443181</v>
      </c>
      <c r="H1289" s="45">
        <f>B1283/H1288</f>
        <v>3.8395837038591495E-3</v>
      </c>
    </row>
    <row r="1290" spans="1:32">
      <c r="H1290" s="45">
        <f>B1285/H1288</f>
        <v>8.6087734956946556E-3</v>
      </c>
    </row>
    <row r="1291" spans="1:32">
      <c r="H1291" s="53">
        <f>H1290-H1289</f>
        <v>4.7691897918355061E-3</v>
      </c>
    </row>
  </sheetData>
  <mergeCells count="19">
    <mergeCell ref="F6:F7"/>
    <mergeCell ref="K6:K7"/>
    <mergeCell ref="P6:P7"/>
    <mergeCell ref="L5:P5"/>
    <mergeCell ref="G5:K5"/>
    <mergeCell ref="B5:F5"/>
    <mergeCell ref="I6:I7"/>
    <mergeCell ref="J6:J7"/>
    <mergeCell ref="L6:L7"/>
    <mergeCell ref="M6:M7"/>
    <mergeCell ref="N6:N7"/>
    <mergeCell ref="O6:O7"/>
    <mergeCell ref="B4:O4"/>
    <mergeCell ref="B6:B7"/>
    <mergeCell ref="C6:C7"/>
    <mergeCell ref="D6:D7"/>
    <mergeCell ref="E6:E7"/>
    <mergeCell ref="G6:G7"/>
    <mergeCell ref="H6:H7"/>
  </mergeCells>
  <phoneticPr fontId="11"/>
  <conditionalFormatting sqref="R8:U1281">
    <cfRule type="colorScale" priority="1">
      <colorScale>
        <cfvo type="num" val="0"/>
        <cfvo type="max"/>
        <color rgb="FFFCFCFF"/>
        <color rgb="FF63BE7B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Tables 1 and 2</vt:lpstr>
      <vt:lpstr>tariff coverage</vt:lpstr>
      <vt:lpstr>Appendix 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Clausing, Kimberly</dc:creator>
  <cp:lastModifiedBy>Makoto Ono</cp:lastModifiedBy>
  <dcterms:created xsi:type="dcterms:W3CDTF">2024-04-15T18:56:05Z</dcterms:created>
  <dcterms:modified xsi:type="dcterms:W3CDTF">2024-11-10T03:57:34Z</dcterms:modified>
</cp:coreProperties>
</file>