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tto/Downloads/"/>
    </mc:Choice>
  </mc:AlternateContent>
  <xr:revisionPtr revIDLastSave="0" documentId="13_ncr:1_{23901918-7BDD-D848-9AA1-2D341B3E48A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S11" i="1"/>
  <c r="T11" i="1"/>
  <c r="U11" i="1"/>
  <c r="V11" i="1"/>
  <c r="R12" i="1"/>
  <c r="S12" i="1"/>
  <c r="T12" i="1"/>
  <c r="AA15" i="1" s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AB18" i="1" s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Q32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AA42" i="1" s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AB45" i="1" s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AC48" i="1" s="1"/>
  <c r="R46" i="1"/>
  <c r="S46" i="1"/>
  <c r="T46" i="1"/>
  <c r="U46" i="1"/>
  <c r="V46" i="1"/>
  <c r="R47" i="1"/>
  <c r="S47" i="1"/>
  <c r="T47" i="1"/>
  <c r="AA50" i="1" s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AB53" i="1" s="1"/>
  <c r="V50" i="1"/>
  <c r="R51" i="1"/>
  <c r="S51" i="1"/>
  <c r="T51" i="1"/>
  <c r="U51" i="1"/>
  <c r="V51" i="1"/>
  <c r="R52" i="1"/>
  <c r="S52" i="1"/>
  <c r="Z55" i="1" s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AA76" i="1" s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AA92" i="1" s="1"/>
  <c r="U90" i="1"/>
  <c r="V90" i="1"/>
  <c r="R91" i="1"/>
  <c r="S91" i="1"/>
  <c r="T91" i="1"/>
  <c r="U91" i="1"/>
  <c r="V91" i="1"/>
  <c r="R92" i="1"/>
  <c r="Y95" i="1" s="1"/>
  <c r="S92" i="1"/>
  <c r="T92" i="1"/>
  <c r="U92" i="1"/>
  <c r="V92" i="1"/>
  <c r="R93" i="1"/>
  <c r="S93" i="1"/>
  <c r="T93" i="1"/>
  <c r="U93" i="1"/>
  <c r="AB96" i="1" s="1"/>
  <c r="V93" i="1"/>
  <c r="AC96" i="1" s="1"/>
  <c r="R94" i="1"/>
  <c r="S94" i="1"/>
  <c r="T94" i="1"/>
  <c r="U94" i="1"/>
  <c r="V94" i="1"/>
  <c r="R95" i="1"/>
  <c r="S95" i="1"/>
  <c r="T95" i="1"/>
  <c r="AA98" i="1" s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AB101" i="1" s="1"/>
  <c r="V98" i="1"/>
  <c r="R99" i="1"/>
  <c r="S99" i="1"/>
  <c r="T99" i="1"/>
  <c r="U99" i="1"/>
  <c r="V99" i="1"/>
  <c r="R100" i="1"/>
  <c r="S100" i="1"/>
  <c r="Z103" i="1" s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AA109" i="1" s="1"/>
  <c r="U106" i="1"/>
  <c r="V106" i="1"/>
  <c r="R107" i="1"/>
  <c r="S107" i="1"/>
  <c r="T107" i="1"/>
  <c r="U107" i="1"/>
  <c r="V107" i="1"/>
  <c r="R108" i="1"/>
  <c r="Y111" i="1" s="1"/>
  <c r="S108" i="1"/>
  <c r="T108" i="1"/>
  <c r="U108" i="1"/>
  <c r="V108" i="1"/>
  <c r="R109" i="1"/>
  <c r="S109" i="1"/>
  <c r="T109" i="1"/>
  <c r="U109" i="1"/>
  <c r="AB112" i="1" s="1"/>
  <c r="V109" i="1"/>
  <c r="R110" i="1"/>
  <c r="S110" i="1"/>
  <c r="T110" i="1"/>
  <c r="U110" i="1"/>
  <c r="V110" i="1"/>
  <c r="R111" i="1"/>
  <c r="S111" i="1"/>
  <c r="Z114" i="1" s="1"/>
  <c r="T111" i="1"/>
  <c r="U111" i="1"/>
  <c r="V111" i="1"/>
  <c r="R112" i="1"/>
  <c r="S112" i="1"/>
  <c r="T112" i="1"/>
  <c r="U112" i="1"/>
  <c r="V112" i="1"/>
  <c r="AC115" i="1" s="1"/>
  <c r="R113" i="1"/>
  <c r="S113" i="1"/>
  <c r="T113" i="1"/>
  <c r="U113" i="1"/>
  <c r="V113" i="1"/>
  <c r="R114" i="1"/>
  <c r="S114" i="1"/>
  <c r="T114" i="1"/>
  <c r="AA117" i="1" s="1"/>
  <c r="U114" i="1"/>
  <c r="V114" i="1"/>
  <c r="R115" i="1"/>
  <c r="S115" i="1"/>
  <c r="T115" i="1"/>
  <c r="U115" i="1"/>
  <c r="V115" i="1"/>
  <c r="R116" i="1"/>
  <c r="Y119" i="1" s="1"/>
  <c r="S116" i="1"/>
  <c r="T116" i="1"/>
  <c r="U116" i="1"/>
  <c r="V116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R124" i="1"/>
  <c r="S124" i="1"/>
  <c r="T124" i="1"/>
  <c r="U124" i="1"/>
  <c r="V124" i="1"/>
  <c r="R125" i="1"/>
  <c r="S125" i="1"/>
  <c r="T125" i="1"/>
  <c r="U125" i="1"/>
  <c r="AB128" i="1" s="1"/>
  <c r="V125" i="1"/>
  <c r="R126" i="1"/>
  <c r="S126" i="1"/>
  <c r="T126" i="1"/>
  <c r="U126" i="1"/>
  <c r="V126" i="1"/>
  <c r="R127" i="1"/>
  <c r="S127" i="1"/>
  <c r="T127" i="1"/>
  <c r="U127" i="1"/>
  <c r="V127" i="1"/>
  <c r="R128" i="1"/>
  <c r="S128" i="1"/>
  <c r="T128" i="1"/>
  <c r="U128" i="1"/>
  <c r="AB131" i="1" s="1"/>
  <c r="V128" i="1"/>
  <c r="R129" i="1"/>
  <c r="S129" i="1"/>
  <c r="T129" i="1"/>
  <c r="U129" i="1"/>
  <c r="V129" i="1"/>
  <c r="R130" i="1"/>
  <c r="S130" i="1"/>
  <c r="Z133" i="1" s="1"/>
  <c r="T130" i="1"/>
  <c r="U130" i="1"/>
  <c r="V130" i="1"/>
  <c r="R131" i="1"/>
  <c r="S131" i="1"/>
  <c r="T131" i="1"/>
  <c r="U131" i="1"/>
  <c r="V131" i="1"/>
  <c r="AC134" i="1" s="1"/>
  <c r="R132" i="1"/>
  <c r="S132" i="1"/>
  <c r="T132" i="1"/>
  <c r="U132" i="1"/>
  <c r="V132" i="1"/>
  <c r="R133" i="1"/>
  <c r="S133" i="1"/>
  <c r="T133" i="1"/>
  <c r="U133" i="1"/>
  <c r="V133" i="1"/>
  <c r="R134" i="1"/>
  <c r="S134" i="1"/>
  <c r="T134" i="1"/>
  <c r="U134" i="1"/>
  <c r="V134" i="1"/>
  <c r="R135" i="1"/>
  <c r="S135" i="1"/>
  <c r="T135" i="1"/>
  <c r="U135" i="1"/>
  <c r="V135" i="1"/>
  <c r="R136" i="1"/>
  <c r="S136" i="1"/>
  <c r="T136" i="1"/>
  <c r="U136" i="1"/>
  <c r="V136" i="1"/>
  <c r="R137" i="1"/>
  <c r="S137" i="1"/>
  <c r="T137" i="1"/>
  <c r="U137" i="1"/>
  <c r="V137" i="1"/>
  <c r="R138" i="1"/>
  <c r="S138" i="1"/>
  <c r="T138" i="1"/>
  <c r="U138" i="1"/>
  <c r="V138" i="1"/>
  <c r="R139" i="1"/>
  <c r="S139" i="1"/>
  <c r="T139" i="1"/>
  <c r="U139" i="1"/>
  <c r="V139" i="1"/>
  <c r="R140" i="1"/>
  <c r="S140" i="1"/>
  <c r="T140" i="1"/>
  <c r="U140" i="1"/>
  <c r="V140" i="1"/>
  <c r="R141" i="1"/>
  <c r="S141" i="1"/>
  <c r="T141" i="1"/>
  <c r="U141" i="1"/>
  <c r="V141" i="1"/>
  <c r="R142" i="1"/>
  <c r="S142" i="1"/>
  <c r="T142" i="1"/>
  <c r="U142" i="1"/>
  <c r="V142" i="1"/>
  <c r="Q143" i="1"/>
  <c r="R143" i="1"/>
  <c r="S143" i="1"/>
  <c r="T143" i="1"/>
  <c r="U143" i="1"/>
  <c r="V143" i="1"/>
  <c r="R144" i="1"/>
  <c r="S144" i="1"/>
  <c r="T144" i="1"/>
  <c r="U144" i="1"/>
  <c r="V144" i="1"/>
  <c r="R145" i="1"/>
  <c r="S145" i="1"/>
  <c r="T145" i="1"/>
  <c r="U145" i="1"/>
  <c r="V145" i="1"/>
  <c r="R146" i="1"/>
  <c r="S146" i="1"/>
  <c r="T146" i="1"/>
  <c r="U146" i="1"/>
  <c r="V146" i="1"/>
  <c r="R147" i="1"/>
  <c r="S147" i="1"/>
  <c r="T147" i="1"/>
  <c r="U147" i="1"/>
  <c r="V147" i="1"/>
  <c r="R148" i="1"/>
  <c r="S148" i="1"/>
  <c r="Z151" i="1" s="1"/>
  <c r="T148" i="1"/>
  <c r="U148" i="1"/>
  <c r="V148" i="1"/>
  <c r="R149" i="1"/>
  <c r="S149" i="1"/>
  <c r="T149" i="1"/>
  <c r="U149" i="1"/>
  <c r="V149" i="1"/>
  <c r="R150" i="1"/>
  <c r="S150" i="1"/>
  <c r="T150" i="1"/>
  <c r="U150" i="1"/>
  <c r="V150" i="1"/>
  <c r="R151" i="1"/>
  <c r="S151" i="1"/>
  <c r="T151" i="1"/>
  <c r="U151" i="1"/>
  <c r="V151" i="1"/>
  <c r="R152" i="1"/>
  <c r="S152" i="1"/>
  <c r="T152" i="1"/>
  <c r="U152" i="1"/>
  <c r="V152" i="1"/>
  <c r="R153" i="1"/>
  <c r="S153" i="1"/>
  <c r="T153" i="1"/>
  <c r="U153" i="1"/>
  <c r="V153" i="1"/>
  <c r="R154" i="1"/>
  <c r="S154" i="1"/>
  <c r="T154" i="1"/>
  <c r="U154" i="1"/>
  <c r="V154" i="1"/>
  <c r="R155" i="1"/>
  <c r="S155" i="1"/>
  <c r="T155" i="1"/>
  <c r="U155" i="1"/>
  <c r="V155" i="1"/>
  <c r="R156" i="1"/>
  <c r="S156" i="1"/>
  <c r="T156" i="1"/>
  <c r="U156" i="1"/>
  <c r="V156" i="1"/>
  <c r="R157" i="1"/>
  <c r="S157" i="1"/>
  <c r="T157" i="1"/>
  <c r="U157" i="1"/>
  <c r="V157" i="1"/>
  <c r="R158" i="1"/>
  <c r="S158" i="1"/>
  <c r="T158" i="1"/>
  <c r="U158" i="1"/>
  <c r="V158" i="1"/>
  <c r="R159" i="1"/>
  <c r="S159" i="1"/>
  <c r="T159" i="1"/>
  <c r="U159" i="1"/>
  <c r="V159" i="1"/>
  <c r="R160" i="1"/>
  <c r="S160" i="1"/>
  <c r="T160" i="1"/>
  <c r="U160" i="1"/>
  <c r="V160" i="1"/>
  <c r="R161" i="1"/>
  <c r="S161" i="1"/>
  <c r="T161" i="1"/>
  <c r="U161" i="1"/>
  <c r="V161" i="1"/>
  <c r="R162" i="1"/>
  <c r="S162" i="1"/>
  <c r="T162" i="1"/>
  <c r="U162" i="1"/>
  <c r="V162" i="1"/>
  <c r="R163" i="1"/>
  <c r="S163" i="1"/>
  <c r="T163" i="1"/>
  <c r="U163" i="1"/>
  <c r="V163" i="1"/>
  <c r="R164" i="1"/>
  <c r="S164" i="1"/>
  <c r="T164" i="1"/>
  <c r="U164" i="1"/>
  <c r="V164" i="1"/>
  <c r="R165" i="1"/>
  <c r="S165" i="1"/>
  <c r="T165" i="1"/>
  <c r="U165" i="1"/>
  <c r="V165" i="1"/>
  <c r="R166" i="1"/>
  <c r="S166" i="1"/>
  <c r="T166" i="1"/>
  <c r="U166" i="1"/>
  <c r="V166" i="1"/>
  <c r="R167" i="1"/>
  <c r="S167" i="1"/>
  <c r="T167" i="1"/>
  <c r="U167" i="1"/>
  <c r="V167" i="1"/>
  <c r="R168" i="1"/>
  <c r="S168" i="1"/>
  <c r="T168" i="1"/>
  <c r="AA171" i="1" s="1"/>
  <c r="U168" i="1"/>
  <c r="V168" i="1"/>
  <c r="R169" i="1"/>
  <c r="S169" i="1"/>
  <c r="T169" i="1"/>
  <c r="U169" i="1"/>
  <c r="V169" i="1"/>
  <c r="R170" i="1"/>
  <c r="S170" i="1"/>
  <c r="T170" i="1"/>
  <c r="U170" i="1"/>
  <c r="V170" i="1"/>
  <c r="R171" i="1"/>
  <c r="S171" i="1"/>
  <c r="T171" i="1"/>
  <c r="U171" i="1"/>
  <c r="V171" i="1"/>
  <c r="R172" i="1"/>
  <c r="S172" i="1"/>
  <c r="T172" i="1"/>
  <c r="U172" i="1"/>
  <c r="V172" i="1"/>
  <c r="R173" i="1"/>
  <c r="S173" i="1"/>
  <c r="T173" i="1"/>
  <c r="U173" i="1"/>
  <c r="V173" i="1"/>
  <c r="R174" i="1"/>
  <c r="S174" i="1"/>
  <c r="T174" i="1"/>
  <c r="U174" i="1"/>
  <c r="V174" i="1"/>
  <c r="R175" i="1"/>
  <c r="S175" i="1"/>
  <c r="T175" i="1"/>
  <c r="U175" i="1"/>
  <c r="V175" i="1"/>
  <c r="R176" i="1"/>
  <c r="S176" i="1"/>
  <c r="T176" i="1"/>
  <c r="U176" i="1"/>
  <c r="V176" i="1"/>
  <c r="R177" i="1"/>
  <c r="S177" i="1"/>
  <c r="T177" i="1"/>
  <c r="U177" i="1"/>
  <c r="V177" i="1"/>
  <c r="R178" i="1"/>
  <c r="S178" i="1"/>
  <c r="T178" i="1"/>
  <c r="U178" i="1"/>
  <c r="V178" i="1"/>
  <c r="R179" i="1"/>
  <c r="S179" i="1"/>
  <c r="T179" i="1"/>
  <c r="U179" i="1"/>
  <c r="V179" i="1"/>
  <c r="R180" i="1"/>
  <c r="S180" i="1"/>
  <c r="T180" i="1"/>
  <c r="U180" i="1"/>
  <c r="V180" i="1"/>
  <c r="R181" i="1"/>
  <c r="S181" i="1"/>
  <c r="T181" i="1"/>
  <c r="U181" i="1"/>
  <c r="V181" i="1"/>
  <c r="R182" i="1"/>
  <c r="S182" i="1"/>
  <c r="T182" i="1"/>
  <c r="U182" i="1"/>
  <c r="V182" i="1"/>
  <c r="R183" i="1"/>
  <c r="S183" i="1"/>
  <c r="T183" i="1"/>
  <c r="U183" i="1"/>
  <c r="V183" i="1"/>
  <c r="R184" i="1"/>
  <c r="S184" i="1"/>
  <c r="T184" i="1"/>
  <c r="U184" i="1"/>
  <c r="V184" i="1"/>
  <c r="R185" i="1"/>
  <c r="S185" i="1"/>
  <c r="T185" i="1"/>
  <c r="U185" i="1"/>
  <c r="V185" i="1"/>
  <c r="R186" i="1"/>
  <c r="S186" i="1"/>
  <c r="T186" i="1"/>
  <c r="U186" i="1"/>
  <c r="V186" i="1"/>
  <c r="R187" i="1"/>
  <c r="S187" i="1"/>
  <c r="T187" i="1"/>
  <c r="U187" i="1"/>
  <c r="V187" i="1"/>
  <c r="R188" i="1"/>
  <c r="S188" i="1"/>
  <c r="T188" i="1"/>
  <c r="U188" i="1"/>
  <c r="V188" i="1"/>
  <c r="R189" i="1"/>
  <c r="S189" i="1"/>
  <c r="T189" i="1"/>
  <c r="U189" i="1"/>
  <c r="V189" i="1"/>
  <c r="R190" i="1"/>
  <c r="S190" i="1"/>
  <c r="T190" i="1"/>
  <c r="U190" i="1"/>
  <c r="V190" i="1"/>
  <c r="R191" i="1"/>
  <c r="S191" i="1"/>
  <c r="T191" i="1"/>
  <c r="U191" i="1"/>
  <c r="V191" i="1"/>
  <c r="R192" i="1"/>
  <c r="S192" i="1"/>
  <c r="T192" i="1"/>
  <c r="U192" i="1"/>
  <c r="V192" i="1"/>
  <c r="R193" i="1"/>
  <c r="S193" i="1"/>
  <c r="T193" i="1"/>
  <c r="U193" i="1"/>
  <c r="V193" i="1"/>
  <c r="R194" i="1"/>
  <c r="Y197" i="1" s="1"/>
  <c r="S194" i="1"/>
  <c r="T194" i="1"/>
  <c r="U194" i="1"/>
  <c r="V194" i="1"/>
  <c r="R195" i="1"/>
  <c r="S195" i="1"/>
  <c r="T195" i="1"/>
  <c r="U195" i="1"/>
  <c r="V195" i="1"/>
  <c r="R196" i="1"/>
  <c r="Q196" i="1" s="1"/>
  <c r="S196" i="1"/>
  <c r="T196" i="1"/>
  <c r="U196" i="1"/>
  <c r="V196" i="1"/>
  <c r="R197" i="1"/>
  <c r="S197" i="1"/>
  <c r="T197" i="1"/>
  <c r="U197" i="1"/>
  <c r="V197" i="1"/>
  <c r="R198" i="1"/>
  <c r="S198" i="1"/>
  <c r="T198" i="1"/>
  <c r="U198" i="1"/>
  <c r="V198" i="1"/>
  <c r="R199" i="1"/>
  <c r="S199" i="1"/>
  <c r="T199" i="1"/>
  <c r="U199" i="1"/>
  <c r="V199" i="1"/>
  <c r="R200" i="1"/>
  <c r="S200" i="1"/>
  <c r="T200" i="1"/>
  <c r="U200" i="1"/>
  <c r="V200" i="1"/>
  <c r="R201" i="1"/>
  <c r="S201" i="1"/>
  <c r="T201" i="1"/>
  <c r="U201" i="1"/>
  <c r="V201" i="1"/>
  <c r="R202" i="1"/>
  <c r="S202" i="1"/>
  <c r="T202" i="1"/>
  <c r="U202" i="1"/>
  <c r="V202" i="1"/>
  <c r="R203" i="1"/>
  <c r="S203" i="1"/>
  <c r="T203" i="1"/>
  <c r="U203" i="1"/>
  <c r="V203" i="1"/>
  <c r="R204" i="1"/>
  <c r="S204" i="1"/>
  <c r="T204" i="1"/>
  <c r="U204" i="1"/>
  <c r="V204" i="1"/>
  <c r="R205" i="1"/>
  <c r="S205" i="1"/>
  <c r="T205" i="1"/>
  <c r="U205" i="1"/>
  <c r="V205" i="1"/>
  <c r="R206" i="1"/>
  <c r="S206" i="1"/>
  <c r="T206" i="1"/>
  <c r="U206" i="1"/>
  <c r="V206" i="1"/>
  <c r="R207" i="1"/>
  <c r="S207" i="1"/>
  <c r="T207" i="1"/>
  <c r="U207" i="1"/>
  <c r="V207" i="1"/>
  <c r="R208" i="1"/>
  <c r="S208" i="1"/>
  <c r="T208" i="1"/>
  <c r="U208" i="1"/>
  <c r="V208" i="1"/>
  <c r="R209" i="1"/>
  <c r="S209" i="1"/>
  <c r="T209" i="1"/>
  <c r="U209" i="1"/>
  <c r="V209" i="1"/>
  <c r="R210" i="1"/>
  <c r="S210" i="1"/>
  <c r="T210" i="1"/>
  <c r="U210" i="1"/>
  <c r="V210" i="1"/>
  <c r="R211" i="1"/>
  <c r="S211" i="1"/>
  <c r="T211" i="1"/>
  <c r="U211" i="1"/>
  <c r="V211" i="1"/>
  <c r="R212" i="1"/>
  <c r="S212" i="1"/>
  <c r="T212" i="1"/>
  <c r="U212" i="1"/>
  <c r="V212" i="1"/>
  <c r="R213" i="1"/>
  <c r="S213" i="1"/>
  <c r="T213" i="1"/>
  <c r="U213" i="1"/>
  <c r="V213" i="1"/>
  <c r="R214" i="1"/>
  <c r="S214" i="1"/>
  <c r="T214" i="1"/>
  <c r="U214" i="1"/>
  <c r="V214" i="1"/>
  <c r="R215" i="1"/>
  <c r="S215" i="1"/>
  <c r="T215" i="1"/>
  <c r="U215" i="1"/>
  <c r="V215" i="1"/>
  <c r="R216" i="1"/>
  <c r="S216" i="1"/>
  <c r="T216" i="1"/>
  <c r="U216" i="1"/>
  <c r="V216" i="1"/>
  <c r="R217" i="1"/>
  <c r="S217" i="1"/>
  <c r="T217" i="1"/>
  <c r="U217" i="1"/>
  <c r="V217" i="1"/>
  <c r="R218" i="1"/>
  <c r="S218" i="1"/>
  <c r="T218" i="1"/>
  <c r="U218" i="1"/>
  <c r="V218" i="1"/>
  <c r="R219" i="1"/>
  <c r="S219" i="1"/>
  <c r="T219" i="1"/>
  <c r="U219" i="1"/>
  <c r="V219" i="1"/>
  <c r="R220" i="1"/>
  <c r="S220" i="1"/>
  <c r="T220" i="1"/>
  <c r="U220" i="1"/>
  <c r="V220" i="1"/>
  <c r="R221" i="1"/>
  <c r="S221" i="1"/>
  <c r="T221" i="1"/>
  <c r="U221" i="1"/>
  <c r="V221" i="1"/>
  <c r="R222" i="1"/>
  <c r="S222" i="1"/>
  <c r="T222" i="1"/>
  <c r="U222" i="1"/>
  <c r="V222" i="1"/>
  <c r="R223" i="1"/>
  <c r="S223" i="1"/>
  <c r="T223" i="1"/>
  <c r="U223" i="1"/>
  <c r="V223" i="1"/>
  <c r="R224" i="1"/>
  <c r="S224" i="1"/>
  <c r="T224" i="1"/>
  <c r="U224" i="1"/>
  <c r="V224" i="1"/>
  <c r="R225" i="1"/>
  <c r="S225" i="1"/>
  <c r="T225" i="1"/>
  <c r="U225" i="1"/>
  <c r="V225" i="1"/>
  <c r="R226" i="1"/>
  <c r="S226" i="1"/>
  <c r="T226" i="1"/>
  <c r="U226" i="1"/>
  <c r="V226" i="1"/>
  <c r="R227" i="1"/>
  <c r="S227" i="1"/>
  <c r="T227" i="1"/>
  <c r="U227" i="1"/>
  <c r="V227" i="1"/>
  <c r="R228" i="1"/>
  <c r="S228" i="1"/>
  <c r="T228" i="1"/>
  <c r="U228" i="1"/>
  <c r="V228" i="1"/>
  <c r="R229" i="1"/>
  <c r="S229" i="1"/>
  <c r="T229" i="1"/>
  <c r="U229" i="1"/>
  <c r="V229" i="1"/>
  <c r="R230" i="1"/>
  <c r="S230" i="1"/>
  <c r="T230" i="1"/>
  <c r="U230" i="1"/>
  <c r="V230" i="1"/>
  <c r="R231" i="1"/>
  <c r="S231" i="1"/>
  <c r="T231" i="1"/>
  <c r="U231" i="1"/>
  <c r="V231" i="1"/>
  <c r="R232" i="1"/>
  <c r="S232" i="1"/>
  <c r="T232" i="1"/>
  <c r="U232" i="1"/>
  <c r="V232" i="1"/>
  <c r="R233" i="1"/>
  <c r="S233" i="1"/>
  <c r="T233" i="1"/>
  <c r="U233" i="1"/>
  <c r="V233" i="1"/>
  <c r="R234" i="1"/>
  <c r="S234" i="1"/>
  <c r="T234" i="1"/>
  <c r="U234" i="1"/>
  <c r="V234" i="1"/>
  <c r="R235" i="1"/>
  <c r="S235" i="1"/>
  <c r="T235" i="1"/>
  <c r="U235" i="1"/>
  <c r="V235" i="1"/>
  <c r="R236" i="1"/>
  <c r="S236" i="1"/>
  <c r="T236" i="1"/>
  <c r="U236" i="1"/>
  <c r="V236" i="1"/>
  <c r="R237" i="1"/>
  <c r="S237" i="1"/>
  <c r="T237" i="1"/>
  <c r="U237" i="1"/>
  <c r="V237" i="1"/>
  <c r="R238" i="1"/>
  <c r="S238" i="1"/>
  <c r="T238" i="1"/>
  <c r="U238" i="1"/>
  <c r="AB241" i="1" s="1"/>
  <c r="V238" i="1"/>
  <c r="R239" i="1"/>
  <c r="S239" i="1"/>
  <c r="T239" i="1"/>
  <c r="U239" i="1"/>
  <c r="V239" i="1"/>
  <c r="R240" i="1"/>
  <c r="S240" i="1"/>
  <c r="T240" i="1"/>
  <c r="U240" i="1"/>
  <c r="V240" i="1"/>
  <c r="R241" i="1"/>
  <c r="S241" i="1"/>
  <c r="T241" i="1"/>
  <c r="U241" i="1"/>
  <c r="V241" i="1"/>
  <c r="R242" i="1"/>
  <c r="S242" i="1"/>
  <c r="T242" i="1"/>
  <c r="U242" i="1"/>
  <c r="V242" i="1"/>
  <c r="R243" i="1"/>
  <c r="S243" i="1"/>
  <c r="T243" i="1"/>
  <c r="U243" i="1"/>
  <c r="V243" i="1"/>
  <c r="R244" i="1"/>
  <c r="S244" i="1"/>
  <c r="T244" i="1"/>
  <c r="U244" i="1"/>
  <c r="V244" i="1"/>
  <c r="R245" i="1"/>
  <c r="S245" i="1"/>
  <c r="T245" i="1"/>
  <c r="U245" i="1"/>
  <c r="V245" i="1"/>
  <c r="R246" i="1"/>
  <c r="S246" i="1"/>
  <c r="T246" i="1"/>
  <c r="U246" i="1"/>
  <c r="V246" i="1"/>
  <c r="R247" i="1"/>
  <c r="S247" i="1"/>
  <c r="T247" i="1"/>
  <c r="U247" i="1"/>
  <c r="V247" i="1"/>
  <c r="R248" i="1"/>
  <c r="S248" i="1"/>
  <c r="T248" i="1"/>
  <c r="U248" i="1"/>
  <c r="V248" i="1"/>
  <c r="R249" i="1"/>
  <c r="S249" i="1"/>
  <c r="T249" i="1"/>
  <c r="U249" i="1"/>
  <c r="V249" i="1"/>
  <c r="R250" i="1"/>
  <c r="S250" i="1"/>
  <c r="T250" i="1"/>
  <c r="U250" i="1"/>
  <c r="V250" i="1"/>
  <c r="R251" i="1"/>
  <c r="S251" i="1"/>
  <c r="T251" i="1"/>
  <c r="U251" i="1"/>
  <c r="V251" i="1"/>
  <c r="R252" i="1"/>
  <c r="S252" i="1"/>
  <c r="T252" i="1"/>
  <c r="U252" i="1"/>
  <c r="V252" i="1"/>
  <c r="R253" i="1"/>
  <c r="S253" i="1"/>
  <c r="T253" i="1"/>
  <c r="U253" i="1"/>
  <c r="V253" i="1"/>
  <c r="R254" i="1"/>
  <c r="S254" i="1"/>
  <c r="T254" i="1"/>
  <c r="U254" i="1"/>
  <c r="V254" i="1"/>
  <c r="R255" i="1"/>
  <c r="S255" i="1"/>
  <c r="T255" i="1"/>
  <c r="U255" i="1"/>
  <c r="V255" i="1"/>
  <c r="R256" i="1"/>
  <c r="S256" i="1"/>
  <c r="T256" i="1"/>
  <c r="U256" i="1"/>
  <c r="AB259" i="1" s="1"/>
  <c r="V256" i="1"/>
  <c r="R257" i="1"/>
  <c r="S257" i="1"/>
  <c r="T257" i="1"/>
  <c r="U257" i="1"/>
  <c r="V257" i="1"/>
  <c r="R258" i="1"/>
  <c r="S258" i="1"/>
  <c r="T258" i="1"/>
  <c r="U258" i="1"/>
  <c r="V258" i="1"/>
  <c r="R259" i="1"/>
  <c r="S259" i="1"/>
  <c r="T259" i="1"/>
  <c r="U259" i="1"/>
  <c r="V259" i="1"/>
  <c r="R260" i="1"/>
  <c r="S260" i="1"/>
  <c r="T260" i="1"/>
  <c r="U260" i="1"/>
  <c r="V260" i="1"/>
  <c r="R261" i="1"/>
  <c r="S261" i="1"/>
  <c r="T261" i="1"/>
  <c r="U261" i="1"/>
  <c r="V261" i="1"/>
  <c r="R262" i="1"/>
  <c r="S262" i="1"/>
  <c r="T262" i="1"/>
  <c r="U262" i="1"/>
  <c r="V262" i="1"/>
  <c r="R263" i="1"/>
  <c r="S263" i="1"/>
  <c r="T263" i="1"/>
  <c r="U263" i="1"/>
  <c r="V263" i="1"/>
  <c r="R264" i="1"/>
  <c r="S264" i="1"/>
  <c r="T264" i="1"/>
  <c r="U264" i="1"/>
  <c r="V264" i="1"/>
  <c r="R265" i="1"/>
  <c r="S265" i="1"/>
  <c r="T265" i="1"/>
  <c r="U265" i="1"/>
  <c r="V265" i="1"/>
  <c r="R266" i="1"/>
  <c r="S266" i="1"/>
  <c r="T266" i="1"/>
  <c r="U266" i="1"/>
  <c r="V266" i="1"/>
  <c r="R267" i="1"/>
  <c r="S267" i="1"/>
  <c r="T267" i="1"/>
  <c r="U267" i="1"/>
  <c r="V267" i="1"/>
  <c r="R268" i="1"/>
  <c r="S268" i="1"/>
  <c r="T268" i="1"/>
  <c r="U268" i="1"/>
  <c r="V268" i="1"/>
  <c r="R269" i="1"/>
  <c r="S269" i="1"/>
  <c r="T269" i="1"/>
  <c r="U269" i="1"/>
  <c r="V269" i="1"/>
  <c r="R270" i="1"/>
  <c r="S270" i="1"/>
  <c r="T270" i="1"/>
  <c r="U270" i="1"/>
  <c r="V270" i="1"/>
  <c r="R271" i="1"/>
  <c r="S271" i="1"/>
  <c r="Z274" i="1" s="1"/>
  <c r="T271" i="1"/>
  <c r="U271" i="1"/>
  <c r="V271" i="1"/>
  <c r="R272" i="1"/>
  <c r="S272" i="1"/>
  <c r="T272" i="1"/>
  <c r="U272" i="1"/>
  <c r="AB275" i="1" s="1"/>
  <c r="V272" i="1"/>
  <c r="AC275" i="1" s="1"/>
  <c r="R273" i="1"/>
  <c r="S273" i="1"/>
  <c r="T273" i="1"/>
  <c r="U273" i="1"/>
  <c r="V273" i="1"/>
  <c r="R274" i="1"/>
  <c r="S274" i="1"/>
  <c r="T274" i="1"/>
  <c r="AA277" i="1" s="1"/>
  <c r="U274" i="1"/>
  <c r="V274" i="1"/>
  <c r="R275" i="1"/>
  <c r="S275" i="1"/>
  <c r="T275" i="1"/>
  <c r="U275" i="1"/>
  <c r="V275" i="1"/>
  <c r="R276" i="1"/>
  <c r="S276" i="1"/>
  <c r="T276" i="1"/>
  <c r="U276" i="1"/>
  <c r="V276" i="1"/>
  <c r="R277" i="1"/>
  <c r="S277" i="1"/>
  <c r="T277" i="1"/>
  <c r="U277" i="1"/>
  <c r="AB280" i="1" s="1"/>
  <c r="V277" i="1"/>
  <c r="R278" i="1"/>
  <c r="S278" i="1"/>
  <c r="T278" i="1"/>
  <c r="U278" i="1"/>
  <c r="V278" i="1"/>
  <c r="R279" i="1"/>
  <c r="S279" i="1"/>
  <c r="Z282" i="1" s="1"/>
  <c r="T279" i="1"/>
  <c r="U279" i="1"/>
  <c r="V279" i="1"/>
  <c r="R280" i="1"/>
  <c r="S280" i="1"/>
  <c r="T280" i="1"/>
  <c r="U280" i="1"/>
  <c r="V280" i="1"/>
  <c r="AC283" i="1" s="1"/>
  <c r="R281" i="1"/>
  <c r="S281" i="1"/>
  <c r="T281" i="1"/>
  <c r="U281" i="1"/>
  <c r="V281" i="1"/>
  <c r="R282" i="1"/>
  <c r="S282" i="1"/>
  <c r="T282" i="1"/>
  <c r="U282" i="1"/>
  <c r="V282" i="1"/>
  <c r="R283" i="1"/>
  <c r="Q283" i="1" s="1"/>
  <c r="S283" i="1"/>
  <c r="Z286" i="1" s="1"/>
  <c r="T283" i="1"/>
  <c r="U283" i="1"/>
  <c r="V283" i="1"/>
  <c r="Q284" i="1"/>
  <c r="R284" i="1"/>
  <c r="S284" i="1"/>
  <c r="T284" i="1"/>
  <c r="U284" i="1"/>
  <c r="V284" i="1"/>
  <c r="R285" i="1"/>
  <c r="S285" i="1"/>
  <c r="T285" i="1"/>
  <c r="U285" i="1"/>
  <c r="V285" i="1"/>
  <c r="R286" i="1"/>
  <c r="S286" i="1"/>
  <c r="T286" i="1"/>
  <c r="U286" i="1"/>
  <c r="V286" i="1"/>
  <c r="Q287" i="1"/>
  <c r="R287" i="1"/>
  <c r="S287" i="1"/>
  <c r="T287" i="1"/>
  <c r="U287" i="1"/>
  <c r="V287" i="1"/>
  <c r="R288" i="1"/>
  <c r="S288" i="1"/>
  <c r="T288" i="1"/>
  <c r="U288" i="1"/>
  <c r="V288" i="1"/>
  <c r="R289" i="1"/>
  <c r="S289" i="1"/>
  <c r="T289" i="1"/>
  <c r="U289" i="1"/>
  <c r="V289" i="1"/>
  <c r="S10" i="1"/>
  <c r="Z13" i="1" s="1"/>
  <c r="R10" i="1"/>
  <c r="U10" i="1"/>
  <c r="AB13" i="1" s="1"/>
  <c r="H7" i="1"/>
  <c r="G7" i="1"/>
  <c r="N6" i="1"/>
  <c r="V10" i="1"/>
  <c r="AC13" i="1" s="1"/>
  <c r="T10" i="1"/>
  <c r="AA13" i="1" s="1"/>
  <c r="Y232" i="1" l="1"/>
  <c r="Z163" i="1"/>
  <c r="AC156" i="1"/>
  <c r="AC148" i="1"/>
  <c r="Y141" i="1"/>
  <c r="AC264" i="1"/>
  <c r="AB173" i="1"/>
  <c r="AA170" i="1"/>
  <c r="AC168" i="1"/>
  <c r="Z167" i="1"/>
  <c r="AB165" i="1"/>
  <c r="AA162" i="1"/>
  <c r="AC160" i="1"/>
  <c r="AC37" i="1"/>
  <c r="Z36" i="1"/>
  <c r="AB31" i="1"/>
  <c r="AA28" i="1"/>
  <c r="AC179" i="1"/>
  <c r="Z178" i="1"/>
  <c r="Z47" i="1"/>
  <c r="AA192" i="1"/>
  <c r="AC107" i="1"/>
  <c r="Z106" i="1"/>
  <c r="AB104" i="1"/>
  <c r="Y103" i="1"/>
  <c r="Y87" i="1"/>
  <c r="Y71" i="1"/>
  <c r="Y55" i="1"/>
  <c r="Y286" i="1"/>
  <c r="Y245" i="1"/>
  <c r="AA128" i="1"/>
  <c r="AC126" i="1"/>
  <c r="Z125" i="1"/>
  <c r="AB123" i="1"/>
  <c r="AA120" i="1"/>
  <c r="AB67" i="1"/>
  <c r="AA64" i="1"/>
  <c r="AC62" i="1"/>
  <c r="Z61" i="1"/>
  <c r="AB59" i="1"/>
  <c r="AA56" i="1"/>
  <c r="AC54" i="1"/>
  <c r="AB32" i="1"/>
  <c r="Y31" i="1"/>
  <c r="AA259" i="1"/>
  <c r="AB169" i="1"/>
  <c r="Y152" i="1"/>
  <c r="AC137" i="1"/>
  <c r="AA99" i="1"/>
  <c r="AC81" i="1"/>
  <c r="Y77" i="1"/>
  <c r="Z72" i="1"/>
  <c r="AC49" i="1"/>
  <c r="Z259" i="1"/>
  <c r="AA174" i="1"/>
  <c r="AC164" i="1"/>
  <c r="AA158" i="1"/>
  <c r="AA150" i="1"/>
  <c r="AB142" i="1"/>
  <c r="AC97" i="1"/>
  <c r="AB86" i="1"/>
  <c r="AA75" i="1"/>
  <c r="Q248" i="1"/>
  <c r="AA241" i="1"/>
  <c r="Q232" i="1"/>
  <c r="Y227" i="1"/>
  <c r="Z174" i="1"/>
  <c r="AB172" i="1"/>
  <c r="Y171" i="1"/>
  <c r="AA169" i="1"/>
  <c r="AC167" i="1"/>
  <c r="Z166" i="1"/>
  <c r="AB164" i="1"/>
  <c r="Y163" i="1"/>
  <c r="AB156" i="1"/>
  <c r="Y136" i="1"/>
  <c r="AA134" i="1"/>
  <c r="AC116" i="1"/>
  <c r="Z115" i="1"/>
  <c r="AB113" i="1"/>
  <c r="AA110" i="1"/>
  <c r="AC108" i="1"/>
  <c r="Z107" i="1"/>
  <c r="AB105" i="1"/>
  <c r="Y104" i="1"/>
  <c r="AA94" i="1"/>
  <c r="AC92" i="1"/>
  <c r="Z91" i="1"/>
  <c r="AB89" i="1"/>
  <c r="Z75" i="1"/>
  <c r="Q69" i="1"/>
  <c r="AB177" i="1"/>
  <c r="AC172" i="1"/>
  <c r="Y168" i="1"/>
  <c r="AB161" i="1"/>
  <c r="AB153" i="1"/>
  <c r="Z147" i="1"/>
  <c r="Z144" i="1"/>
  <c r="AB78" i="1"/>
  <c r="AB271" i="1"/>
  <c r="AA268" i="1"/>
  <c r="AC266" i="1"/>
  <c r="Z265" i="1"/>
  <c r="AA260" i="1"/>
  <c r="AC258" i="1"/>
  <c r="Z257" i="1"/>
  <c r="AB255" i="1"/>
  <c r="AA252" i="1"/>
  <c r="AC250" i="1"/>
  <c r="Z249" i="1"/>
  <c r="AB247" i="1"/>
  <c r="Y246" i="1"/>
  <c r="AA244" i="1"/>
  <c r="AC242" i="1"/>
  <c r="Z241" i="1"/>
  <c r="AB239" i="1"/>
  <c r="Y238" i="1"/>
  <c r="AA236" i="1"/>
  <c r="AC234" i="1"/>
  <c r="Z233" i="1"/>
  <c r="AB231" i="1"/>
  <c r="Y230" i="1"/>
  <c r="AA228" i="1"/>
  <c r="AC226" i="1"/>
  <c r="Z225" i="1"/>
  <c r="AB223" i="1"/>
  <c r="AA220" i="1"/>
  <c r="AC218" i="1"/>
  <c r="Z217" i="1"/>
  <c r="AB215" i="1"/>
  <c r="Y214" i="1"/>
  <c r="AA212" i="1"/>
  <c r="AC210" i="1"/>
  <c r="Z209" i="1"/>
  <c r="AB207" i="1"/>
  <c r="Y206" i="1"/>
  <c r="AA204" i="1"/>
  <c r="AC202" i="1"/>
  <c r="Z201" i="1"/>
  <c r="AB199" i="1"/>
  <c r="AA196" i="1"/>
  <c r="AC194" i="1"/>
  <c r="Z193" i="1"/>
  <c r="AB191" i="1"/>
  <c r="AA188" i="1"/>
  <c r="Z185" i="1"/>
  <c r="AB183" i="1"/>
  <c r="AA180" i="1"/>
  <c r="AC178" i="1"/>
  <c r="AB132" i="1"/>
  <c r="Y131" i="1"/>
  <c r="AA129" i="1"/>
  <c r="AC127" i="1"/>
  <c r="AB124" i="1"/>
  <c r="AA121" i="1"/>
  <c r="Z171" i="1"/>
  <c r="AA166" i="1"/>
  <c r="Z155" i="1"/>
  <c r="AC145" i="1"/>
  <c r="AA139" i="1"/>
  <c r="AA83" i="1"/>
  <c r="Z80" i="1"/>
  <c r="AC73" i="1"/>
  <c r="Z287" i="1"/>
  <c r="AB282" i="1"/>
  <c r="AA279" i="1"/>
  <c r="AC277" i="1"/>
  <c r="AB274" i="1"/>
  <c r="Y273" i="1"/>
  <c r="AA271" i="1"/>
  <c r="AC269" i="1"/>
  <c r="Z268" i="1"/>
  <c r="AA263" i="1"/>
  <c r="AC261" i="1"/>
  <c r="AB258" i="1"/>
  <c r="Y257" i="1"/>
  <c r="AC253" i="1"/>
  <c r="AB250" i="1"/>
  <c r="Y249" i="1"/>
  <c r="AA247" i="1"/>
  <c r="AC245" i="1"/>
  <c r="AB242" i="1"/>
  <c r="Y241" i="1"/>
  <c r="AA239" i="1"/>
  <c r="AC237" i="1"/>
  <c r="AB234" i="1"/>
  <c r="Y233" i="1"/>
  <c r="AA231" i="1"/>
  <c r="AC229" i="1"/>
  <c r="AB226" i="1"/>
  <c r="Y225" i="1"/>
  <c r="AA223" i="1"/>
  <c r="AC221" i="1"/>
  <c r="AB218" i="1"/>
  <c r="Y217" i="1"/>
  <c r="AA215" i="1"/>
  <c r="AC213" i="1"/>
  <c r="Y209" i="1"/>
  <c r="AA207" i="1"/>
  <c r="AC205" i="1"/>
  <c r="AB202" i="1"/>
  <c r="Y201" i="1"/>
  <c r="AA199" i="1"/>
  <c r="AC197" i="1"/>
  <c r="AA159" i="1"/>
  <c r="AC157" i="1"/>
  <c r="Z156" i="1"/>
  <c r="AB154" i="1"/>
  <c r="Y153" i="1"/>
  <c r="AA151" i="1"/>
  <c r="AC149" i="1"/>
  <c r="Z148" i="1"/>
  <c r="AB146" i="1"/>
  <c r="AB143" i="1"/>
  <c r="Y142" i="1"/>
  <c r="AA140" i="1"/>
  <c r="AC138" i="1"/>
  <c r="Z137" i="1"/>
  <c r="AC130" i="1"/>
  <c r="AA84" i="1"/>
  <c r="AA60" i="1"/>
  <c r="AA52" i="1"/>
  <c r="AA25" i="1"/>
  <c r="AC23" i="1"/>
  <c r="Z22" i="1"/>
  <c r="AA288" i="1"/>
  <c r="Q276" i="1"/>
  <c r="Y279" i="1"/>
  <c r="Q173" i="1"/>
  <c r="Y176" i="1"/>
  <c r="Q157" i="1"/>
  <c r="Y160" i="1"/>
  <c r="Z136" i="1"/>
  <c r="Q133" i="1"/>
  <c r="AA275" i="1"/>
  <c r="Z270" i="1"/>
  <c r="AC247" i="1"/>
  <c r="Z198" i="1"/>
  <c r="AB196" i="1"/>
  <c r="Q192" i="1"/>
  <c r="Y195" i="1"/>
  <c r="AA193" i="1"/>
  <c r="AC191" i="1"/>
  <c r="Z190" i="1"/>
  <c r="AB188" i="1"/>
  <c r="Q184" i="1"/>
  <c r="Y187" i="1"/>
  <c r="AA185" i="1"/>
  <c r="AC183" i="1"/>
  <c r="Z182" i="1"/>
  <c r="Z180" i="1"/>
  <c r="AB180" i="1"/>
  <c r="Y179" i="1"/>
  <c r="AA177" i="1"/>
  <c r="AC175" i="1"/>
  <c r="AA209" i="1"/>
  <c r="Q49" i="1"/>
  <c r="Y52" i="1"/>
  <c r="Q127" i="1"/>
  <c r="Y130" i="1"/>
  <c r="Q119" i="1"/>
  <c r="Y122" i="1"/>
  <c r="Z273" i="1"/>
  <c r="Q267" i="1"/>
  <c r="Y270" i="1"/>
  <c r="AB263" i="1"/>
  <c r="AB262" i="1"/>
  <c r="Q259" i="1"/>
  <c r="Y262" i="1"/>
  <c r="Q251" i="1"/>
  <c r="Y254" i="1"/>
  <c r="Q219" i="1"/>
  <c r="Y222" i="1"/>
  <c r="Q195" i="1"/>
  <c r="Y198" i="1"/>
  <c r="Q187" i="1"/>
  <c r="Y190" i="1"/>
  <c r="AC186" i="1"/>
  <c r="AC184" i="1"/>
  <c r="Q179" i="1"/>
  <c r="Y182" i="1"/>
  <c r="Q97" i="1"/>
  <c r="Y100" i="1"/>
  <c r="AC288" i="1"/>
  <c r="AC285" i="1"/>
  <c r="Z284" i="1"/>
  <c r="Q278" i="1"/>
  <c r="Y281" i="1"/>
  <c r="Q273" i="1"/>
  <c r="Z276" i="1"/>
  <c r="Z275" i="1"/>
  <c r="AB266" i="1"/>
  <c r="AB264" i="1"/>
  <c r="Q262" i="1"/>
  <c r="Y265" i="1"/>
  <c r="Q257" i="1"/>
  <c r="Z260" i="1"/>
  <c r="AA255" i="1"/>
  <c r="AA253" i="1"/>
  <c r="Q249" i="1"/>
  <c r="Z252" i="1"/>
  <c r="Q241" i="1"/>
  <c r="Z244" i="1"/>
  <c r="Q233" i="1"/>
  <c r="Z236" i="1"/>
  <c r="Q225" i="1"/>
  <c r="Z228" i="1"/>
  <c r="Q217" i="1"/>
  <c r="Z220" i="1"/>
  <c r="Q209" i="1"/>
  <c r="Z212" i="1"/>
  <c r="AB210" i="1"/>
  <c r="AB208" i="1"/>
  <c r="Q201" i="1"/>
  <c r="Z204" i="1"/>
  <c r="AC185" i="1"/>
  <c r="AA285" i="1"/>
  <c r="Q41" i="1"/>
  <c r="Y44" i="1"/>
  <c r="Q271" i="1"/>
  <c r="AB278" i="1"/>
  <c r="Q10" i="1"/>
  <c r="Y13" i="1"/>
  <c r="AB288" i="1"/>
  <c r="Y287" i="1"/>
  <c r="AB285" i="1"/>
  <c r="Y284" i="1"/>
  <c r="AA282" i="1"/>
  <c r="AC280" i="1"/>
  <c r="Z279" i="1"/>
  <c r="AB277" i="1"/>
  <c r="Y276" i="1"/>
  <c r="AA274" i="1"/>
  <c r="AC272" i="1"/>
  <c r="Z271" i="1"/>
  <c r="AB269" i="1"/>
  <c r="Y268" i="1"/>
  <c r="AA266" i="1"/>
  <c r="Z263" i="1"/>
  <c r="AB261" i="1"/>
  <c r="Z247" i="1"/>
  <c r="Z223" i="1"/>
  <c r="AB204" i="1"/>
  <c r="AB253" i="1"/>
  <c r="AB185" i="1"/>
  <c r="AC256" i="1"/>
  <c r="AC248" i="1"/>
  <c r="AA242" i="1"/>
  <c r="Y236" i="1"/>
  <c r="AB229" i="1"/>
  <c r="AC216" i="1"/>
  <c r="Y212" i="1"/>
  <c r="Y204" i="1"/>
  <c r="AA191" i="1"/>
  <c r="AB186" i="1"/>
  <c r="AB159" i="1"/>
  <c r="Z153" i="1"/>
  <c r="AC146" i="1"/>
  <c r="AC143" i="1"/>
  <c r="AB140" i="1"/>
  <c r="AA137" i="1"/>
  <c r="AC132" i="1"/>
  <c r="AB129" i="1"/>
  <c r="AB121" i="1"/>
  <c r="Q114" i="1"/>
  <c r="Y117" i="1"/>
  <c r="AB110" i="1"/>
  <c r="AC102" i="1"/>
  <c r="Q95" i="1"/>
  <c r="Y98" i="1"/>
  <c r="Z285" i="1"/>
  <c r="AC278" i="1"/>
  <c r="AB272" i="1"/>
  <c r="Z266" i="1"/>
  <c r="Z258" i="1"/>
  <c r="AC243" i="1"/>
  <c r="AA237" i="1"/>
  <c r="Q228" i="1"/>
  <c r="Y231" i="1"/>
  <c r="AB224" i="1"/>
  <c r="Z218" i="1"/>
  <c r="Z210" i="1"/>
  <c r="AC203" i="1"/>
  <c r="AB197" i="1"/>
  <c r="Z191" i="1"/>
  <c r="AA186" i="1"/>
  <c r="Q177" i="1"/>
  <c r="Y180" i="1"/>
  <c r="AC173" i="1"/>
  <c r="AA167" i="1"/>
  <c r="Y161" i="1"/>
  <c r="Z145" i="1"/>
  <c r="AC135" i="1"/>
  <c r="Q123" i="1"/>
  <c r="Z126" i="1"/>
  <c r="Q120" i="1"/>
  <c r="Y123" i="1"/>
  <c r="AB102" i="1"/>
  <c r="Y288" i="1"/>
  <c r="AC281" i="1"/>
  <c r="Z269" i="1"/>
  <c r="Z261" i="1"/>
  <c r="Q255" i="1"/>
  <c r="Y258" i="1"/>
  <c r="Z253" i="1"/>
  <c r="AC246" i="1"/>
  <c r="AA240" i="1"/>
  <c r="AB235" i="1"/>
  <c r="AA232" i="1"/>
  <c r="Z229" i="1"/>
  <c r="AA224" i="1"/>
  <c r="AB219" i="1"/>
  <c r="Z213" i="1"/>
  <c r="AA208" i="1"/>
  <c r="AC206" i="1"/>
  <c r="Q199" i="1"/>
  <c r="Y202" i="1"/>
  <c r="Z194" i="1"/>
  <c r="AB192" i="1"/>
  <c r="AA189" i="1"/>
  <c r="AC187" i="1"/>
  <c r="Z186" i="1"/>
  <c r="AB184" i="1"/>
  <c r="AA181" i="1"/>
  <c r="AC176" i="1"/>
  <c r="Z175" i="1"/>
  <c r="Q169" i="1"/>
  <c r="Y172" i="1"/>
  <c r="Q161" i="1"/>
  <c r="Y164" i="1"/>
  <c r="Z159" i="1"/>
  <c r="AB157" i="1"/>
  <c r="Q153" i="1"/>
  <c r="Y156" i="1"/>
  <c r="AA154" i="1"/>
  <c r="AC152" i="1"/>
  <c r="AB149" i="1"/>
  <c r="Q145" i="1"/>
  <c r="Y148" i="1"/>
  <c r="AA146" i="1"/>
  <c r="Y145" i="1"/>
  <c r="AA143" i="1"/>
  <c r="AC141" i="1"/>
  <c r="Z140" i="1"/>
  <c r="Z139" i="1"/>
  <c r="AB138" i="1"/>
  <c r="Y137" i="1"/>
  <c r="AB135" i="1"/>
  <c r="Q131" i="1"/>
  <c r="Y134" i="1"/>
  <c r="AA132" i="1"/>
  <c r="Z129" i="1"/>
  <c r="AB127" i="1"/>
  <c r="Y126" i="1"/>
  <c r="AA124" i="1"/>
  <c r="AC122" i="1"/>
  <c r="Z121" i="1"/>
  <c r="AC119" i="1"/>
  <c r="Z118" i="1"/>
  <c r="AB116" i="1"/>
  <c r="Y115" i="1"/>
  <c r="AA113" i="1"/>
  <c r="AC111" i="1"/>
  <c r="Q107" i="1"/>
  <c r="Z110" i="1"/>
  <c r="AB108" i="1"/>
  <c r="Q104" i="1"/>
  <c r="Y107" i="1"/>
  <c r="AA105" i="1"/>
  <c r="Q101" i="1"/>
  <c r="AA102" i="1"/>
  <c r="AC100" i="1"/>
  <c r="Z99" i="1"/>
  <c r="AB97" i="1"/>
  <c r="Q93" i="1"/>
  <c r="Y96" i="1"/>
  <c r="Y88" i="1"/>
  <c r="Q85" i="1"/>
  <c r="Y235" i="1"/>
  <c r="AA258" i="1"/>
  <c r="AC240" i="1"/>
  <c r="AC232" i="1"/>
  <c r="Y228" i="1"/>
  <c r="AB221" i="1"/>
  <c r="Z215" i="1"/>
  <c r="AC208" i="1"/>
  <c r="AC200" i="1"/>
  <c r="Z196" i="1"/>
  <c r="Z188" i="1"/>
  <c r="AC181" i="1"/>
  <c r="Q155" i="1"/>
  <c r="Y158" i="1"/>
  <c r="AB151" i="1"/>
  <c r="AA145" i="1"/>
  <c r="Q139" i="1"/>
  <c r="Z142" i="1"/>
  <c r="Q125" i="1"/>
  <c r="Y128" i="1"/>
  <c r="Z123" i="1"/>
  <c r="AA115" i="1"/>
  <c r="Y109" i="1"/>
  <c r="Z104" i="1"/>
  <c r="AA96" i="1"/>
  <c r="Q285" i="1"/>
  <c r="Z288" i="1"/>
  <c r="Q279" i="1"/>
  <c r="Y282" i="1"/>
  <c r="Y274" i="1"/>
  <c r="AC267" i="1"/>
  <c r="AA261" i="1"/>
  <c r="Q252" i="1"/>
  <c r="Y255" i="1"/>
  <c r="AB248" i="1"/>
  <c r="AA245" i="1"/>
  <c r="AB240" i="1"/>
  <c r="AB232" i="1"/>
  <c r="Z226" i="1"/>
  <c r="AC219" i="1"/>
  <c r="AA213" i="1"/>
  <c r="Y207" i="1"/>
  <c r="AB200" i="1"/>
  <c r="AC192" i="1"/>
  <c r="AA178" i="1"/>
  <c r="Z172" i="1"/>
  <c r="AC165" i="1"/>
  <c r="Z134" i="1"/>
  <c r="AB286" i="1"/>
  <c r="Q274" i="1"/>
  <c r="Y277" i="1"/>
  <c r="Y266" i="1"/>
  <c r="AB251" i="1"/>
  <c r="Q239" i="1"/>
  <c r="Y242" i="1"/>
  <c r="AC230" i="1"/>
  <c r="AC222" i="1"/>
  <c r="Q215" i="1"/>
  <c r="Y218" i="1"/>
  <c r="Q207" i="1"/>
  <c r="Y210" i="1"/>
  <c r="AB203" i="1"/>
  <c r="AA197" i="1"/>
  <c r="Q180" i="1"/>
  <c r="Y183" i="1"/>
  <c r="AA289" i="1"/>
  <c r="AC287" i="1"/>
  <c r="AA286" i="1"/>
  <c r="AC284" i="1"/>
  <c r="Z283" i="1"/>
  <c r="AB281" i="1"/>
  <c r="Y280" i="1"/>
  <c r="AA278" i="1"/>
  <c r="AC276" i="1"/>
  <c r="AC273" i="1"/>
  <c r="Q269" i="1"/>
  <c r="Z272" i="1"/>
  <c r="AB270" i="1"/>
  <c r="Y269" i="1"/>
  <c r="AA267" i="1"/>
  <c r="AC265" i="1"/>
  <c r="Q261" i="1"/>
  <c r="Z264" i="1"/>
  <c r="Y261" i="1"/>
  <c r="AC257" i="1"/>
  <c r="Z256" i="1"/>
  <c r="AB254" i="1"/>
  <c r="Q250" i="1"/>
  <c r="X251" i="1" s="1"/>
  <c r="Y253" i="1"/>
  <c r="AA251" i="1"/>
  <c r="AC249" i="1"/>
  <c r="Q245" i="1"/>
  <c r="Z248" i="1"/>
  <c r="AB246" i="1"/>
  <c r="AA243" i="1"/>
  <c r="AC241" i="1"/>
  <c r="Q237" i="1"/>
  <c r="Z240" i="1"/>
  <c r="AB238" i="1"/>
  <c r="Q234" i="1"/>
  <c r="Y237" i="1"/>
  <c r="AA235" i="1"/>
  <c r="AC233" i="1"/>
  <c r="Q229" i="1"/>
  <c r="Z232" i="1"/>
  <c r="AB230" i="1"/>
  <c r="Y229" i="1"/>
  <c r="AA227" i="1"/>
  <c r="AC225" i="1"/>
  <c r="Q221" i="1"/>
  <c r="Z224" i="1"/>
  <c r="AB222" i="1"/>
  <c r="Q218" i="1"/>
  <c r="Y221" i="1"/>
  <c r="AA219" i="1"/>
  <c r="AC217" i="1"/>
  <c r="Q213" i="1"/>
  <c r="Z216" i="1"/>
  <c r="AB214" i="1"/>
  <c r="Y213" i="1"/>
  <c r="AA211" i="1"/>
  <c r="AC209" i="1"/>
  <c r="Z208" i="1"/>
  <c r="AB206" i="1"/>
  <c r="Q202" i="1"/>
  <c r="Y205" i="1"/>
  <c r="AA203" i="1"/>
  <c r="AC201" i="1"/>
  <c r="Z200" i="1"/>
  <c r="AC198" i="1"/>
  <c r="Z197" i="1"/>
  <c r="AB195" i="1"/>
  <c r="Q191" i="1"/>
  <c r="Y194" i="1"/>
  <c r="AC190" i="1"/>
  <c r="Z189" i="1"/>
  <c r="AB187" i="1"/>
  <c r="Q183" i="1"/>
  <c r="Y186" i="1"/>
  <c r="AA184" i="1"/>
  <c r="AC182" i="1"/>
  <c r="Z181" i="1"/>
  <c r="AB179" i="1"/>
  <c r="AB178" i="1"/>
  <c r="Y178" i="1"/>
  <c r="AB176" i="1"/>
  <c r="Q172" i="1"/>
  <c r="Y175" i="1"/>
  <c r="AA173" i="1"/>
  <c r="AA172" i="1"/>
  <c r="AC171" i="1"/>
  <c r="Z170" i="1"/>
  <c r="AB168" i="1"/>
  <c r="Y167" i="1"/>
  <c r="AA165" i="1"/>
  <c r="AC163" i="1"/>
  <c r="AC162" i="1"/>
  <c r="Z162" i="1"/>
  <c r="AB160" i="1"/>
  <c r="Q156" i="1"/>
  <c r="Y159" i="1"/>
  <c r="AA157" i="1"/>
  <c r="AC155" i="1"/>
  <c r="Z154" i="1"/>
  <c r="AB152" i="1"/>
  <c r="Y151" i="1"/>
  <c r="AA149" i="1"/>
  <c r="AC147" i="1"/>
  <c r="Z146" i="1"/>
  <c r="AC144" i="1"/>
  <c r="Z143" i="1"/>
  <c r="AB141" i="1"/>
  <c r="Q137" i="1"/>
  <c r="Y140" i="1"/>
  <c r="AA138" i="1"/>
  <c r="AC136" i="1"/>
  <c r="AA135" i="1"/>
  <c r="AC133" i="1"/>
  <c r="Z132" i="1"/>
  <c r="AB130" i="1"/>
  <c r="Y129" i="1"/>
  <c r="AA127" i="1"/>
  <c r="AC125" i="1"/>
  <c r="Z124" i="1"/>
  <c r="AB122" i="1"/>
  <c r="Y121" i="1"/>
  <c r="AB119" i="1"/>
  <c r="Q115" i="1"/>
  <c r="Y118" i="1"/>
  <c r="AA116" i="1"/>
  <c r="AC114" i="1"/>
  <c r="Z255" i="1"/>
  <c r="AA250" i="1"/>
  <c r="Y244" i="1"/>
  <c r="Z239" i="1"/>
  <c r="AA234" i="1"/>
  <c r="AA226" i="1"/>
  <c r="AA218" i="1"/>
  <c r="AA210" i="1"/>
  <c r="AB205" i="1"/>
  <c r="Z199" i="1"/>
  <c r="Y193" i="1"/>
  <c r="Y185" i="1"/>
  <c r="AA156" i="1"/>
  <c r="Y150" i="1"/>
  <c r="AA126" i="1"/>
  <c r="Y120" i="1"/>
  <c r="AC113" i="1"/>
  <c r="AA107" i="1"/>
  <c r="AB99" i="1"/>
  <c r="AC286" i="1"/>
  <c r="AA280" i="1"/>
  <c r="AA269" i="1"/>
  <c r="Y263" i="1"/>
  <c r="AB256" i="1"/>
  <c r="Z250" i="1"/>
  <c r="Z242" i="1"/>
  <c r="AC235" i="1"/>
  <c r="AC227" i="1"/>
  <c r="Q220" i="1"/>
  <c r="Y223" i="1"/>
  <c r="Q212" i="1"/>
  <c r="Y215" i="1"/>
  <c r="Z202" i="1"/>
  <c r="Y196" i="1"/>
  <c r="AB189" i="1"/>
  <c r="Z183" i="1"/>
  <c r="Y177" i="1"/>
  <c r="AB170" i="1"/>
  <c r="Z164" i="1"/>
  <c r="Q117" i="1"/>
  <c r="Y285" i="1"/>
  <c r="Q277" i="1"/>
  <c r="Z280" i="1"/>
  <c r="AC270" i="1"/>
  <c r="AB267" i="1"/>
  <c r="AC262" i="1"/>
  <c r="AC254" i="1"/>
  <c r="Q247" i="1"/>
  <c r="Y250" i="1"/>
  <c r="Z245" i="1"/>
  <c r="AB243" i="1"/>
  <c r="AC238" i="1"/>
  <c r="Q231" i="1"/>
  <c r="Y234" i="1"/>
  <c r="Q223" i="1"/>
  <c r="Y226" i="1"/>
  <c r="Z221" i="1"/>
  <c r="AC214" i="1"/>
  <c r="AB211" i="1"/>
  <c r="Z205" i="1"/>
  <c r="AA200" i="1"/>
  <c r="AC195" i="1"/>
  <c r="Q188" i="1"/>
  <c r="Y191" i="1"/>
  <c r="G6" i="1"/>
  <c r="Q289" i="1"/>
  <c r="AB287" i="1"/>
  <c r="AB284" i="1"/>
  <c r="Q280" i="1"/>
  <c r="Y283" i="1"/>
  <c r="AA281" i="1"/>
  <c r="AC279" i="1"/>
  <c r="Z278" i="1"/>
  <c r="AB276" i="1"/>
  <c r="Y275" i="1"/>
  <c r="AB273" i="1"/>
  <c r="Y272" i="1"/>
  <c r="AA270" i="1"/>
  <c r="AC268" i="1"/>
  <c r="Z267" i="1"/>
  <c r="AB265" i="1"/>
  <c r="Y264" i="1"/>
  <c r="AA262" i="1"/>
  <c r="AC260" i="1"/>
  <c r="AB257" i="1"/>
  <c r="Q253" i="1"/>
  <c r="Y256" i="1"/>
  <c r="AA254" i="1"/>
  <c r="AC252" i="1"/>
  <c r="Z251" i="1"/>
  <c r="AB249" i="1"/>
  <c r="Y248" i="1"/>
  <c r="AA246" i="1"/>
  <c r="AC244" i="1"/>
  <c r="Z243" i="1"/>
  <c r="Y240" i="1"/>
  <c r="AA238" i="1"/>
  <c r="AC236" i="1"/>
  <c r="Z235" i="1"/>
  <c r="AB233" i="1"/>
  <c r="AA230" i="1"/>
  <c r="AC228" i="1"/>
  <c r="Q224" i="1"/>
  <c r="Z227" i="1"/>
  <c r="AB225" i="1"/>
  <c r="Y224" i="1"/>
  <c r="AA222" i="1"/>
  <c r="AC220" i="1"/>
  <c r="Z219" i="1"/>
  <c r="AB217" i="1"/>
  <c r="Y216" i="1"/>
  <c r="AA214" i="1"/>
  <c r="AC212" i="1"/>
  <c r="Q208" i="1"/>
  <c r="Z211" i="1"/>
  <c r="AB209" i="1"/>
  <c r="Y208" i="1"/>
  <c r="AA206" i="1"/>
  <c r="AC204" i="1"/>
  <c r="Z203" i="1"/>
  <c r="AB201" i="1"/>
  <c r="Q197" i="1"/>
  <c r="X199" i="1" s="1"/>
  <c r="Y200" i="1"/>
  <c r="AB198" i="1"/>
  <c r="AA195" i="1"/>
  <c r="AC193" i="1"/>
  <c r="Z192" i="1"/>
  <c r="AB190" i="1"/>
  <c r="Q186" i="1"/>
  <c r="Y189" i="1"/>
  <c r="AA187" i="1"/>
  <c r="Z184" i="1"/>
  <c r="AB182" i="1"/>
  <c r="Y181" i="1"/>
  <c r="AA179" i="1"/>
  <c r="Q175" i="1"/>
  <c r="AA176" i="1"/>
  <c r="AC174" i="1"/>
  <c r="Z173" i="1"/>
  <c r="AB171" i="1"/>
  <c r="Q167" i="1"/>
  <c r="AA168" i="1"/>
  <c r="AC166" i="1"/>
  <c r="Z165" i="1"/>
  <c r="AB163" i="1"/>
  <c r="Y162" i="1"/>
  <c r="Q159" i="1"/>
  <c r="AA141" i="1"/>
  <c r="Q24" i="1"/>
  <c r="Y27" i="1"/>
  <c r="Y170" i="1"/>
  <c r="Y260" i="1"/>
  <c r="Y252" i="1"/>
  <c r="AB245" i="1"/>
  <c r="AB237" i="1"/>
  <c r="Z231" i="1"/>
  <c r="AC224" i="1"/>
  <c r="Y220" i="1"/>
  <c r="AB213" i="1"/>
  <c r="Z207" i="1"/>
  <c r="AA202" i="1"/>
  <c r="AB194" i="1"/>
  <c r="AC189" i="1"/>
  <c r="AA183" i="1"/>
  <c r="Z161" i="1"/>
  <c r="AC154" i="1"/>
  <c r="AA148" i="1"/>
  <c r="Q136" i="1"/>
  <c r="Y139" i="1"/>
  <c r="Z131" i="1"/>
  <c r="AC124" i="1"/>
  <c r="AB118" i="1"/>
  <c r="Z112" i="1"/>
  <c r="AC105" i="1"/>
  <c r="Z101" i="1"/>
  <c r="AC289" i="1"/>
  <c r="AB283" i="1"/>
  <c r="Z277" i="1"/>
  <c r="Q268" i="1"/>
  <c r="Y271" i="1"/>
  <c r="AC259" i="1"/>
  <c r="AC251" i="1"/>
  <c r="Q244" i="1"/>
  <c r="Y247" i="1"/>
  <c r="Q236" i="1"/>
  <c r="Y239" i="1"/>
  <c r="Z234" i="1"/>
  <c r="AA229" i="1"/>
  <c r="AA221" i="1"/>
  <c r="AB216" i="1"/>
  <c r="AC211" i="1"/>
  <c r="AA205" i="1"/>
  <c r="Y199" i="1"/>
  <c r="AA194" i="1"/>
  <c r="Q185" i="1"/>
  <c r="Y188" i="1"/>
  <c r="AB181" i="1"/>
  <c r="AA175" i="1"/>
  <c r="Y169" i="1"/>
  <c r="AB162" i="1"/>
  <c r="AA118" i="1"/>
  <c r="Q109" i="1"/>
  <c r="Y112" i="1"/>
  <c r="Q98" i="1"/>
  <c r="X101" i="1" s="1"/>
  <c r="Y101" i="1"/>
  <c r="Y251" i="1"/>
  <c r="AA283" i="1"/>
  <c r="AA272" i="1"/>
  <c r="AA264" i="1"/>
  <c r="AA256" i="1"/>
  <c r="AA248" i="1"/>
  <c r="Z237" i="1"/>
  <c r="AB227" i="1"/>
  <c r="AA216" i="1"/>
  <c r="AA287" i="1"/>
  <c r="AA284" i="1"/>
  <c r="AC282" i="1"/>
  <c r="Z281" i="1"/>
  <c r="AB279" i="1"/>
  <c r="Q275" i="1"/>
  <c r="X278" i="1" s="1"/>
  <c r="Y278" i="1"/>
  <c r="AA276" i="1"/>
  <c r="AC274" i="1"/>
  <c r="AA273" i="1"/>
  <c r="AC271" i="1"/>
  <c r="AB268" i="1"/>
  <c r="Y267" i="1"/>
  <c r="AA265" i="1"/>
  <c r="AC263" i="1"/>
  <c r="Z262" i="1"/>
  <c r="AB260" i="1"/>
  <c r="Y259" i="1"/>
  <c r="AA257" i="1"/>
  <c r="AC255" i="1"/>
  <c r="Z254" i="1"/>
  <c r="AB252" i="1"/>
  <c r="AA249" i="1"/>
  <c r="Q243" i="1"/>
  <c r="Z246" i="1"/>
  <c r="AB244" i="1"/>
  <c r="Q240" i="1"/>
  <c r="Y243" i="1"/>
  <c r="AC239" i="1"/>
  <c r="Z238" i="1"/>
  <c r="AB236" i="1"/>
  <c r="AA233" i="1"/>
  <c r="AC231" i="1"/>
  <c r="Q227" i="1"/>
  <c r="Z230" i="1"/>
  <c r="AB228" i="1"/>
  <c r="AA225" i="1"/>
  <c r="AC223" i="1"/>
  <c r="Z222" i="1"/>
  <c r="AB220" i="1"/>
  <c r="Q216" i="1"/>
  <c r="Y219" i="1"/>
  <c r="AA217" i="1"/>
  <c r="AC215" i="1"/>
  <c r="Q211" i="1"/>
  <c r="Z214" i="1"/>
  <c r="AB212" i="1"/>
  <c r="Y211" i="1"/>
  <c r="AC207" i="1"/>
  <c r="Z206" i="1"/>
  <c r="Y203" i="1"/>
  <c r="AA201" i="1"/>
  <c r="AC199" i="1"/>
  <c r="AA198" i="1"/>
  <c r="AC196" i="1"/>
  <c r="Z195" i="1"/>
  <c r="AB193" i="1"/>
  <c r="Q189" i="1"/>
  <c r="Y192" i="1"/>
  <c r="AA190" i="1"/>
  <c r="AC188" i="1"/>
  <c r="Z187" i="1"/>
  <c r="Q181" i="1"/>
  <c r="Y184" i="1"/>
  <c r="AA182" i="1"/>
  <c r="AC180" i="1"/>
  <c r="Z179" i="1"/>
  <c r="AC177" i="1"/>
  <c r="Z176" i="1"/>
  <c r="AB174" i="1"/>
  <c r="Y173" i="1"/>
  <c r="AC169" i="1"/>
  <c r="Q165" i="1"/>
  <c r="Z168" i="1"/>
  <c r="AC161" i="1"/>
  <c r="Z160" i="1"/>
  <c r="AB158" i="1"/>
  <c r="Y157" i="1"/>
  <c r="AA155" i="1"/>
  <c r="AC153" i="1"/>
  <c r="Q149" i="1"/>
  <c r="Z152" i="1"/>
  <c r="AB150" i="1"/>
  <c r="Q146" i="1"/>
  <c r="Y149" i="1"/>
  <c r="AA147" i="1"/>
  <c r="AA144" i="1"/>
  <c r="AC142" i="1"/>
  <c r="Z141" i="1"/>
  <c r="AB139" i="1"/>
  <c r="Q135" i="1"/>
  <c r="Y138" i="1"/>
  <c r="AA136" i="1"/>
  <c r="Y135" i="1"/>
  <c r="AA133" i="1"/>
  <c r="AC131" i="1"/>
  <c r="Z130" i="1"/>
  <c r="Y127" i="1"/>
  <c r="AA125" i="1"/>
  <c r="AC123" i="1"/>
  <c r="Z122" i="1"/>
  <c r="AB120" i="1"/>
  <c r="Z119" i="1"/>
  <c r="AB117" i="1"/>
  <c r="Q113" i="1"/>
  <c r="Y116" i="1"/>
  <c r="AA114" i="1"/>
  <c r="AC112" i="1"/>
  <c r="Z111" i="1"/>
  <c r="AB109" i="1"/>
  <c r="Y108" i="1"/>
  <c r="AA106" i="1"/>
  <c r="AC104" i="1"/>
  <c r="AA103" i="1"/>
  <c r="AC101" i="1"/>
  <c r="Z100" i="1"/>
  <c r="AB98" i="1"/>
  <c r="Y97" i="1"/>
  <c r="Y41" i="1"/>
  <c r="AA39" i="1"/>
  <c r="AC34" i="1"/>
  <c r="Z33" i="1"/>
  <c r="Q27" i="1"/>
  <c r="Y30" i="1"/>
  <c r="AC33" i="1"/>
  <c r="AB166" i="1"/>
  <c r="Q162" i="1"/>
  <c r="Y165" i="1"/>
  <c r="AA163" i="1"/>
  <c r="AA160" i="1"/>
  <c r="AC158" i="1"/>
  <c r="Z157" i="1"/>
  <c r="AB155" i="1"/>
  <c r="Q151" i="1"/>
  <c r="Y154" i="1"/>
  <c r="AA152" i="1"/>
  <c r="AC150" i="1"/>
  <c r="Z149" i="1"/>
  <c r="AB147" i="1"/>
  <c r="Y146" i="1"/>
  <c r="AB144" i="1"/>
  <c r="Q140" i="1"/>
  <c r="Y143" i="1"/>
  <c r="AC139" i="1"/>
  <c r="Z138" i="1"/>
  <c r="AB136" i="1"/>
  <c r="Z135" i="1"/>
  <c r="AB133" i="1"/>
  <c r="Q129" i="1"/>
  <c r="Y132" i="1"/>
  <c r="AA130" i="1"/>
  <c r="AC128" i="1"/>
  <c r="Z127" i="1"/>
  <c r="AB125" i="1"/>
  <c r="Y124" i="1"/>
  <c r="AA122" i="1"/>
  <c r="AC120" i="1"/>
  <c r="AA119" i="1"/>
  <c r="AC117" i="1"/>
  <c r="Z116" i="1"/>
  <c r="AB114" i="1"/>
  <c r="Y113" i="1"/>
  <c r="AA111" i="1"/>
  <c r="AC109" i="1"/>
  <c r="Z108" i="1"/>
  <c r="AB106" i="1"/>
  <c r="Y105" i="1"/>
  <c r="AB103" i="1"/>
  <c r="Q99" i="1"/>
  <c r="Y102" i="1"/>
  <c r="AA100" i="1"/>
  <c r="AC98" i="1"/>
  <c r="Z97" i="1"/>
  <c r="AB95" i="1"/>
  <c r="Y94" i="1"/>
  <c r="AC90" i="1"/>
  <c r="Z89" i="1"/>
  <c r="AC87" i="1"/>
  <c r="Z86" i="1"/>
  <c r="AB84" i="1"/>
  <c r="Y83" i="1"/>
  <c r="AA81" i="1"/>
  <c r="AC79" i="1"/>
  <c r="Q75" i="1"/>
  <c r="Z78" i="1"/>
  <c r="AB76" i="1"/>
  <c r="Q72" i="1"/>
  <c r="Y75" i="1"/>
  <c r="AA73" i="1"/>
  <c r="AA70" i="1"/>
  <c r="AC68" i="1"/>
  <c r="Z67" i="1"/>
  <c r="AB65" i="1"/>
  <c r="Q61" i="1"/>
  <c r="Y64" i="1"/>
  <c r="AA62" i="1"/>
  <c r="AC60" i="1"/>
  <c r="Z59" i="1"/>
  <c r="AB57" i="1"/>
  <c r="Y56" i="1"/>
  <c r="Q53" i="1"/>
  <c r="Z43" i="1"/>
  <c r="AC41" i="1"/>
  <c r="Z96" i="1"/>
  <c r="AB94" i="1"/>
  <c r="Y93" i="1"/>
  <c r="AA91" i="1"/>
  <c r="AC89" i="1"/>
  <c r="Z88" i="1"/>
  <c r="AC86" i="1"/>
  <c r="Z85" i="1"/>
  <c r="AB83" i="1"/>
  <c r="Q79" i="1"/>
  <c r="Y82" i="1"/>
  <c r="AA80" i="1"/>
  <c r="AC78" i="1"/>
  <c r="Z77" i="1"/>
  <c r="AB75" i="1"/>
  <c r="Q71" i="1"/>
  <c r="Y74" i="1"/>
  <c r="AA72" i="1"/>
  <c r="AA69" i="1"/>
  <c r="AC67" i="1"/>
  <c r="Z66" i="1"/>
  <c r="AB64" i="1"/>
  <c r="Y63" i="1"/>
  <c r="AA61" i="1"/>
  <c r="AC59" i="1"/>
  <c r="Z58" i="1"/>
  <c r="AB56" i="1"/>
  <c r="AA53" i="1"/>
  <c r="AC51" i="1"/>
  <c r="Z50" i="1"/>
  <c r="AB48" i="1"/>
  <c r="Q44" i="1"/>
  <c r="Y47" i="1"/>
  <c r="AA45" i="1"/>
  <c r="AA44" i="1"/>
  <c r="AC43" i="1"/>
  <c r="Z42" i="1"/>
  <c r="AC40" i="1"/>
  <c r="Z39" i="1"/>
  <c r="AB37" i="1"/>
  <c r="Q33" i="1"/>
  <c r="X36" i="1" s="1"/>
  <c r="AD36" i="1" s="1"/>
  <c r="Y36" i="1"/>
  <c r="AB34" i="1"/>
  <c r="Y33" i="1"/>
  <c r="AA31" i="1"/>
  <c r="AC29" i="1"/>
  <c r="Z28" i="1"/>
  <c r="AC26" i="1"/>
  <c r="Z25" i="1"/>
  <c r="AB23" i="1"/>
  <c r="Q19" i="1"/>
  <c r="Y22" i="1"/>
  <c r="AA20" i="1"/>
  <c r="AC18" i="1"/>
  <c r="AC17" i="1"/>
  <c r="Z17" i="1"/>
  <c r="AB15" i="1"/>
  <c r="Q11" i="1"/>
  <c r="Y14" i="1"/>
  <c r="Q82" i="1"/>
  <c r="Y85" i="1"/>
  <c r="AC70" i="1"/>
  <c r="Z69" i="1"/>
  <c r="Q63" i="1"/>
  <c r="Y66" i="1"/>
  <c r="Q55" i="1"/>
  <c r="Y58" i="1"/>
  <c r="Z53" i="1"/>
  <c r="AB51" i="1"/>
  <c r="Q47" i="1"/>
  <c r="Y50" i="1"/>
  <c r="AA48" i="1"/>
  <c r="AC46" i="1"/>
  <c r="Z45" i="1"/>
  <c r="AB43" i="1"/>
  <c r="Y42" i="1"/>
  <c r="AB40" i="1"/>
  <c r="Q36" i="1"/>
  <c r="Y39" i="1"/>
  <c r="AA37" i="1"/>
  <c r="AC35" i="1"/>
  <c r="AA34" i="1"/>
  <c r="AC32" i="1"/>
  <c r="Q28" i="1"/>
  <c r="Z31" i="1"/>
  <c r="AB29" i="1"/>
  <c r="Y28" i="1"/>
  <c r="AB26" i="1"/>
  <c r="Y25" i="1"/>
  <c r="AA23" i="1"/>
  <c r="AC21" i="1"/>
  <c r="Z20" i="1"/>
  <c r="Q14" i="1"/>
  <c r="Y17" i="1"/>
  <c r="Z113" i="1"/>
  <c r="AB111" i="1"/>
  <c r="Y110" i="1"/>
  <c r="AA108" i="1"/>
  <c r="AC106" i="1"/>
  <c r="Z105" i="1"/>
  <c r="AC103" i="1"/>
  <c r="Z102" i="1"/>
  <c r="AB100" i="1"/>
  <c r="Y99" i="1"/>
  <c r="AA97" i="1"/>
  <c r="AC95" i="1"/>
  <c r="Q91" i="1"/>
  <c r="Z94" i="1"/>
  <c r="AB92" i="1"/>
  <c r="Y91" i="1"/>
  <c r="AA89" i="1"/>
  <c r="AA86" i="1"/>
  <c r="AC84" i="1"/>
  <c r="Z83" i="1"/>
  <c r="AB81" i="1"/>
  <c r="Q77" i="1"/>
  <c r="Y80" i="1"/>
  <c r="AA78" i="1"/>
  <c r="AC76" i="1"/>
  <c r="AB73" i="1"/>
  <c r="Y72" i="1"/>
  <c r="AB70" i="1"/>
  <c r="Q66" i="1"/>
  <c r="Y69" i="1"/>
  <c r="AA67" i="1"/>
  <c r="AC65" i="1"/>
  <c r="Z64" i="1"/>
  <c r="AB62" i="1"/>
  <c r="Y61" i="1"/>
  <c r="AA59" i="1"/>
  <c r="AC57" i="1"/>
  <c r="Z56" i="1"/>
  <c r="AB54" i="1"/>
  <c r="Q50" i="1"/>
  <c r="Y53" i="1"/>
  <c r="AA51" i="1"/>
  <c r="Z48" i="1"/>
  <c r="AB46" i="1"/>
  <c r="Y45" i="1"/>
  <c r="AA43" i="1"/>
  <c r="Q39" i="1"/>
  <c r="AA40" i="1"/>
  <c r="AC38" i="1"/>
  <c r="Z37" i="1"/>
  <c r="AB35" i="1"/>
  <c r="Z34" i="1"/>
  <c r="AA29" i="1"/>
  <c r="Q25" i="1"/>
  <c r="AA26" i="1"/>
  <c r="AC24" i="1"/>
  <c r="Z23" i="1"/>
  <c r="AB21" i="1"/>
  <c r="Q17" i="1"/>
  <c r="Y20" i="1"/>
  <c r="AA18" i="1"/>
  <c r="AC16" i="1"/>
  <c r="Z15" i="1"/>
  <c r="AA95" i="1"/>
  <c r="AC93" i="1"/>
  <c r="Z92" i="1"/>
  <c r="AB90" i="1"/>
  <c r="Y89" i="1"/>
  <c r="AB87" i="1"/>
  <c r="Q83" i="1"/>
  <c r="Y86" i="1"/>
  <c r="AC82" i="1"/>
  <c r="Z81" i="1"/>
  <c r="AB79" i="1"/>
  <c r="Y78" i="1"/>
  <c r="AC74" i="1"/>
  <c r="Z73" i="1"/>
  <c r="AC71" i="1"/>
  <c r="Z70" i="1"/>
  <c r="AB68" i="1"/>
  <c r="Y67" i="1"/>
  <c r="AA65" i="1"/>
  <c r="AC63" i="1"/>
  <c r="Q59" i="1"/>
  <c r="Z62" i="1"/>
  <c r="AB60" i="1"/>
  <c r="Q56" i="1"/>
  <c r="Y59" i="1"/>
  <c r="AA57" i="1"/>
  <c r="AA54" i="1"/>
  <c r="AC52" i="1"/>
  <c r="Z51" i="1"/>
  <c r="AB49" i="1"/>
  <c r="Q45" i="1"/>
  <c r="Y48" i="1"/>
  <c r="AA46" i="1"/>
  <c r="AC44" i="1"/>
  <c r="Z40" i="1"/>
  <c r="AB38" i="1"/>
  <c r="Y37" i="1"/>
  <c r="AA35" i="1"/>
  <c r="Q31" i="1"/>
  <c r="Y34" i="1"/>
  <c r="AA32" i="1"/>
  <c r="AC30" i="1"/>
  <c r="Z29" i="1"/>
  <c r="AC27" i="1"/>
  <c r="Z26" i="1"/>
  <c r="AB24" i="1"/>
  <c r="Q20" i="1"/>
  <c r="AA21" i="1"/>
  <c r="AC19" i="1"/>
  <c r="Z18" i="1"/>
  <c r="AB16" i="1"/>
  <c r="Y23" i="1"/>
  <c r="Z95" i="1"/>
  <c r="AB93" i="1"/>
  <c r="Y92" i="1"/>
  <c r="AA90" i="1"/>
  <c r="AC88" i="1"/>
  <c r="AA87" i="1"/>
  <c r="AC85" i="1"/>
  <c r="Z84" i="1"/>
  <c r="AB82" i="1"/>
  <c r="Y81" i="1"/>
  <c r="AA79" i="1"/>
  <c r="AC77" i="1"/>
  <c r="Z76" i="1"/>
  <c r="AB74" i="1"/>
  <c r="Y73" i="1"/>
  <c r="AB71" i="1"/>
  <c r="Q67" i="1"/>
  <c r="Y70" i="1"/>
  <c r="AA68" i="1"/>
  <c r="AC66" i="1"/>
  <c r="Z65" i="1"/>
  <c r="AB63" i="1"/>
  <c r="Y62" i="1"/>
  <c r="AC58" i="1"/>
  <c r="Z57" i="1"/>
  <c r="AC55" i="1"/>
  <c r="Z54" i="1"/>
  <c r="AB52" i="1"/>
  <c r="Q48" i="1"/>
  <c r="Y51" i="1"/>
  <c r="AA49" i="1"/>
  <c r="AC47" i="1"/>
  <c r="Z46" i="1"/>
  <c r="AB44" i="1"/>
  <c r="Y43" i="1"/>
  <c r="AB41" i="1"/>
  <c r="Q37" i="1"/>
  <c r="Y40" i="1"/>
  <c r="AA38" i="1"/>
  <c r="AC36" i="1"/>
  <c r="Z35" i="1"/>
  <c r="Z32" i="1"/>
  <c r="AB30" i="1"/>
  <c r="Y29" i="1"/>
  <c r="AB27" i="1"/>
  <c r="Q23" i="1"/>
  <c r="Y26" i="1"/>
  <c r="AA24" i="1"/>
  <c r="AC22" i="1"/>
  <c r="Z21" i="1"/>
  <c r="AB19" i="1"/>
  <c r="Z177" i="1"/>
  <c r="AB175" i="1"/>
  <c r="Q171" i="1"/>
  <c r="Y174" i="1"/>
  <c r="AC170" i="1"/>
  <c r="Z169" i="1"/>
  <c r="AB167" i="1"/>
  <c r="Y166" i="1"/>
  <c r="AA164" i="1"/>
  <c r="AA161" i="1"/>
  <c r="AC159" i="1"/>
  <c r="Z158" i="1"/>
  <c r="Y155" i="1"/>
  <c r="AA153" i="1"/>
  <c r="AC151" i="1"/>
  <c r="Z150" i="1"/>
  <c r="AB148" i="1"/>
  <c r="Y147" i="1"/>
  <c r="AB145" i="1"/>
  <c r="Q141" i="1"/>
  <c r="Y144" i="1"/>
  <c r="AA142" i="1"/>
  <c r="AC140" i="1"/>
  <c r="AB137" i="1"/>
  <c r="AB134" i="1"/>
  <c r="Q130" i="1"/>
  <c r="Y133" i="1"/>
  <c r="AA131" i="1"/>
  <c r="AC129" i="1"/>
  <c r="Z128" i="1"/>
  <c r="AB126" i="1"/>
  <c r="Y125" i="1"/>
  <c r="AA123" i="1"/>
  <c r="AC121" i="1"/>
  <c r="Z120" i="1"/>
  <c r="AC118" i="1"/>
  <c r="Z117" i="1"/>
  <c r="AB115" i="1"/>
  <c r="Q111" i="1"/>
  <c r="Y114" i="1"/>
  <c r="AA112" i="1"/>
  <c r="AC110" i="1"/>
  <c r="Z109" i="1"/>
  <c r="AB107" i="1"/>
  <c r="Q103" i="1"/>
  <c r="Y106" i="1"/>
  <c r="AA104" i="1"/>
  <c r="AA101" i="1"/>
  <c r="AC99" i="1"/>
  <c r="Z98" i="1"/>
  <c r="AA93" i="1"/>
  <c r="AC91" i="1"/>
  <c r="Z90" i="1"/>
  <c r="AB88" i="1"/>
  <c r="Z87" i="1"/>
  <c r="AB85" i="1"/>
  <c r="Q81" i="1"/>
  <c r="Y84" i="1"/>
  <c r="AA82" i="1"/>
  <c r="AC80" i="1"/>
  <c r="Z79" i="1"/>
  <c r="AB77" i="1"/>
  <c r="Y76" i="1"/>
  <c r="AA74" i="1"/>
  <c r="AC72" i="1"/>
  <c r="AA71" i="1"/>
  <c r="AC69" i="1"/>
  <c r="Z68" i="1"/>
  <c r="AB66" i="1"/>
  <c r="Y65" i="1"/>
  <c r="AA63" i="1"/>
  <c r="AC61" i="1"/>
  <c r="Z60" i="1"/>
  <c r="AB58" i="1"/>
  <c r="Y57" i="1"/>
  <c r="AB55" i="1"/>
  <c r="Q51" i="1"/>
  <c r="X54" i="1" s="1"/>
  <c r="AD54" i="1" s="1"/>
  <c r="Y54" i="1"/>
  <c r="AB33" i="1"/>
  <c r="AC25" i="1"/>
  <c r="AC94" i="1"/>
  <c r="Z93" i="1"/>
  <c r="AB91" i="1"/>
  <c r="Q87" i="1"/>
  <c r="Y90" i="1"/>
  <c r="AA88" i="1"/>
  <c r="AA85" i="1"/>
  <c r="AC83" i="1"/>
  <c r="Z82" i="1"/>
  <c r="AB80" i="1"/>
  <c r="Y79" i="1"/>
  <c r="AA77" i="1"/>
  <c r="AC75" i="1"/>
  <c r="Z74" i="1"/>
  <c r="AB72" i="1"/>
  <c r="Z71" i="1"/>
  <c r="AB69" i="1"/>
  <c r="Q65" i="1"/>
  <c r="Y68" i="1"/>
  <c r="AA66" i="1"/>
  <c r="AC64" i="1"/>
  <c r="Z63" i="1"/>
  <c r="AB61" i="1"/>
  <c r="Y60" i="1"/>
  <c r="AA58" i="1"/>
  <c r="AC56" i="1"/>
  <c r="AA55" i="1"/>
  <c r="AC53" i="1"/>
  <c r="Z52" i="1"/>
  <c r="AB50" i="1"/>
  <c r="Q46" i="1"/>
  <c r="Y49" i="1"/>
  <c r="AA47" i="1"/>
  <c r="AC45" i="1"/>
  <c r="Z44" i="1"/>
  <c r="AB42" i="1"/>
  <c r="Z41" i="1"/>
  <c r="AB39" i="1"/>
  <c r="Y38" i="1"/>
  <c r="AA36" i="1"/>
  <c r="AA33" i="1"/>
  <c r="AC31" i="1"/>
  <c r="Z30" i="1"/>
  <c r="AB28" i="1"/>
  <c r="Z27" i="1"/>
  <c r="AB25" i="1"/>
  <c r="Y24" i="1"/>
  <c r="AA22" i="1"/>
  <c r="AC20" i="1"/>
  <c r="Z19" i="1"/>
  <c r="AB17" i="1"/>
  <c r="Q13" i="1"/>
  <c r="Y16" i="1"/>
  <c r="AA14" i="1"/>
  <c r="AB20" i="1"/>
  <c r="Q16" i="1"/>
  <c r="Y19" i="1"/>
  <c r="AA17" i="1"/>
  <c r="AC15" i="1"/>
  <c r="Z14" i="1"/>
  <c r="Q12" i="1"/>
  <c r="Y18" i="1"/>
  <c r="AA16" i="1"/>
  <c r="AC14" i="1"/>
  <c r="AC50" i="1"/>
  <c r="Z49" i="1"/>
  <c r="AB47" i="1"/>
  <c r="Q43" i="1"/>
  <c r="Y46" i="1"/>
  <c r="AC42" i="1"/>
  <c r="AA41" i="1"/>
  <c r="AC39" i="1"/>
  <c r="Q35" i="1"/>
  <c r="Z38" i="1"/>
  <c r="AB36" i="1"/>
  <c r="Y35" i="1"/>
  <c r="Q29" i="1"/>
  <c r="Y32" i="1"/>
  <c r="AA30" i="1"/>
  <c r="AC28" i="1"/>
  <c r="AA27" i="1"/>
  <c r="Q21" i="1"/>
  <c r="Z24" i="1"/>
  <c r="AB22" i="1"/>
  <c r="Q18" i="1"/>
  <c r="Y21" i="1"/>
  <c r="AA19" i="1"/>
  <c r="Z16" i="1"/>
  <c r="AB14" i="1"/>
  <c r="Y15" i="1"/>
  <c r="Q235" i="1"/>
  <c r="Q176" i="1"/>
  <c r="Q260" i="1"/>
  <c r="Q40" i="1"/>
  <c r="Q121" i="1"/>
  <c r="Q203" i="1"/>
  <c r="Q89" i="1"/>
  <c r="AB289" i="1"/>
  <c r="Z289" i="1"/>
  <c r="Q272" i="1"/>
  <c r="X275" i="1" s="1"/>
  <c r="Q254" i="1"/>
  <c r="Q105" i="1"/>
  <c r="Q15" i="1"/>
  <c r="Q288" i="1"/>
  <c r="Q263" i="1"/>
  <c r="Q163" i="1"/>
  <c r="Q73" i="1"/>
  <c r="Q147" i="1"/>
  <c r="Q57" i="1"/>
  <c r="Q200" i="1"/>
  <c r="Q190" i="1"/>
  <c r="Q108" i="1"/>
  <c r="Q222" i="1"/>
  <c r="Q206" i="1"/>
  <c r="Q118" i="1"/>
  <c r="Q102" i="1"/>
  <c r="Q86" i="1"/>
  <c r="Q70" i="1"/>
  <c r="Q264" i="1"/>
  <c r="Q258" i="1"/>
  <c r="Q198" i="1"/>
  <c r="Q164" i="1"/>
  <c r="Q148" i="1"/>
  <c r="Q122" i="1"/>
  <c r="Q158" i="1"/>
  <c r="Q132" i="1"/>
  <c r="Q116" i="1"/>
  <c r="Q100" i="1"/>
  <c r="Q84" i="1"/>
  <c r="Q68" i="1"/>
  <c r="Q52" i="1"/>
  <c r="Q38" i="1"/>
  <c r="Q166" i="1"/>
  <c r="Q150" i="1"/>
  <c r="Q124" i="1"/>
  <c r="Q92" i="1"/>
  <c r="Q144" i="1"/>
  <c r="Q134" i="1"/>
  <c r="Q154" i="1"/>
  <c r="Q128" i="1"/>
  <c r="Q96" i="1"/>
  <c r="X99" i="1" s="1"/>
  <c r="AD99" i="1" s="1"/>
  <c r="Q64" i="1"/>
  <c r="Q30" i="1"/>
  <c r="Q226" i="1"/>
  <c r="Q210" i="1"/>
  <c r="Q138" i="1"/>
  <c r="Q34" i="1"/>
  <c r="X37" i="1" s="1"/>
  <c r="Q286" i="1"/>
  <c r="Q174" i="1"/>
  <c r="X177" i="1" s="1"/>
  <c r="Q265" i="1"/>
  <c r="Q256" i="1"/>
  <c r="Q246" i="1"/>
  <c r="Q230" i="1"/>
  <c r="Q214" i="1"/>
  <c r="Q205" i="1"/>
  <c r="Q178" i="1"/>
  <c r="Q168" i="1"/>
  <c r="Q152" i="1"/>
  <c r="Q126" i="1"/>
  <c r="Q110" i="1"/>
  <c r="Q94" i="1"/>
  <c r="Q78" i="1"/>
  <c r="Q62" i="1"/>
  <c r="Q42" i="1"/>
  <c r="Q76" i="1"/>
  <c r="Q60" i="1"/>
  <c r="Q22" i="1"/>
  <c r="Q266" i="1"/>
  <c r="Q238" i="1"/>
  <c r="Q160" i="1"/>
  <c r="Q54" i="1"/>
  <c r="Q26" i="1"/>
  <c r="Q282" i="1"/>
  <c r="X285" i="1" s="1"/>
  <c r="Q194" i="1"/>
  <c r="Q170" i="1"/>
  <c r="Q112" i="1"/>
  <c r="Q80" i="1"/>
  <c r="Q242" i="1"/>
  <c r="Q204" i="1"/>
  <c r="Q106" i="1"/>
  <c r="X109" i="1" s="1"/>
  <c r="Q90" i="1"/>
  <c r="Q74" i="1"/>
  <c r="Q58" i="1"/>
  <c r="Q270" i="1"/>
  <c r="Q142" i="1"/>
  <c r="Q281" i="1"/>
  <c r="Q193" i="1"/>
  <c r="Q182" i="1"/>
  <c r="Q88" i="1"/>
  <c r="Y289" i="1"/>
  <c r="W10" i="1"/>
  <c r="AJ279" i="1" l="1"/>
  <c r="AD285" i="1"/>
  <c r="AD109" i="1"/>
  <c r="AD275" i="1"/>
  <c r="AD251" i="1"/>
  <c r="X146" i="1"/>
  <c r="AD177" i="1"/>
  <c r="AD199" i="1"/>
  <c r="AG203" i="1" s="1"/>
  <c r="AD278" i="1"/>
  <c r="AD101" i="1"/>
  <c r="AJ289" i="1"/>
  <c r="AG289" i="1"/>
  <c r="X197" i="1"/>
  <c r="X63" i="1"/>
  <c r="AD63" i="1" s="1"/>
  <c r="X155" i="1"/>
  <c r="X67" i="1"/>
  <c r="AD67" i="1" s="1"/>
  <c r="X135" i="1"/>
  <c r="X73" i="1"/>
  <c r="AD73" i="1" s="1"/>
  <c r="X203" i="1"/>
  <c r="X108" i="1"/>
  <c r="AD108" i="1" s="1"/>
  <c r="X43" i="1"/>
  <c r="AD43" i="1" s="1"/>
  <c r="X234" i="1"/>
  <c r="X237" i="1"/>
  <c r="X248" i="1"/>
  <c r="X272" i="1"/>
  <c r="AH279" i="1"/>
  <c r="AI255" i="1"/>
  <c r="AI289" i="1"/>
  <c r="AG255" i="1"/>
  <c r="AI181" i="1"/>
  <c r="AI282" i="1"/>
  <c r="AK203" i="1"/>
  <c r="X182" i="1"/>
  <c r="X270" i="1"/>
  <c r="X195" i="1"/>
  <c r="AH113" i="1"/>
  <c r="AG113" i="1"/>
  <c r="AK113" i="1"/>
  <c r="AI113" i="1"/>
  <c r="AK289" i="1"/>
  <c r="AH203" i="1"/>
  <c r="AK279" i="1"/>
  <c r="AI203" i="1"/>
  <c r="X187" i="1"/>
  <c r="AI279" i="1"/>
  <c r="AJ113" i="1"/>
  <c r="AH289" i="1"/>
  <c r="AH255" i="1"/>
  <c r="X145" i="1"/>
  <c r="X34" i="1"/>
  <c r="AD34" i="1" s="1"/>
  <c r="X48" i="1"/>
  <c r="AD48" i="1" s="1"/>
  <c r="X86" i="1"/>
  <c r="AD86" i="1" s="1"/>
  <c r="X28" i="1"/>
  <c r="AD28" i="1" s="1"/>
  <c r="X80" i="1"/>
  <c r="AD80" i="1" s="1"/>
  <c r="X165" i="1"/>
  <c r="X246" i="1"/>
  <c r="X247" i="1"/>
  <c r="X227" i="1"/>
  <c r="X215" i="1"/>
  <c r="AI116" i="1"/>
  <c r="AH181" i="1"/>
  <c r="AJ203" i="1"/>
  <c r="X242" i="1"/>
  <c r="AJ116" i="1"/>
  <c r="AJ282" i="1"/>
  <c r="AD37" i="1"/>
  <c r="X61" i="1"/>
  <c r="AD61" i="1" s="1"/>
  <c r="X173" i="1"/>
  <c r="X25" i="1"/>
  <c r="AD25" i="1" s="1"/>
  <c r="X129" i="1"/>
  <c r="X259" i="1"/>
  <c r="X33" i="1"/>
  <c r="AD33" i="1" s="1"/>
  <c r="X119" i="1"/>
  <c r="X267" i="1"/>
  <c r="X193" i="1"/>
  <c r="X18" i="1"/>
  <c r="AD18" i="1" s="1"/>
  <c r="X49" i="1"/>
  <c r="AD49" i="1" s="1"/>
  <c r="X69" i="1"/>
  <c r="AD69" i="1" s="1"/>
  <c r="X94" i="1"/>
  <c r="AD94" i="1" s="1"/>
  <c r="X143" i="1"/>
  <c r="X184" i="1"/>
  <c r="AG181" i="1"/>
  <c r="X205" i="1"/>
  <c r="X216" i="1"/>
  <c r="AG282" i="1"/>
  <c r="X158" i="1"/>
  <c r="X252" i="1"/>
  <c r="AG279" i="1"/>
  <c r="AH282" i="1"/>
  <c r="X124" i="1"/>
  <c r="X85" i="1"/>
  <c r="AD85" i="1" s="1"/>
  <c r="X226" i="1"/>
  <c r="X244" i="1"/>
  <c r="X22" i="1"/>
  <c r="AD22" i="1" s="1"/>
  <c r="X256" i="1"/>
  <c r="X123" i="1"/>
  <c r="X79" i="1"/>
  <c r="AD79" i="1" s="1"/>
  <c r="X169" i="1"/>
  <c r="X257" i="1"/>
  <c r="X15" i="1"/>
  <c r="AD15" i="1" s="1"/>
  <c r="X62" i="1"/>
  <c r="AD62" i="1" s="1"/>
  <c r="X58" i="1"/>
  <c r="AD58" i="1" s="1"/>
  <c r="X82" i="1"/>
  <c r="AD82" i="1" s="1"/>
  <c r="X27" i="1"/>
  <c r="AD27" i="1" s="1"/>
  <c r="X283" i="1"/>
  <c r="X107" i="1"/>
  <c r="AD107" i="1" s="1"/>
  <c r="X180" i="1"/>
  <c r="X160" i="1"/>
  <c r="X105" i="1"/>
  <c r="AD105" i="1" s="1"/>
  <c r="X46" i="1"/>
  <c r="AD46" i="1" s="1"/>
  <c r="X106" i="1"/>
  <c r="AD106" i="1" s="1"/>
  <c r="X128" i="1"/>
  <c r="X196" i="1"/>
  <c r="X65" i="1"/>
  <c r="AD65" i="1" s="1"/>
  <c r="X208" i="1"/>
  <c r="X157" i="1"/>
  <c r="X55" i="1"/>
  <c r="AD55" i="1" s="1"/>
  <c r="X151" i="1"/>
  <c r="X121" i="1"/>
  <c r="X76" i="1"/>
  <c r="AD76" i="1" s="1"/>
  <c r="X238" i="1"/>
  <c r="X90" i="1"/>
  <c r="AD90" i="1" s="1"/>
  <c r="X144" i="1"/>
  <c r="X66" i="1"/>
  <c r="AD66" i="1" s="1"/>
  <c r="X47" i="1"/>
  <c r="AD47" i="1" s="1"/>
  <c r="X74" i="1"/>
  <c r="AD74" i="1" s="1"/>
  <c r="X75" i="1"/>
  <c r="AD75" i="1" s="1"/>
  <c r="X30" i="1"/>
  <c r="AD30" i="1" s="1"/>
  <c r="X138" i="1"/>
  <c r="X149" i="1"/>
  <c r="X188" i="1"/>
  <c r="X271" i="1"/>
  <c r="X162" i="1"/>
  <c r="X186" i="1"/>
  <c r="X264" i="1"/>
  <c r="X218" i="1"/>
  <c r="X277" i="1"/>
  <c r="X288" i="1"/>
  <c r="X134" i="1"/>
  <c r="X156" i="1"/>
  <c r="X98" i="1"/>
  <c r="AD98" i="1" s="1"/>
  <c r="X204" i="1"/>
  <c r="X228" i="1"/>
  <c r="X100" i="1"/>
  <c r="AD100" i="1" s="1"/>
  <c r="X190" i="1"/>
  <c r="X262" i="1"/>
  <c r="X176" i="1"/>
  <c r="X191" i="1"/>
  <c r="X117" i="1"/>
  <c r="X265" i="1"/>
  <c r="X154" i="1"/>
  <c r="X93" i="1"/>
  <c r="AD93" i="1" s="1"/>
  <c r="X60" i="1"/>
  <c r="AD60" i="1" s="1"/>
  <c r="X32" i="1"/>
  <c r="AD32" i="1" s="1"/>
  <c r="X96" i="1"/>
  <c r="AD96" i="1" s="1"/>
  <c r="X172" i="1"/>
  <c r="X29" i="1"/>
  <c r="AD29" i="1" s="1"/>
  <c r="X41" i="1"/>
  <c r="AD41" i="1" s="1"/>
  <c r="X126" i="1"/>
  <c r="X231" i="1"/>
  <c r="X13" i="1"/>
  <c r="AD13" i="1" s="1"/>
  <c r="X122" i="1"/>
  <c r="X235" i="1"/>
  <c r="X245" i="1"/>
  <c r="X217" i="1"/>
  <c r="X71" i="1"/>
  <c r="AD71" i="1" s="1"/>
  <c r="X167" i="1"/>
  <c r="X209" i="1"/>
  <c r="X166" i="1"/>
  <c r="X24" i="1"/>
  <c r="AD24" i="1" s="1"/>
  <c r="X174" i="1"/>
  <c r="X26" i="1"/>
  <c r="AD26" i="1" s="1"/>
  <c r="X64" i="1"/>
  <c r="AD64" i="1" s="1"/>
  <c r="X243" i="1"/>
  <c r="X112" i="1"/>
  <c r="AD112" i="1" s="1"/>
  <c r="X200" i="1"/>
  <c r="X211" i="1"/>
  <c r="X280" i="1"/>
  <c r="X221" i="1"/>
  <c r="X240" i="1"/>
  <c r="X255" i="1"/>
  <c r="X142" i="1"/>
  <c r="X110" i="1"/>
  <c r="AD110" i="1" s="1"/>
  <c r="X202" i="1"/>
  <c r="X274" i="1"/>
  <c r="X276" i="1"/>
  <c r="X286" i="1"/>
  <c r="X130" i="1"/>
  <c r="X31" i="1"/>
  <c r="AD31" i="1" s="1"/>
  <c r="X224" i="1"/>
  <c r="X153" i="1"/>
  <c r="X114" i="1"/>
  <c r="X140" i="1"/>
  <c r="X89" i="1"/>
  <c r="AD89" i="1" s="1"/>
  <c r="X263" i="1"/>
  <c r="X223" i="1"/>
  <c r="X210" i="1"/>
  <c r="X220" i="1"/>
  <c r="X181" i="1"/>
  <c r="X125" i="1"/>
  <c r="X179" i="1"/>
  <c r="X16" i="1"/>
  <c r="AD16" i="1" s="1"/>
  <c r="X57" i="1"/>
  <c r="AD57" i="1" s="1"/>
  <c r="X163" i="1"/>
  <c r="X141" i="1"/>
  <c r="X241" i="1"/>
  <c r="X213" i="1"/>
  <c r="X87" i="1"/>
  <c r="AD87" i="1" s="1"/>
  <c r="X266" i="1"/>
  <c r="X133" i="1"/>
  <c r="X40" i="1"/>
  <c r="AD40" i="1" s="1"/>
  <c r="X53" i="1"/>
  <c r="AD53" i="1" s="1"/>
  <c r="X39" i="1"/>
  <c r="AD39" i="1" s="1"/>
  <c r="X50" i="1"/>
  <c r="AD50" i="1" s="1"/>
  <c r="X56" i="1"/>
  <c r="AD56" i="1" s="1"/>
  <c r="X102" i="1"/>
  <c r="AD102" i="1" s="1"/>
  <c r="X116" i="1"/>
  <c r="X192" i="1"/>
  <c r="X230" i="1"/>
  <c r="X239" i="1"/>
  <c r="X189" i="1"/>
  <c r="X159" i="1"/>
  <c r="X232" i="1"/>
  <c r="X253" i="1"/>
  <c r="X183" i="1"/>
  <c r="X72" i="1"/>
  <c r="AD72" i="1" s="1"/>
  <c r="X236" i="1"/>
  <c r="X260" i="1"/>
  <c r="X287" i="1"/>
  <c r="X198" i="1"/>
  <c r="X279" i="1"/>
  <c r="X127" i="1"/>
  <c r="X23" i="1"/>
  <c r="AD23" i="1" s="1"/>
  <c r="X164" i="1"/>
  <c r="X212" i="1"/>
  <c r="X222" i="1"/>
  <c r="X77" i="1"/>
  <c r="AD77" i="1" s="1"/>
  <c r="X268" i="1"/>
  <c r="X194" i="1"/>
  <c r="X91" i="1"/>
  <c r="AD91" i="1" s="1"/>
  <c r="X171" i="1"/>
  <c r="X161" i="1"/>
  <c r="X21" i="1"/>
  <c r="AD21" i="1" s="1"/>
  <c r="X70" i="1"/>
  <c r="AD70" i="1" s="1"/>
  <c r="X14" i="1"/>
  <c r="AD14" i="1" s="1"/>
  <c r="X132" i="1"/>
  <c r="X170" i="1"/>
  <c r="X118" i="1"/>
  <c r="X282" i="1"/>
  <c r="X258" i="1"/>
  <c r="X254" i="1"/>
  <c r="X185" i="1"/>
  <c r="X45" i="1"/>
  <c r="AD45" i="1" s="1"/>
  <c r="X131" i="1"/>
  <c r="X150" i="1"/>
  <c r="X20" i="1"/>
  <c r="AD20" i="1" s="1"/>
  <c r="X214" i="1"/>
  <c r="X175" i="1"/>
  <c r="X207" i="1"/>
  <c r="X284" i="1"/>
  <c r="X81" i="1"/>
  <c r="AD81" i="1" s="1"/>
  <c r="X137" i="1"/>
  <c r="X83" i="1"/>
  <c r="AD83" i="1" s="1"/>
  <c r="X97" i="1"/>
  <c r="AD97" i="1" s="1"/>
  <c r="X233" i="1"/>
  <c r="X147" i="1"/>
  <c r="X201" i="1"/>
  <c r="X225" i="1"/>
  <c r="X92" i="1"/>
  <c r="AD92" i="1" s="1"/>
  <c r="X38" i="1"/>
  <c r="AD38" i="1" s="1"/>
  <c r="X68" i="1"/>
  <c r="AD68" i="1" s="1"/>
  <c r="X51" i="1"/>
  <c r="AD51" i="1" s="1"/>
  <c r="Q8" i="1"/>
  <c r="X273" i="1"/>
  <c r="X115" i="1"/>
  <c r="X269" i="1"/>
  <c r="X113" i="1"/>
  <c r="X249" i="1"/>
  <c r="X229" i="1"/>
  <c r="X95" i="1"/>
  <c r="AD95" i="1" s="1"/>
  <c r="X103" i="1"/>
  <c r="AD103" i="1" s="1"/>
  <c r="X261" i="1"/>
  <c r="X111" i="1"/>
  <c r="AD111" i="1" s="1"/>
  <c r="AI115" i="1" s="1"/>
  <c r="X206" i="1"/>
  <c r="X19" i="1"/>
  <c r="AD19" i="1" s="1"/>
  <c r="X35" i="1"/>
  <c r="AD35" i="1" s="1"/>
  <c r="X84" i="1"/>
  <c r="AD84" i="1" s="1"/>
  <c r="X59" i="1"/>
  <c r="AD59" i="1" s="1"/>
  <c r="X42" i="1"/>
  <c r="AD42" i="1" s="1"/>
  <c r="X17" i="1"/>
  <c r="AD17" i="1" s="1"/>
  <c r="X78" i="1"/>
  <c r="AD78" i="1" s="1"/>
  <c r="X152" i="1"/>
  <c r="X168" i="1"/>
  <c r="X219" i="1"/>
  <c r="X139" i="1"/>
  <c r="X178" i="1"/>
  <c r="X250" i="1"/>
  <c r="X120" i="1"/>
  <c r="X88" i="1"/>
  <c r="AD88" i="1" s="1"/>
  <c r="X104" i="1"/>
  <c r="AD104" i="1" s="1"/>
  <c r="X148" i="1"/>
  <c r="X44" i="1"/>
  <c r="AD44" i="1" s="1"/>
  <c r="X281" i="1"/>
  <c r="X52" i="1"/>
  <c r="AD52" i="1" s="1"/>
  <c r="X136" i="1"/>
  <c r="X289" i="1"/>
  <c r="AD168" i="1" l="1"/>
  <c r="AD287" i="1"/>
  <c r="AD210" i="1"/>
  <c r="AF210" i="1"/>
  <c r="AF219" i="1"/>
  <c r="AD219" i="1"/>
  <c r="AD249" i="1"/>
  <c r="AD137" i="1"/>
  <c r="AF141" i="1" s="1"/>
  <c r="AD131" i="1"/>
  <c r="AF132" i="1"/>
  <c r="AD132" i="1"/>
  <c r="AD268" i="1"/>
  <c r="AD198" i="1"/>
  <c r="AD159" i="1"/>
  <c r="AF241" i="1"/>
  <c r="AD241" i="1"/>
  <c r="AD220" i="1"/>
  <c r="AF224" i="1"/>
  <c r="AD224" i="1"/>
  <c r="AF142" i="1"/>
  <c r="AD142" i="1"/>
  <c r="AF146" i="1" s="1"/>
  <c r="AF243" i="1"/>
  <c r="AD243" i="1"/>
  <c r="AD265" i="1"/>
  <c r="AD204" i="1"/>
  <c r="AD186" i="1"/>
  <c r="AF151" i="1"/>
  <c r="AD151" i="1"/>
  <c r="AD259" i="1"/>
  <c r="AD158" i="1"/>
  <c r="AF251" i="1"/>
  <c r="AD242" i="1"/>
  <c r="AF242" i="1"/>
  <c r="AD141" i="1"/>
  <c r="AD244" i="1"/>
  <c r="AD143" i="1"/>
  <c r="AF148" i="1"/>
  <c r="AD148" i="1"/>
  <c r="AF113" i="1"/>
  <c r="AD113" i="1"/>
  <c r="AF255" i="1"/>
  <c r="AD255" i="1"/>
  <c r="AF117" i="1"/>
  <c r="AD117" i="1"/>
  <c r="AF121" i="1" s="1"/>
  <c r="AF129" i="1"/>
  <c r="AD129" i="1"/>
  <c r="AD189" i="1"/>
  <c r="AD217" i="1"/>
  <c r="AD162" i="1"/>
  <c r="AF162" i="1"/>
  <c r="AF152" i="1"/>
  <c r="AD152" i="1"/>
  <c r="AD281" i="1"/>
  <c r="AF285" i="1"/>
  <c r="AF139" i="1"/>
  <c r="AD139" i="1"/>
  <c r="AF229" i="1"/>
  <c r="AD229" i="1"/>
  <c r="AD150" i="1"/>
  <c r="AD170" i="1"/>
  <c r="AF170" i="1"/>
  <c r="AD194" i="1"/>
  <c r="AF279" i="1"/>
  <c r="AD279" i="1"/>
  <c r="AD232" i="1"/>
  <c r="AD213" i="1"/>
  <c r="AF217" i="1" s="1"/>
  <c r="AF181" i="1"/>
  <c r="AD181" i="1"/>
  <c r="AF153" i="1"/>
  <c r="AD153" i="1"/>
  <c r="AJ114" i="1"/>
  <c r="AG114" i="1"/>
  <c r="AI114" i="1"/>
  <c r="AK114" i="1"/>
  <c r="AH114" i="1"/>
  <c r="AH116" i="1"/>
  <c r="AG116" i="1"/>
  <c r="AK116" i="1"/>
  <c r="AD167" i="1"/>
  <c r="AD126" i="1"/>
  <c r="AF154" i="1"/>
  <c r="AD154" i="1"/>
  <c r="AF228" i="1"/>
  <c r="AD228" i="1"/>
  <c r="AD264" i="1"/>
  <c r="AD121" i="1"/>
  <c r="AF256" i="1"/>
  <c r="AD256" i="1"/>
  <c r="AF260" i="1" s="1"/>
  <c r="AF225" i="1"/>
  <c r="AD225" i="1"/>
  <c r="AD222" i="1"/>
  <c r="AD226" i="1"/>
  <c r="AF226" i="1"/>
  <c r="AF207" i="1"/>
  <c r="AD207" i="1"/>
  <c r="AF211" i="1" s="1"/>
  <c r="AD261" i="1"/>
  <c r="AD175" i="1"/>
  <c r="AD214" i="1"/>
  <c r="AF171" i="1"/>
  <c r="AD171" i="1"/>
  <c r="AF116" i="1"/>
  <c r="AD116" i="1"/>
  <c r="AD266" i="1"/>
  <c r="AD140" i="1"/>
  <c r="AD190" i="1"/>
  <c r="AF194" i="1" s="1"/>
  <c r="AD238" i="1"/>
  <c r="AD178" i="1"/>
  <c r="AD118" i="1"/>
  <c r="AF127" i="1"/>
  <c r="AD127" i="1"/>
  <c r="AF253" i="1"/>
  <c r="AD253" i="1"/>
  <c r="AD125" i="1"/>
  <c r="AF114" i="1"/>
  <c r="AD114" i="1"/>
  <c r="AF118" i="1" s="1"/>
  <c r="AD202" i="1"/>
  <c r="AF202" i="1"/>
  <c r="AF200" i="1"/>
  <c r="AD200" i="1"/>
  <c r="AD209" i="1"/>
  <c r="AF213" i="1" s="1"/>
  <c r="AD231" i="1"/>
  <c r="AD218" i="1"/>
  <c r="AF218" i="1"/>
  <c r="AF128" i="1"/>
  <c r="AD128" i="1"/>
  <c r="AD123" i="1"/>
  <c r="AD252" i="1"/>
  <c r="AD119" i="1"/>
  <c r="AH115" i="1"/>
  <c r="AD165" i="1"/>
  <c r="AD187" i="1"/>
  <c r="AD195" i="1"/>
  <c r="AL199" i="1" s="1"/>
  <c r="AF155" i="1"/>
  <c r="AD155" i="1"/>
  <c r="AJ115" i="1"/>
  <c r="AD197" i="1"/>
  <c r="AF199" i="1"/>
  <c r="AL285" i="1"/>
  <c r="AF270" i="1"/>
  <c r="AD270" i="1"/>
  <c r="AD272" i="1"/>
  <c r="AF272" i="1"/>
  <c r="AL278" i="1"/>
  <c r="AD146" i="1"/>
  <c r="AF185" i="1"/>
  <c r="AD185" i="1"/>
  <c r="AD239" i="1"/>
  <c r="AF223" i="1"/>
  <c r="AD223" i="1"/>
  <c r="AF172" i="1"/>
  <c r="AD172" i="1"/>
  <c r="AF176" i="1" s="1"/>
  <c r="AF271" i="1"/>
  <c r="AD271" i="1"/>
  <c r="AD160" i="1"/>
  <c r="AD254" i="1"/>
  <c r="AF254" i="1"/>
  <c r="AD212" i="1"/>
  <c r="AD236" i="1"/>
  <c r="AF236" i="1"/>
  <c r="AF230" i="1"/>
  <c r="AD230" i="1"/>
  <c r="AF263" i="1"/>
  <c r="AD263" i="1"/>
  <c r="AD286" i="1"/>
  <c r="AL286" i="1" s="1"/>
  <c r="AF221" i="1"/>
  <c r="AD221" i="1"/>
  <c r="AF174" i="1"/>
  <c r="AD174" i="1"/>
  <c r="AD235" i="1"/>
  <c r="AD176" i="1"/>
  <c r="AF134" i="1"/>
  <c r="AD134" i="1"/>
  <c r="AD188" i="1"/>
  <c r="AD144" i="1"/>
  <c r="AF208" i="1"/>
  <c r="AD208" i="1"/>
  <c r="AD180" i="1"/>
  <c r="AF257" i="1"/>
  <c r="AD257" i="1"/>
  <c r="AF261" i="1" s="1"/>
  <c r="AD184" i="1"/>
  <c r="AD173" i="1"/>
  <c r="AL177" i="1" s="1"/>
  <c r="AF227" i="1"/>
  <c r="AD227" i="1"/>
  <c r="AD246" i="1"/>
  <c r="AG115" i="1"/>
  <c r="AF182" i="1"/>
  <c r="AD182" i="1"/>
  <c r="AJ181" i="1"/>
  <c r="AF203" i="1"/>
  <c r="AD203" i="1"/>
  <c r="AK115" i="1"/>
  <c r="AF269" i="1"/>
  <c r="AD269" i="1"/>
  <c r="AF130" i="1"/>
  <c r="AD130" i="1"/>
  <c r="AF245" i="1"/>
  <c r="AD245" i="1"/>
  <c r="AF156" i="1"/>
  <c r="AD156" i="1"/>
  <c r="AF157" i="1"/>
  <c r="AD157" i="1"/>
  <c r="AF201" i="1"/>
  <c r="AD201" i="1"/>
  <c r="AF147" i="1"/>
  <c r="AD147" i="1"/>
  <c r="AD161" i="1"/>
  <c r="AF165" i="1" s="1"/>
  <c r="AF164" i="1"/>
  <c r="AD164" i="1"/>
  <c r="AF192" i="1"/>
  <c r="AD192" i="1"/>
  <c r="AF133" i="1"/>
  <c r="AD133" i="1"/>
  <c r="AF276" i="1"/>
  <c r="AD276" i="1"/>
  <c r="AF280" i="1" s="1"/>
  <c r="AD280" i="1"/>
  <c r="AF284" i="1" s="1"/>
  <c r="AF122" i="1"/>
  <c r="AD122" i="1"/>
  <c r="AF262" i="1"/>
  <c r="AD262" i="1"/>
  <c r="AD288" i="1"/>
  <c r="AD149" i="1"/>
  <c r="AF169" i="1"/>
  <c r="AD169" i="1"/>
  <c r="AF124" i="1"/>
  <c r="AD124" i="1"/>
  <c r="AD216" i="1"/>
  <c r="AF193" i="1"/>
  <c r="AD193" i="1"/>
  <c r="AD215" i="1"/>
  <c r="AF247" i="1"/>
  <c r="AD247" i="1"/>
  <c r="AF145" i="1"/>
  <c r="AD145" i="1"/>
  <c r="AF149" i="1" s="1"/>
  <c r="AJ255" i="1"/>
  <c r="AK181" i="1"/>
  <c r="AF248" i="1"/>
  <c r="AD248" i="1"/>
  <c r="AF252" i="1" s="1"/>
  <c r="AK282" i="1"/>
  <c r="AL275" i="1"/>
  <c r="AD206" i="1"/>
  <c r="AD284" i="1"/>
  <c r="AD260" i="1"/>
  <c r="AF163" i="1"/>
  <c r="AD163" i="1"/>
  <c r="AD240" i="1"/>
  <c r="AF244" i="1" s="1"/>
  <c r="AF191" i="1"/>
  <c r="AD191" i="1"/>
  <c r="AF115" i="1"/>
  <c r="AD115" i="1"/>
  <c r="AF119" i="1" s="1"/>
  <c r="AF289" i="1"/>
  <c r="AD289" i="1"/>
  <c r="AL289" i="1" s="1"/>
  <c r="AF120" i="1"/>
  <c r="AD120" i="1"/>
  <c r="AD273" i="1"/>
  <c r="AD258" i="1"/>
  <c r="AF258" i="1"/>
  <c r="AF136" i="1"/>
  <c r="AD136" i="1"/>
  <c r="AD250" i="1"/>
  <c r="AF250" i="1"/>
  <c r="AF233" i="1"/>
  <c r="AD233" i="1"/>
  <c r="AD282" i="1"/>
  <c r="AF286" i="1" s="1"/>
  <c r="AF282" i="1"/>
  <c r="AF183" i="1"/>
  <c r="AD183" i="1"/>
  <c r="AF179" i="1"/>
  <c r="AD179" i="1"/>
  <c r="AD274" i="1"/>
  <c r="AF278" i="1" s="1"/>
  <c r="AF274" i="1"/>
  <c r="AD211" i="1"/>
  <c r="AF166" i="1"/>
  <c r="AD166" i="1"/>
  <c r="AD277" i="1"/>
  <c r="AF281" i="1" s="1"/>
  <c r="AF138" i="1"/>
  <c r="AD138" i="1"/>
  <c r="AD196" i="1"/>
  <c r="AD283" i="1"/>
  <c r="AF287" i="1" s="1"/>
  <c r="AF283" i="1"/>
  <c r="AD205" i="1"/>
  <c r="AD267" i="1"/>
  <c r="AF267" i="1"/>
  <c r="AF237" i="1"/>
  <c r="AD237" i="1"/>
  <c r="AD234" i="1"/>
  <c r="AF234" i="1"/>
  <c r="AD135" i="1"/>
  <c r="AK255" i="1"/>
  <c r="AL234" i="1" l="1"/>
  <c r="AK238" i="1"/>
  <c r="AG238" i="1"/>
  <c r="AJ238" i="1"/>
  <c r="AI238" i="1"/>
  <c r="AH238" i="1"/>
  <c r="AL180" i="1"/>
  <c r="AI184" i="1"/>
  <c r="AG184" i="1"/>
  <c r="AH184" i="1"/>
  <c r="AK184" i="1"/>
  <c r="AJ184" i="1"/>
  <c r="AF238" i="1"/>
  <c r="AL129" i="1"/>
  <c r="AH133" i="1"/>
  <c r="AJ133" i="1"/>
  <c r="AK133" i="1"/>
  <c r="AI133" i="1"/>
  <c r="AG133" i="1"/>
  <c r="AL237" i="1"/>
  <c r="AJ241" i="1"/>
  <c r="AK241" i="1"/>
  <c r="AH241" i="1"/>
  <c r="AG241" i="1"/>
  <c r="AI241" i="1"/>
  <c r="AL215" i="1"/>
  <c r="AI219" i="1"/>
  <c r="AH219" i="1"/>
  <c r="AJ219" i="1"/>
  <c r="AG219" i="1"/>
  <c r="AK219" i="1"/>
  <c r="AL122" i="1"/>
  <c r="AG126" i="1"/>
  <c r="AI126" i="1"/>
  <c r="AK126" i="1"/>
  <c r="AH126" i="1"/>
  <c r="AJ126" i="1"/>
  <c r="AL176" i="1"/>
  <c r="AK180" i="1"/>
  <c r="AI180" i="1"/>
  <c r="AH180" i="1"/>
  <c r="AJ180" i="1"/>
  <c r="AG180" i="1"/>
  <c r="AL171" i="1"/>
  <c r="AK175" i="1"/>
  <c r="AG175" i="1"/>
  <c r="AJ175" i="1"/>
  <c r="AH175" i="1"/>
  <c r="AI175" i="1"/>
  <c r="AL154" i="1"/>
  <c r="AK158" i="1"/>
  <c r="AJ158" i="1"/>
  <c r="AG158" i="1"/>
  <c r="AI158" i="1"/>
  <c r="AH158" i="1"/>
  <c r="AL181" i="1"/>
  <c r="AH185" i="1"/>
  <c r="AJ185" i="1"/>
  <c r="AG185" i="1"/>
  <c r="AI185" i="1"/>
  <c r="AK185" i="1"/>
  <c r="AL242" i="1"/>
  <c r="AJ246" i="1"/>
  <c r="AG246" i="1"/>
  <c r="AH246" i="1"/>
  <c r="AI246" i="1"/>
  <c r="AK246" i="1"/>
  <c r="AL131" i="1"/>
  <c r="AJ135" i="1"/>
  <c r="AI135" i="1"/>
  <c r="AK135" i="1"/>
  <c r="AH135" i="1"/>
  <c r="AG135" i="1"/>
  <c r="AL182" i="1"/>
  <c r="AJ186" i="1"/>
  <c r="AI186" i="1"/>
  <c r="AH186" i="1"/>
  <c r="AG186" i="1"/>
  <c r="AK186" i="1"/>
  <c r="AL197" i="1"/>
  <c r="AJ201" i="1"/>
  <c r="AH201" i="1"/>
  <c r="AG201" i="1"/>
  <c r="AI201" i="1"/>
  <c r="AK201" i="1"/>
  <c r="AL202" i="1"/>
  <c r="AK206" i="1"/>
  <c r="AH206" i="1"/>
  <c r="AJ206" i="1"/>
  <c r="AG206" i="1"/>
  <c r="AI206" i="1"/>
  <c r="AL194" i="1"/>
  <c r="AI198" i="1"/>
  <c r="AG198" i="1"/>
  <c r="AK198" i="1"/>
  <c r="AJ198" i="1"/>
  <c r="AH198" i="1"/>
  <c r="AL210" i="1"/>
  <c r="AH214" i="1"/>
  <c r="AJ214" i="1"/>
  <c r="AG214" i="1"/>
  <c r="AI214" i="1"/>
  <c r="AK214" i="1"/>
  <c r="AL273" i="1"/>
  <c r="AG277" i="1"/>
  <c r="AK277" i="1"/>
  <c r="AH277" i="1"/>
  <c r="AI277" i="1"/>
  <c r="AJ277" i="1"/>
  <c r="AL193" i="1"/>
  <c r="AJ197" i="1"/>
  <c r="AK197" i="1"/>
  <c r="AI197" i="1"/>
  <c r="AG197" i="1"/>
  <c r="AH197" i="1"/>
  <c r="AL157" i="1"/>
  <c r="AJ161" i="1"/>
  <c r="AI161" i="1"/>
  <c r="AG161" i="1"/>
  <c r="AH161" i="1"/>
  <c r="AK161" i="1"/>
  <c r="AL144" i="1"/>
  <c r="AK148" i="1"/>
  <c r="AJ148" i="1"/>
  <c r="AI148" i="1"/>
  <c r="AH148" i="1"/>
  <c r="AG148" i="1"/>
  <c r="AL223" i="1"/>
  <c r="AH227" i="1"/>
  <c r="AJ227" i="1"/>
  <c r="AG227" i="1"/>
  <c r="AK227" i="1"/>
  <c r="AI227" i="1"/>
  <c r="AL214" i="1"/>
  <c r="AG218" i="1"/>
  <c r="AH218" i="1"/>
  <c r="AJ218" i="1"/>
  <c r="AK218" i="1"/>
  <c r="AI218" i="1"/>
  <c r="AL204" i="1"/>
  <c r="AH208" i="1"/>
  <c r="AG208" i="1"/>
  <c r="AI208" i="1"/>
  <c r="AJ208" i="1"/>
  <c r="AK208" i="1"/>
  <c r="AL224" i="1"/>
  <c r="AH228" i="1"/>
  <c r="AJ228" i="1"/>
  <c r="AI228" i="1"/>
  <c r="AG228" i="1"/>
  <c r="AK228" i="1"/>
  <c r="AL166" i="1"/>
  <c r="AK170" i="1"/>
  <c r="AH170" i="1"/>
  <c r="AI170" i="1"/>
  <c r="AJ170" i="1"/>
  <c r="AG170" i="1"/>
  <c r="AL183" i="1"/>
  <c r="AJ187" i="1"/>
  <c r="AH187" i="1"/>
  <c r="AG187" i="1"/>
  <c r="AI187" i="1"/>
  <c r="AK187" i="1"/>
  <c r="AL136" i="1"/>
  <c r="AI140" i="1"/>
  <c r="AJ140" i="1"/>
  <c r="AG140" i="1"/>
  <c r="AH140" i="1"/>
  <c r="AK140" i="1"/>
  <c r="AL163" i="1"/>
  <c r="AI167" i="1"/>
  <c r="AK167" i="1"/>
  <c r="AG167" i="1"/>
  <c r="AJ167" i="1"/>
  <c r="AH167" i="1"/>
  <c r="AL247" i="1"/>
  <c r="AI251" i="1"/>
  <c r="AH251" i="1"/>
  <c r="AJ251" i="1"/>
  <c r="AG251" i="1"/>
  <c r="AK251" i="1"/>
  <c r="AL124" i="1"/>
  <c r="AG128" i="1"/>
  <c r="AI128" i="1"/>
  <c r="AJ128" i="1"/>
  <c r="AH128" i="1"/>
  <c r="AK128" i="1"/>
  <c r="AL262" i="1"/>
  <c r="AJ266" i="1"/>
  <c r="AG266" i="1"/>
  <c r="AI266" i="1"/>
  <c r="AH266" i="1"/>
  <c r="AK266" i="1"/>
  <c r="AL133" i="1"/>
  <c r="AI137" i="1"/>
  <c r="AJ137" i="1"/>
  <c r="AK137" i="1"/>
  <c r="AH137" i="1"/>
  <c r="AG137" i="1"/>
  <c r="AL147" i="1"/>
  <c r="AJ151" i="1"/>
  <c r="AG151" i="1"/>
  <c r="AI151" i="1"/>
  <c r="AH151" i="1"/>
  <c r="AK151" i="1"/>
  <c r="AL245" i="1"/>
  <c r="AJ249" i="1"/>
  <c r="AK249" i="1"/>
  <c r="AG249" i="1"/>
  <c r="AI249" i="1"/>
  <c r="AH249" i="1"/>
  <c r="AL203" i="1"/>
  <c r="AJ207" i="1"/>
  <c r="AH207" i="1"/>
  <c r="AG207" i="1"/>
  <c r="AI207" i="1"/>
  <c r="AK207" i="1"/>
  <c r="AL227" i="1"/>
  <c r="AK231" i="1"/>
  <c r="AI231" i="1"/>
  <c r="AH231" i="1"/>
  <c r="AJ231" i="1"/>
  <c r="AG231" i="1"/>
  <c r="AF180" i="1"/>
  <c r="AL134" i="1"/>
  <c r="AK138" i="1"/>
  <c r="AG138" i="1"/>
  <c r="AJ138" i="1"/>
  <c r="AH138" i="1"/>
  <c r="AI138" i="1"/>
  <c r="AL221" i="1"/>
  <c r="AK225" i="1"/>
  <c r="AH225" i="1"/>
  <c r="AI225" i="1"/>
  <c r="AG225" i="1"/>
  <c r="AJ225" i="1"/>
  <c r="AL271" i="1"/>
  <c r="AJ275" i="1"/>
  <c r="AG275" i="1"/>
  <c r="AI275" i="1"/>
  <c r="AH275" i="1"/>
  <c r="AK275" i="1"/>
  <c r="AL185" i="1"/>
  <c r="AI189" i="1"/>
  <c r="AJ189" i="1"/>
  <c r="AK189" i="1"/>
  <c r="AH189" i="1"/>
  <c r="AG189" i="1"/>
  <c r="AL128" i="1"/>
  <c r="AH132" i="1"/>
  <c r="AI132" i="1"/>
  <c r="AG132" i="1"/>
  <c r="AK132" i="1"/>
  <c r="AJ132" i="1"/>
  <c r="AL200" i="1"/>
  <c r="AK204" i="1"/>
  <c r="AH204" i="1"/>
  <c r="AG204" i="1"/>
  <c r="AI204" i="1"/>
  <c r="AJ204" i="1"/>
  <c r="AL253" i="1"/>
  <c r="AI257" i="1"/>
  <c r="AJ257" i="1"/>
  <c r="AH257" i="1"/>
  <c r="AG257" i="1"/>
  <c r="AK257" i="1"/>
  <c r="AL238" i="1"/>
  <c r="AH242" i="1"/>
  <c r="AI242" i="1"/>
  <c r="AK242" i="1"/>
  <c r="AG242" i="1"/>
  <c r="AJ242" i="1"/>
  <c r="AL116" i="1"/>
  <c r="AG120" i="1"/>
  <c r="AK120" i="1"/>
  <c r="AI120" i="1"/>
  <c r="AJ120" i="1"/>
  <c r="AH120" i="1"/>
  <c r="AL225" i="1"/>
  <c r="AH229" i="1"/>
  <c r="AG229" i="1"/>
  <c r="AK229" i="1"/>
  <c r="AI229" i="1"/>
  <c r="AJ229" i="1"/>
  <c r="AL228" i="1"/>
  <c r="AK232" i="1"/>
  <c r="AI232" i="1"/>
  <c r="AH232" i="1"/>
  <c r="AG232" i="1"/>
  <c r="AJ232" i="1"/>
  <c r="AL153" i="1"/>
  <c r="AG157" i="1"/>
  <c r="AH157" i="1"/>
  <c r="AK157" i="1"/>
  <c r="AI157" i="1"/>
  <c r="AJ157" i="1"/>
  <c r="AL279" i="1"/>
  <c r="AH283" i="1"/>
  <c r="AG283" i="1"/>
  <c r="AK283" i="1"/>
  <c r="AI283" i="1"/>
  <c r="AJ283" i="1"/>
  <c r="AL229" i="1"/>
  <c r="AH233" i="1"/>
  <c r="AI233" i="1"/>
  <c r="AJ233" i="1"/>
  <c r="AG233" i="1"/>
  <c r="AK233" i="1"/>
  <c r="AL152" i="1"/>
  <c r="AI156" i="1"/>
  <c r="AH156" i="1"/>
  <c r="AG156" i="1"/>
  <c r="AJ156" i="1"/>
  <c r="AK156" i="1"/>
  <c r="AL151" i="1"/>
  <c r="AH155" i="1"/>
  <c r="AI155" i="1"/>
  <c r="AK155" i="1"/>
  <c r="AJ155" i="1"/>
  <c r="AG155" i="1"/>
  <c r="AL243" i="1"/>
  <c r="AG247" i="1"/>
  <c r="AI247" i="1"/>
  <c r="AJ247" i="1"/>
  <c r="AH247" i="1"/>
  <c r="AK247" i="1"/>
  <c r="AL241" i="1"/>
  <c r="AH245" i="1"/>
  <c r="AJ245" i="1"/>
  <c r="AI245" i="1"/>
  <c r="AG245" i="1"/>
  <c r="AK245" i="1"/>
  <c r="AL132" i="1"/>
  <c r="AG136" i="1"/>
  <c r="AK136" i="1"/>
  <c r="AJ136" i="1"/>
  <c r="AI136" i="1"/>
  <c r="AH136" i="1"/>
  <c r="AL219" i="1"/>
  <c r="AH223" i="1"/>
  <c r="AJ223" i="1"/>
  <c r="AI223" i="1"/>
  <c r="AK223" i="1"/>
  <c r="AG223" i="1"/>
  <c r="AL261" i="1"/>
  <c r="AJ265" i="1"/>
  <c r="AI265" i="1"/>
  <c r="AK265" i="1"/>
  <c r="AG265" i="1"/>
  <c r="AH265" i="1"/>
  <c r="AL148" i="1"/>
  <c r="AI152" i="1"/>
  <c r="AH152" i="1"/>
  <c r="AG152" i="1"/>
  <c r="AK152" i="1"/>
  <c r="AJ152" i="1"/>
  <c r="AL248" i="1"/>
  <c r="AJ252" i="1"/>
  <c r="AG252" i="1"/>
  <c r="AI252" i="1"/>
  <c r="AK252" i="1"/>
  <c r="AH252" i="1"/>
  <c r="AL201" i="1"/>
  <c r="AJ205" i="1"/>
  <c r="AK205" i="1"/>
  <c r="AH205" i="1"/>
  <c r="AI205" i="1"/>
  <c r="AG205" i="1"/>
  <c r="AL173" i="1"/>
  <c r="AK177" i="1"/>
  <c r="AJ177" i="1"/>
  <c r="AG177" i="1"/>
  <c r="AH177" i="1"/>
  <c r="AI177" i="1"/>
  <c r="AL212" i="1"/>
  <c r="AG216" i="1"/>
  <c r="AI216" i="1"/>
  <c r="AK216" i="1"/>
  <c r="AJ216" i="1"/>
  <c r="AH216" i="1"/>
  <c r="AL127" i="1"/>
  <c r="AJ131" i="1"/>
  <c r="AG131" i="1"/>
  <c r="AI131" i="1"/>
  <c r="AK131" i="1"/>
  <c r="AH131" i="1"/>
  <c r="AL256" i="1"/>
  <c r="AH260" i="1"/>
  <c r="AJ260" i="1"/>
  <c r="AI260" i="1"/>
  <c r="AG260" i="1"/>
  <c r="AK260" i="1"/>
  <c r="AL139" i="1"/>
  <c r="AH143" i="1"/>
  <c r="AJ143" i="1"/>
  <c r="AK143" i="1"/>
  <c r="AI143" i="1"/>
  <c r="AG143" i="1"/>
  <c r="AL282" i="1"/>
  <c r="AH286" i="1"/>
  <c r="AJ286" i="1"/>
  <c r="AK286" i="1"/>
  <c r="AI286" i="1"/>
  <c r="AG286" i="1"/>
  <c r="AF131" i="1"/>
  <c r="AL138" i="1"/>
  <c r="AJ142" i="1"/>
  <c r="AG142" i="1"/>
  <c r="AK142" i="1"/>
  <c r="AH142" i="1"/>
  <c r="AI142" i="1"/>
  <c r="AL191" i="1"/>
  <c r="AI195" i="1"/>
  <c r="AK195" i="1"/>
  <c r="AJ195" i="1"/>
  <c r="AG195" i="1"/>
  <c r="AH195" i="1"/>
  <c r="AL149" i="1"/>
  <c r="AI153" i="1"/>
  <c r="AG153" i="1"/>
  <c r="AJ153" i="1"/>
  <c r="AH153" i="1"/>
  <c r="AK153" i="1"/>
  <c r="AL269" i="1"/>
  <c r="AH273" i="1"/>
  <c r="AI273" i="1"/>
  <c r="AJ273" i="1"/>
  <c r="AK273" i="1"/>
  <c r="AG273" i="1"/>
  <c r="AL235" i="1"/>
  <c r="AG239" i="1"/>
  <c r="AI239" i="1"/>
  <c r="AH239" i="1"/>
  <c r="AJ239" i="1"/>
  <c r="AK239" i="1"/>
  <c r="AL231" i="1"/>
  <c r="AH235" i="1"/>
  <c r="AJ235" i="1"/>
  <c r="AK235" i="1"/>
  <c r="AI235" i="1"/>
  <c r="AG235" i="1"/>
  <c r="AL140" i="1"/>
  <c r="AK144" i="1"/>
  <c r="AI144" i="1"/>
  <c r="AJ144" i="1"/>
  <c r="AH144" i="1"/>
  <c r="AG144" i="1"/>
  <c r="AL126" i="1"/>
  <c r="AK130" i="1"/>
  <c r="AG130" i="1"/>
  <c r="AI130" i="1"/>
  <c r="AJ130" i="1"/>
  <c r="AH130" i="1"/>
  <c r="AL217" i="1"/>
  <c r="AH221" i="1"/>
  <c r="AJ221" i="1"/>
  <c r="AI221" i="1"/>
  <c r="AK221" i="1"/>
  <c r="AG221" i="1"/>
  <c r="AL158" i="1"/>
  <c r="AI162" i="1"/>
  <c r="AH162" i="1"/>
  <c r="AG162" i="1"/>
  <c r="AJ162" i="1"/>
  <c r="AK162" i="1"/>
  <c r="AL198" i="1"/>
  <c r="AK202" i="1"/>
  <c r="AG202" i="1"/>
  <c r="AJ202" i="1"/>
  <c r="AH202" i="1"/>
  <c r="AI202" i="1"/>
  <c r="AF273" i="1"/>
  <c r="AF184" i="1"/>
  <c r="AF144" i="1"/>
  <c r="AF235" i="1"/>
  <c r="AL254" i="1"/>
  <c r="AJ258" i="1"/>
  <c r="AG258" i="1"/>
  <c r="AH258" i="1"/>
  <c r="AK258" i="1"/>
  <c r="AI258" i="1"/>
  <c r="AL187" i="1"/>
  <c r="AK191" i="1"/>
  <c r="AI191" i="1"/>
  <c r="AJ191" i="1"/>
  <c r="AG191" i="1"/>
  <c r="AH191" i="1"/>
  <c r="AL252" i="1"/>
  <c r="AJ256" i="1"/>
  <c r="AH256" i="1"/>
  <c r="AI256" i="1"/>
  <c r="AK256" i="1"/>
  <c r="AG256" i="1"/>
  <c r="AF231" i="1"/>
  <c r="AF140" i="1"/>
  <c r="AF214" i="1"/>
  <c r="AL226" i="1"/>
  <c r="AK230" i="1"/>
  <c r="AH230" i="1"/>
  <c r="AI230" i="1"/>
  <c r="AG230" i="1"/>
  <c r="AJ230" i="1"/>
  <c r="AF126" i="1"/>
  <c r="AL170" i="1"/>
  <c r="AH174" i="1"/>
  <c r="AJ174" i="1"/>
  <c r="AI174" i="1"/>
  <c r="AG174" i="1"/>
  <c r="AK174" i="1"/>
  <c r="AL255" i="1"/>
  <c r="AH259" i="1"/>
  <c r="AG259" i="1"/>
  <c r="AK259" i="1"/>
  <c r="AI259" i="1"/>
  <c r="AJ259" i="1"/>
  <c r="AL244" i="1"/>
  <c r="AK248" i="1"/>
  <c r="AI248" i="1"/>
  <c r="AG248" i="1"/>
  <c r="AJ248" i="1"/>
  <c r="AH248" i="1"/>
  <c r="AF158" i="1"/>
  <c r="AF204" i="1"/>
  <c r="AF198" i="1"/>
  <c r="AF137" i="1"/>
  <c r="AL283" i="1"/>
  <c r="AG287" i="1"/>
  <c r="AI287" i="1"/>
  <c r="AJ287" i="1"/>
  <c r="AK287" i="1"/>
  <c r="AH287" i="1"/>
  <c r="AL211" i="1"/>
  <c r="AH215" i="1"/>
  <c r="AI215" i="1"/>
  <c r="AJ215" i="1"/>
  <c r="AK215" i="1"/>
  <c r="AG215" i="1"/>
  <c r="AL260" i="1"/>
  <c r="AJ264" i="1"/>
  <c r="AH264" i="1"/>
  <c r="AK264" i="1"/>
  <c r="AI264" i="1"/>
  <c r="AG264" i="1"/>
  <c r="AL192" i="1"/>
  <c r="AI196" i="1"/>
  <c r="AG196" i="1"/>
  <c r="AJ196" i="1"/>
  <c r="AH196" i="1"/>
  <c r="AK196" i="1"/>
  <c r="AL146" i="1"/>
  <c r="AG150" i="1"/>
  <c r="AI150" i="1"/>
  <c r="AJ150" i="1"/>
  <c r="AH150" i="1"/>
  <c r="AK150" i="1"/>
  <c r="AL207" i="1"/>
  <c r="AK211" i="1"/>
  <c r="AH211" i="1"/>
  <c r="AJ211" i="1"/>
  <c r="AI211" i="1"/>
  <c r="AG211" i="1"/>
  <c r="AL159" i="1"/>
  <c r="AG163" i="1"/>
  <c r="AK163" i="1"/>
  <c r="AI163" i="1"/>
  <c r="AJ163" i="1"/>
  <c r="AH163" i="1"/>
  <c r="AF196" i="1"/>
  <c r="AL218" i="1"/>
  <c r="AI222" i="1"/>
  <c r="AG222" i="1"/>
  <c r="AJ222" i="1"/>
  <c r="AK222" i="1"/>
  <c r="AH222" i="1"/>
  <c r="AL117" i="1"/>
  <c r="AG121" i="1"/>
  <c r="AI121" i="1"/>
  <c r="AK121" i="1"/>
  <c r="AH121" i="1"/>
  <c r="AJ121" i="1"/>
  <c r="AL143" i="1"/>
  <c r="AK147" i="1"/>
  <c r="AJ147" i="1"/>
  <c r="AI147" i="1"/>
  <c r="AH147" i="1"/>
  <c r="AG147" i="1"/>
  <c r="AF186" i="1"/>
  <c r="AL164" i="1"/>
  <c r="AI168" i="1"/>
  <c r="AH168" i="1"/>
  <c r="AJ168" i="1"/>
  <c r="AK168" i="1"/>
  <c r="AG168" i="1"/>
  <c r="AL184" i="1"/>
  <c r="AI188" i="1"/>
  <c r="AK188" i="1"/>
  <c r="AH188" i="1"/>
  <c r="AG188" i="1"/>
  <c r="AJ188" i="1"/>
  <c r="AF195" i="1"/>
  <c r="AL118" i="1"/>
  <c r="AK122" i="1"/>
  <c r="AJ122" i="1"/>
  <c r="AG122" i="1"/>
  <c r="AH122" i="1"/>
  <c r="AI122" i="1"/>
  <c r="AL121" i="1"/>
  <c r="AG125" i="1"/>
  <c r="AI125" i="1"/>
  <c r="AK125" i="1"/>
  <c r="AH125" i="1"/>
  <c r="AJ125" i="1"/>
  <c r="AL287" i="1"/>
  <c r="AL135" i="1"/>
  <c r="AG139" i="1"/>
  <c r="AJ139" i="1"/>
  <c r="AH139" i="1"/>
  <c r="AI139" i="1"/>
  <c r="AK139" i="1"/>
  <c r="AL206" i="1"/>
  <c r="AJ210" i="1"/>
  <c r="AG210" i="1"/>
  <c r="AK210" i="1"/>
  <c r="AI210" i="1"/>
  <c r="AH210" i="1"/>
  <c r="AL216" i="1"/>
  <c r="AJ220" i="1"/>
  <c r="AG220" i="1"/>
  <c r="AK220" i="1"/>
  <c r="AI220" i="1"/>
  <c r="AH220" i="1"/>
  <c r="AL276" i="1"/>
  <c r="AJ280" i="1"/>
  <c r="AI280" i="1"/>
  <c r="AK280" i="1"/>
  <c r="AH280" i="1"/>
  <c r="AG280" i="1"/>
  <c r="AL161" i="1"/>
  <c r="AG165" i="1"/>
  <c r="AI165" i="1"/>
  <c r="AH165" i="1"/>
  <c r="AK165" i="1"/>
  <c r="AJ165" i="1"/>
  <c r="AL156" i="1"/>
  <c r="AK160" i="1"/>
  <c r="AI160" i="1"/>
  <c r="AH160" i="1"/>
  <c r="AG160" i="1"/>
  <c r="AJ160" i="1"/>
  <c r="AL246" i="1"/>
  <c r="AG250" i="1"/>
  <c r="AJ250" i="1"/>
  <c r="AI250" i="1"/>
  <c r="AH250" i="1"/>
  <c r="AK250" i="1"/>
  <c r="AL257" i="1"/>
  <c r="AG261" i="1"/>
  <c r="AH261" i="1"/>
  <c r="AJ261" i="1"/>
  <c r="AK261" i="1"/>
  <c r="AI261" i="1"/>
  <c r="AL188" i="1"/>
  <c r="AG192" i="1"/>
  <c r="AI192" i="1"/>
  <c r="AK192" i="1"/>
  <c r="AH192" i="1"/>
  <c r="AJ192" i="1"/>
  <c r="AL174" i="1"/>
  <c r="AG178" i="1"/>
  <c r="AI178" i="1"/>
  <c r="AJ178" i="1"/>
  <c r="AH178" i="1"/>
  <c r="AK178" i="1"/>
  <c r="AL230" i="1"/>
  <c r="AJ234" i="1"/>
  <c r="AG234" i="1"/>
  <c r="AH234" i="1"/>
  <c r="AI234" i="1"/>
  <c r="AK234" i="1"/>
  <c r="AL160" i="1"/>
  <c r="AH164" i="1"/>
  <c r="AG164" i="1"/>
  <c r="AI164" i="1"/>
  <c r="AJ164" i="1"/>
  <c r="AK164" i="1"/>
  <c r="AL239" i="1"/>
  <c r="AG243" i="1"/>
  <c r="AK243" i="1"/>
  <c r="AJ243" i="1"/>
  <c r="AH243" i="1"/>
  <c r="AI243" i="1"/>
  <c r="AL272" i="1"/>
  <c r="AG276" i="1"/>
  <c r="AK276" i="1"/>
  <c r="AI276" i="1"/>
  <c r="AJ276" i="1"/>
  <c r="AH276" i="1"/>
  <c r="AF187" i="1"/>
  <c r="AL123" i="1"/>
  <c r="AK127" i="1"/>
  <c r="AH127" i="1"/>
  <c r="AJ127" i="1"/>
  <c r="AG127" i="1"/>
  <c r="AI127" i="1"/>
  <c r="AL209" i="1"/>
  <c r="AJ213" i="1"/>
  <c r="AK213" i="1"/>
  <c r="AI213" i="1"/>
  <c r="AG213" i="1"/>
  <c r="AH213" i="1"/>
  <c r="AL125" i="1"/>
  <c r="AJ129" i="1"/>
  <c r="AI129" i="1"/>
  <c r="AK129" i="1"/>
  <c r="AG129" i="1"/>
  <c r="AH129" i="1"/>
  <c r="AF178" i="1"/>
  <c r="AF266" i="1"/>
  <c r="AL175" i="1"/>
  <c r="AH179" i="1"/>
  <c r="AJ179" i="1"/>
  <c r="AK179" i="1"/>
  <c r="AI179" i="1"/>
  <c r="AG179" i="1"/>
  <c r="AL222" i="1"/>
  <c r="AI226" i="1"/>
  <c r="AJ226" i="1"/>
  <c r="AK226" i="1"/>
  <c r="AG226" i="1"/>
  <c r="AH226" i="1"/>
  <c r="AL264" i="1"/>
  <c r="AJ268" i="1"/>
  <c r="AG268" i="1"/>
  <c r="AK268" i="1"/>
  <c r="AH268" i="1"/>
  <c r="AI268" i="1"/>
  <c r="AL167" i="1"/>
  <c r="AK171" i="1"/>
  <c r="AG171" i="1"/>
  <c r="AI171" i="1"/>
  <c r="AJ171" i="1"/>
  <c r="AH171" i="1"/>
  <c r="AL232" i="1"/>
  <c r="AH236" i="1"/>
  <c r="AI236" i="1"/>
  <c r="AG236" i="1"/>
  <c r="AK236" i="1"/>
  <c r="AJ236" i="1"/>
  <c r="AL150" i="1"/>
  <c r="AH154" i="1"/>
  <c r="AI154" i="1"/>
  <c r="AJ154" i="1"/>
  <c r="AK154" i="1"/>
  <c r="AG154" i="1"/>
  <c r="AL281" i="1"/>
  <c r="AG285" i="1"/>
  <c r="AH285" i="1"/>
  <c r="AK285" i="1"/>
  <c r="AJ285" i="1"/>
  <c r="AI285" i="1"/>
  <c r="AL189" i="1"/>
  <c r="AG193" i="1"/>
  <c r="AI193" i="1"/>
  <c r="AH193" i="1"/>
  <c r="AK193" i="1"/>
  <c r="AJ193" i="1"/>
  <c r="AL259" i="1"/>
  <c r="AJ263" i="1"/>
  <c r="AG263" i="1"/>
  <c r="AK263" i="1"/>
  <c r="AH263" i="1"/>
  <c r="AI263" i="1"/>
  <c r="AL265" i="1"/>
  <c r="AK269" i="1"/>
  <c r="AG269" i="1"/>
  <c r="AH269" i="1"/>
  <c r="AJ269" i="1"/>
  <c r="AI269" i="1"/>
  <c r="AF220" i="1"/>
  <c r="AF268" i="1"/>
  <c r="AL249" i="1"/>
  <c r="AH253" i="1"/>
  <c r="AI253" i="1"/>
  <c r="AJ253" i="1"/>
  <c r="AK253" i="1"/>
  <c r="AG253" i="1"/>
  <c r="AL168" i="1"/>
  <c r="AG172" i="1"/>
  <c r="AI172" i="1"/>
  <c r="AJ172" i="1"/>
  <c r="AH172" i="1"/>
  <c r="AK172" i="1"/>
  <c r="AL236" i="1"/>
  <c r="AI240" i="1"/>
  <c r="AG240" i="1"/>
  <c r="AJ240" i="1"/>
  <c r="AK240" i="1"/>
  <c r="AH240" i="1"/>
  <c r="AL155" i="1"/>
  <c r="AK159" i="1"/>
  <c r="AJ159" i="1"/>
  <c r="AI159" i="1"/>
  <c r="AG159" i="1"/>
  <c r="AH159" i="1"/>
  <c r="AL196" i="1"/>
  <c r="AK200" i="1"/>
  <c r="AJ200" i="1"/>
  <c r="AG200" i="1"/>
  <c r="AH200" i="1"/>
  <c r="AI200" i="1"/>
  <c r="AL115" i="1"/>
  <c r="AG119" i="1"/>
  <c r="AH119" i="1"/>
  <c r="AI119" i="1"/>
  <c r="AK119" i="1"/>
  <c r="AJ119" i="1"/>
  <c r="AL169" i="1"/>
  <c r="AG173" i="1"/>
  <c r="AK173" i="1"/>
  <c r="AJ173" i="1"/>
  <c r="AH173" i="1"/>
  <c r="AI173" i="1"/>
  <c r="AL130" i="1"/>
  <c r="AK134" i="1"/>
  <c r="AJ134" i="1"/>
  <c r="AI134" i="1"/>
  <c r="AG134" i="1"/>
  <c r="AH134" i="1"/>
  <c r="AL208" i="1"/>
  <c r="AG212" i="1"/>
  <c r="AH212" i="1"/>
  <c r="AI212" i="1"/>
  <c r="AK212" i="1"/>
  <c r="AJ212" i="1"/>
  <c r="AL172" i="1"/>
  <c r="AG176" i="1"/>
  <c r="AK176" i="1"/>
  <c r="AH176" i="1"/>
  <c r="AJ176" i="1"/>
  <c r="AI176" i="1"/>
  <c r="AL119" i="1"/>
  <c r="AI123" i="1"/>
  <c r="AG123" i="1"/>
  <c r="AJ123" i="1"/>
  <c r="AK123" i="1"/>
  <c r="AH123" i="1"/>
  <c r="AL190" i="1"/>
  <c r="AH194" i="1"/>
  <c r="AK194" i="1"/>
  <c r="AI194" i="1"/>
  <c r="AJ194" i="1"/>
  <c r="AG194" i="1"/>
  <c r="AL186" i="1"/>
  <c r="AI190" i="1"/>
  <c r="AK190" i="1"/>
  <c r="AG190" i="1"/>
  <c r="AJ190" i="1"/>
  <c r="AH190" i="1"/>
  <c r="AL142" i="1"/>
  <c r="AH146" i="1"/>
  <c r="AI146" i="1"/>
  <c r="AG146" i="1"/>
  <c r="AK146" i="1"/>
  <c r="AJ146" i="1"/>
  <c r="AL258" i="1"/>
  <c r="AH262" i="1"/>
  <c r="AG262" i="1"/>
  <c r="AJ262" i="1"/>
  <c r="AI262" i="1"/>
  <c r="AK262" i="1"/>
  <c r="AF215" i="1"/>
  <c r="AF173" i="1"/>
  <c r="AF212" i="1"/>
  <c r="AL195" i="1"/>
  <c r="AH199" i="1"/>
  <c r="AJ199" i="1"/>
  <c r="AI199" i="1"/>
  <c r="AK199" i="1"/>
  <c r="AG199" i="1"/>
  <c r="AF190" i="1"/>
  <c r="AL162" i="1"/>
  <c r="AH166" i="1"/>
  <c r="AG166" i="1"/>
  <c r="AK166" i="1"/>
  <c r="AI166" i="1"/>
  <c r="AJ166" i="1"/>
  <c r="AF159" i="1"/>
  <c r="AL233" i="1"/>
  <c r="AG237" i="1"/>
  <c r="AH237" i="1"/>
  <c r="AK237" i="1"/>
  <c r="AJ237" i="1"/>
  <c r="AI237" i="1"/>
  <c r="AL284" i="1"/>
  <c r="AK288" i="1"/>
  <c r="AG288" i="1"/>
  <c r="AI288" i="1"/>
  <c r="AH288" i="1"/>
  <c r="AJ288" i="1"/>
  <c r="AL280" i="1"/>
  <c r="AH284" i="1"/>
  <c r="AI284" i="1"/>
  <c r="AJ284" i="1"/>
  <c r="AG284" i="1"/>
  <c r="AK284" i="1"/>
  <c r="AL263" i="1"/>
  <c r="AG267" i="1"/>
  <c r="AJ267" i="1"/>
  <c r="AH267" i="1"/>
  <c r="AI267" i="1"/>
  <c r="AK267" i="1"/>
  <c r="AF197" i="1"/>
  <c r="AL114" i="1"/>
  <c r="AH118" i="1"/>
  <c r="AJ118" i="1"/>
  <c r="AG118" i="1"/>
  <c r="AK118" i="1"/>
  <c r="AI118" i="1"/>
  <c r="AL213" i="1"/>
  <c r="AH217" i="1"/>
  <c r="AG217" i="1"/>
  <c r="AK217" i="1"/>
  <c r="AI217" i="1"/>
  <c r="AJ217" i="1"/>
  <c r="AF143" i="1"/>
  <c r="AL137" i="1"/>
  <c r="AG141" i="1"/>
  <c r="AH141" i="1"/>
  <c r="AK141" i="1"/>
  <c r="AI141" i="1"/>
  <c r="AJ141" i="1"/>
  <c r="AL267" i="1"/>
  <c r="AG271" i="1"/>
  <c r="AJ271" i="1"/>
  <c r="AI271" i="1"/>
  <c r="AK271" i="1"/>
  <c r="AH271" i="1"/>
  <c r="AL274" i="1"/>
  <c r="AG278" i="1"/>
  <c r="AI278" i="1"/>
  <c r="AJ278" i="1"/>
  <c r="AH278" i="1"/>
  <c r="AK278" i="1"/>
  <c r="AL205" i="1"/>
  <c r="AJ209" i="1"/>
  <c r="AH209" i="1"/>
  <c r="AG209" i="1"/>
  <c r="AK209" i="1"/>
  <c r="AI209" i="1"/>
  <c r="AL277" i="1"/>
  <c r="AG281" i="1"/>
  <c r="AJ281" i="1"/>
  <c r="AH281" i="1"/>
  <c r="AK281" i="1"/>
  <c r="AI281" i="1"/>
  <c r="AL179" i="1"/>
  <c r="AI183" i="1"/>
  <c r="AH183" i="1"/>
  <c r="AJ183" i="1"/>
  <c r="AK183" i="1"/>
  <c r="AG183" i="1"/>
  <c r="AL120" i="1"/>
  <c r="AI124" i="1"/>
  <c r="AK124" i="1"/>
  <c r="AH124" i="1"/>
  <c r="AG124" i="1"/>
  <c r="AJ124" i="1"/>
  <c r="AL240" i="1"/>
  <c r="AJ244" i="1"/>
  <c r="AH244" i="1"/>
  <c r="AI244" i="1"/>
  <c r="AG244" i="1"/>
  <c r="AK244" i="1"/>
  <c r="AL145" i="1"/>
  <c r="AG149" i="1"/>
  <c r="AH149" i="1"/>
  <c r="AK149" i="1"/>
  <c r="AJ149" i="1"/>
  <c r="AI149" i="1"/>
  <c r="AF288" i="1"/>
  <c r="AF135" i="1"/>
  <c r="AF205" i="1"/>
  <c r="AF277" i="1"/>
  <c r="AL250" i="1"/>
  <c r="AH254" i="1"/>
  <c r="AJ254" i="1"/>
  <c r="AI254" i="1"/>
  <c r="AG254" i="1"/>
  <c r="AK254" i="1"/>
  <c r="AF240" i="1"/>
  <c r="AF206" i="1"/>
  <c r="AF216" i="1"/>
  <c r="AL288" i="1"/>
  <c r="AF161" i="1"/>
  <c r="AF275" i="1"/>
  <c r="AF246" i="1"/>
  <c r="AF188" i="1"/>
  <c r="AF160" i="1"/>
  <c r="AF239" i="1"/>
  <c r="AL270" i="1"/>
  <c r="AI274" i="1"/>
  <c r="AG274" i="1"/>
  <c r="AH274" i="1"/>
  <c r="AJ274" i="1"/>
  <c r="AK274" i="1"/>
  <c r="AL251" i="1"/>
  <c r="AL165" i="1"/>
  <c r="AI169" i="1"/>
  <c r="AH169" i="1"/>
  <c r="AJ169" i="1"/>
  <c r="AG169" i="1"/>
  <c r="AK169" i="1"/>
  <c r="AF123" i="1"/>
  <c r="AF209" i="1"/>
  <c r="AF125" i="1"/>
  <c r="AL178" i="1"/>
  <c r="AH182" i="1"/>
  <c r="AG182" i="1"/>
  <c r="AI182" i="1"/>
  <c r="AJ182" i="1"/>
  <c r="AK182" i="1"/>
  <c r="AL266" i="1"/>
  <c r="AI270" i="1"/>
  <c r="AK270" i="1"/>
  <c r="AJ270" i="1"/>
  <c r="AG270" i="1"/>
  <c r="AH270" i="1"/>
  <c r="AF175" i="1"/>
  <c r="AF222" i="1"/>
  <c r="AF264" i="1"/>
  <c r="AF167" i="1"/>
  <c r="AF232" i="1"/>
  <c r="AF150" i="1"/>
  <c r="AF177" i="1"/>
  <c r="AF189" i="1"/>
  <c r="AL113" i="1"/>
  <c r="AH117" i="1"/>
  <c r="AJ117" i="1"/>
  <c r="AK117" i="1"/>
  <c r="AG117" i="1"/>
  <c r="AI117" i="1"/>
  <c r="AL141" i="1"/>
  <c r="AG145" i="1"/>
  <c r="AK145" i="1"/>
  <c r="AI145" i="1"/>
  <c r="AJ145" i="1"/>
  <c r="AH145" i="1"/>
  <c r="AF259" i="1"/>
  <c r="AF265" i="1"/>
  <c r="AL220" i="1"/>
  <c r="AG224" i="1"/>
  <c r="AH224" i="1"/>
  <c r="AK224" i="1"/>
  <c r="AI224" i="1"/>
  <c r="AJ224" i="1"/>
  <c r="AL268" i="1"/>
  <c r="AK272" i="1"/>
  <c r="AJ272" i="1"/>
  <c r="AI272" i="1"/>
  <c r="AG272" i="1"/>
  <c r="AH272" i="1"/>
  <c r="AF249" i="1"/>
  <c r="AF168" i="1"/>
</calcChain>
</file>

<file path=xl/sharedStrings.xml><?xml version="1.0" encoding="utf-8"?>
<sst xmlns="http://schemas.openxmlformats.org/spreadsheetml/2006/main" count="743" uniqueCount="615">
  <si>
    <t>統計名：</t>
  </si>
  <si>
    <t>法人企業統計調査 時系列データ</t>
  </si>
  <si>
    <t>表番号：</t>
  </si>
  <si>
    <t>1</t>
  </si>
  <si>
    <t>表題：</t>
  </si>
  <si>
    <t>[時系列データ] 金融業、保険業以外の業種(原数値)</t>
  </si>
  <si>
    <t>実施年月：</t>
  </si>
  <si>
    <t>2024年</t>
  </si>
  <si>
    <t>1～3月期</t>
  </si>
  <si>
    <t>業種（金融業、保険業以外の業種）：</t>
  </si>
  <si>
    <t>104</t>
  </si>
  <si>
    <t>全産業（除く金融保険業）</t>
  </si>
  <si>
    <t>規模（金融業、保険業以外の業種）：</t>
  </si>
  <si>
    <t>26</t>
  </si>
  <si>
    <t>全規模</t>
  </si>
  <si>
    <t>/調査項目（金融業、保険業以外の業種） コード</t>
  </si>
  <si>
    <t>058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</si>
  <si>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</si>
  <si>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</si>
  <si>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</si>
  <si>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</si>
  <si>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</si>
  <si>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</si>
  <si>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</si>
  <si>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</si>
  <si>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</si>
  <si>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093</t>
  </si>
  <si>
    <t>年　期 コード</t>
  </si>
  <si>
    <t>年　期</t>
  </si>
  <si>
    <t>/調査項目（金融業、保険業以外の業種）</t>
  </si>
  <si>
    <t>減価償却費合計(当期末償却固定資産)【百万円】</t>
  </si>
  <si>
    <t>売上高(当期末)【百万円】</t>
  </si>
  <si>
    <t>売上原価(当期末)【百万円】</t>
  </si>
  <si>
    <t>販売費及び一般管理費(当期末)【百万円】</t>
  </si>
  <si>
    <t>営業利益(当期末)【百万円】</t>
  </si>
  <si>
    <t>受取利息等(当期末)【百万円】</t>
  </si>
  <si>
    <t>その他の営業外収益(当期末)【百万円】</t>
  </si>
  <si>
    <t>支払利息等(当期末)【百万円】</t>
  </si>
  <si>
    <t>その他の営業外費用(当期末)【百万円】</t>
  </si>
  <si>
    <t>経常利益(当期末)【百万円】</t>
  </si>
  <si>
    <t>人件費計(当期末)【百万円】</t>
  </si>
  <si>
    <t>19542</t>
  </si>
  <si>
    <t>1954年4 - 6 月</t>
  </si>
  <si>
    <t>0</t>
  </si>
  <si>
    <t>19543</t>
  </si>
  <si>
    <t>1954年7 - 9 月</t>
  </si>
  <si>
    <t>19544</t>
  </si>
  <si>
    <t>1954年10-12月</t>
  </si>
  <si>
    <t>19551</t>
  </si>
  <si>
    <t>1955年1 - 3 月</t>
  </si>
  <si>
    <t>19552</t>
  </si>
  <si>
    <t>1955年4 - 6 月</t>
  </si>
  <si>
    <t>19553</t>
  </si>
  <si>
    <t>1955年7 - 9 月</t>
  </si>
  <si>
    <t>19554</t>
  </si>
  <si>
    <t>1955年10-12月</t>
  </si>
  <si>
    <t>19561</t>
  </si>
  <si>
    <t>1956年1 - 3 月</t>
  </si>
  <si>
    <t>19562</t>
  </si>
  <si>
    <t>1956年4 - 6 月</t>
  </si>
  <si>
    <t>19563</t>
  </si>
  <si>
    <t>1956年7 - 9 月</t>
  </si>
  <si>
    <t>19564</t>
  </si>
  <si>
    <t>1956年10-12月</t>
  </si>
  <si>
    <t>19571</t>
  </si>
  <si>
    <t>1957年1 - 3 月</t>
  </si>
  <si>
    <t>19572</t>
  </si>
  <si>
    <t>1957年4 - 6 月</t>
  </si>
  <si>
    <t>19573</t>
  </si>
  <si>
    <t>1957年7 - 9 月</t>
  </si>
  <si>
    <t>19574</t>
  </si>
  <si>
    <t>1957年10-12月</t>
  </si>
  <si>
    <t>19581</t>
  </si>
  <si>
    <t>1958年1 - 3 月</t>
  </si>
  <si>
    <t>19582</t>
  </si>
  <si>
    <t>1958年4 - 6 月</t>
  </si>
  <si>
    <t>19583</t>
  </si>
  <si>
    <t>1958年7 - 9 月</t>
  </si>
  <si>
    <t>19584</t>
  </si>
  <si>
    <t>1958年10-12月</t>
  </si>
  <si>
    <t>19591</t>
  </si>
  <si>
    <t>1959年1 - 3 月</t>
  </si>
  <si>
    <t>19592</t>
  </si>
  <si>
    <t>1959年4 - 6 月</t>
  </si>
  <si>
    <t>19593</t>
  </si>
  <si>
    <t>1959年7 - 9 月</t>
  </si>
  <si>
    <t>19594</t>
  </si>
  <si>
    <t>1959年10-12月</t>
  </si>
  <si>
    <t>19601</t>
  </si>
  <si>
    <t>1960年1 - 3 月</t>
  </si>
  <si>
    <t>19602</t>
  </si>
  <si>
    <t>1960年4 - 6 月</t>
  </si>
  <si>
    <t>19603</t>
  </si>
  <si>
    <t>1960年7 - 9 月</t>
  </si>
  <si>
    <t>19604</t>
  </si>
  <si>
    <t>1960年10-12月</t>
  </si>
  <si>
    <t>19611</t>
  </si>
  <si>
    <t>1961年1 - 3 月</t>
  </si>
  <si>
    <t>19612</t>
  </si>
  <si>
    <t>1961年4 - 6 月</t>
  </si>
  <si>
    <t>19613</t>
  </si>
  <si>
    <t>1961年7 - 9 月</t>
  </si>
  <si>
    <t>19614</t>
  </si>
  <si>
    <t>1961年10-12月</t>
  </si>
  <si>
    <t>19621</t>
  </si>
  <si>
    <t>1962年1 - 3 月</t>
  </si>
  <si>
    <t>19622</t>
  </si>
  <si>
    <t>1962年4 - 6 月</t>
  </si>
  <si>
    <t>19623</t>
  </si>
  <si>
    <t>1962年7 - 9 月</t>
  </si>
  <si>
    <t>19624</t>
  </si>
  <si>
    <t>1962年10-12月</t>
  </si>
  <si>
    <t>19631</t>
  </si>
  <si>
    <t>1963年1 - 3 月</t>
  </si>
  <si>
    <t>19632</t>
  </si>
  <si>
    <t>1963年4 - 6 月</t>
  </si>
  <si>
    <t>19633</t>
  </si>
  <si>
    <t>1963年7 - 9 月</t>
  </si>
  <si>
    <t>19634</t>
  </si>
  <si>
    <t>1963年10-12月</t>
  </si>
  <si>
    <t>19641</t>
  </si>
  <si>
    <t>1964年1 - 3 月</t>
  </si>
  <si>
    <t>19642</t>
  </si>
  <si>
    <t>1964年4 - 6 月</t>
  </si>
  <si>
    <t>19643</t>
  </si>
  <si>
    <t>1964年7 - 9 月</t>
  </si>
  <si>
    <t>19644</t>
  </si>
  <si>
    <t>1964年10-12月</t>
  </si>
  <si>
    <t>19651</t>
  </si>
  <si>
    <t>1965年1 - 3 月</t>
  </si>
  <si>
    <t>19652</t>
  </si>
  <si>
    <t>1965年4 - 6 月</t>
  </si>
  <si>
    <t>19653</t>
  </si>
  <si>
    <t>1965年7 - 9 月</t>
  </si>
  <si>
    <t>19654</t>
  </si>
  <si>
    <t>1965年10-12月</t>
  </si>
  <si>
    <t>19661</t>
  </si>
  <si>
    <t>1966年1 - 3 月</t>
  </si>
  <si>
    <t>19662</t>
  </si>
  <si>
    <t>1966年4 - 6 月</t>
  </si>
  <si>
    <t>19663</t>
  </si>
  <si>
    <t>1966年7 - 9 月</t>
  </si>
  <si>
    <t>19664</t>
  </si>
  <si>
    <t>1966年10-12月</t>
  </si>
  <si>
    <t>19671</t>
  </si>
  <si>
    <t>1967年1 - 3 月</t>
  </si>
  <si>
    <t>19672</t>
  </si>
  <si>
    <t>1967年4 - 6 月</t>
  </si>
  <si>
    <t>19673</t>
  </si>
  <si>
    <t>1967年7 - 9 月</t>
  </si>
  <si>
    <t>19674</t>
  </si>
  <si>
    <t>1967年10-12月</t>
  </si>
  <si>
    <t>19681</t>
  </si>
  <si>
    <t>1968年1 - 3 月</t>
  </si>
  <si>
    <t>19682</t>
  </si>
  <si>
    <t>1968年4 - 6 月</t>
  </si>
  <si>
    <t>19683</t>
  </si>
  <si>
    <t>1968年7 - 9 月</t>
  </si>
  <si>
    <t>19684</t>
  </si>
  <si>
    <t>1968年10-12月</t>
  </si>
  <si>
    <t>19691</t>
  </si>
  <si>
    <t>1969年1 - 3 月</t>
  </si>
  <si>
    <t>19692</t>
  </si>
  <si>
    <t>1969年4 - 6 月</t>
  </si>
  <si>
    <t>19693</t>
  </si>
  <si>
    <t>1969年7 - 9 月</t>
  </si>
  <si>
    <t>19694</t>
  </si>
  <si>
    <t>1969年10-12月</t>
  </si>
  <si>
    <t>19701</t>
  </si>
  <si>
    <t>1970年1 - 3 月</t>
  </si>
  <si>
    <t>19702</t>
  </si>
  <si>
    <t>1970年4 - 6 月</t>
  </si>
  <si>
    <t>19703</t>
  </si>
  <si>
    <t>1970年7 - 9 月</t>
  </si>
  <si>
    <t>19704</t>
  </si>
  <si>
    <t>1970年10-12月</t>
  </si>
  <si>
    <t>19711</t>
  </si>
  <si>
    <t>1971年1 - 3 月</t>
  </si>
  <si>
    <t>19712</t>
  </si>
  <si>
    <t>1971年4 - 6 月</t>
  </si>
  <si>
    <t>19713</t>
  </si>
  <si>
    <t>1971年7 - 9 月</t>
  </si>
  <si>
    <t>19714</t>
  </si>
  <si>
    <t>1971年10-12月</t>
  </si>
  <si>
    <t>19721</t>
  </si>
  <si>
    <t>1972年1 - 3 月</t>
  </si>
  <si>
    <t>19722</t>
  </si>
  <si>
    <t>1972年4 - 6 月</t>
  </si>
  <si>
    <t>19723</t>
  </si>
  <si>
    <t>1972年7 - 9 月</t>
  </si>
  <si>
    <t>19724</t>
  </si>
  <si>
    <t>1972年10-12月</t>
  </si>
  <si>
    <t>19731</t>
  </si>
  <si>
    <t>1973年1 - 3 月</t>
  </si>
  <si>
    <t>19732</t>
  </si>
  <si>
    <t>1973年4 - 6 月</t>
  </si>
  <si>
    <t>19733</t>
  </si>
  <si>
    <t>1973年7 - 9 月</t>
  </si>
  <si>
    <t>19734</t>
  </si>
  <si>
    <t>1973年10-12月</t>
  </si>
  <si>
    <t>19741</t>
  </si>
  <si>
    <t>1974年1 - 3 月</t>
  </si>
  <si>
    <t>19742</t>
  </si>
  <si>
    <t>1974年4 - 6 月</t>
  </si>
  <si>
    <t>19743</t>
  </si>
  <si>
    <t>1974年7 - 9 月</t>
  </si>
  <si>
    <t>19744</t>
  </si>
  <si>
    <t>1974年10-12月</t>
  </si>
  <si>
    <t>19751</t>
  </si>
  <si>
    <t>1975年1 - 3 月</t>
  </si>
  <si>
    <t>19752</t>
  </si>
  <si>
    <t>1975年4 - 6 月</t>
  </si>
  <si>
    <t>19753</t>
  </si>
  <si>
    <t>1975年7 - 9 月</t>
  </si>
  <si>
    <t>19754</t>
  </si>
  <si>
    <t>1975年10-12月</t>
  </si>
  <si>
    <t>19761</t>
  </si>
  <si>
    <t>1976年1 - 3 月</t>
  </si>
  <si>
    <t>19762</t>
  </si>
  <si>
    <t>1976年4 - 6 月</t>
  </si>
  <si>
    <t>19763</t>
  </si>
  <si>
    <t>1976年7 - 9 月</t>
  </si>
  <si>
    <t>19764</t>
  </si>
  <si>
    <t>1976年10-12月</t>
  </si>
  <si>
    <t>19771</t>
  </si>
  <si>
    <t>1977年1 - 3 月</t>
  </si>
  <si>
    <t>19772</t>
  </si>
  <si>
    <t>1977年4 - 6 月</t>
  </si>
  <si>
    <t>19773</t>
  </si>
  <si>
    <t>1977年7 - 9 月</t>
  </si>
  <si>
    <t>19774</t>
  </si>
  <si>
    <t>1977年10-12月</t>
  </si>
  <si>
    <t>19781</t>
  </si>
  <si>
    <t>1978年1 - 3 月</t>
  </si>
  <si>
    <t>19782</t>
  </si>
  <si>
    <t>1978年4 - 6 月</t>
  </si>
  <si>
    <t>19783</t>
  </si>
  <si>
    <t>1978年7 - 9 月</t>
  </si>
  <si>
    <t>19784</t>
  </si>
  <si>
    <t>1978年10-12月</t>
  </si>
  <si>
    <t>19791</t>
  </si>
  <si>
    <t>1979年1 - 3 月</t>
  </si>
  <si>
    <t>19792</t>
  </si>
  <si>
    <t>1979年4 - 6 月</t>
  </si>
  <si>
    <t>19793</t>
  </si>
  <si>
    <t>1979年7 - 9 月</t>
  </si>
  <si>
    <t>19794</t>
  </si>
  <si>
    <t>1979年10-12月</t>
  </si>
  <si>
    <t>19801</t>
  </si>
  <si>
    <t>1980年1 - 3 月</t>
  </si>
  <si>
    <t>19802</t>
  </si>
  <si>
    <t>1980年4 - 6 月</t>
  </si>
  <si>
    <t>19803</t>
  </si>
  <si>
    <t>1980年7 - 9 月</t>
  </si>
  <si>
    <t>19804</t>
  </si>
  <si>
    <t>1980年10-12月</t>
  </si>
  <si>
    <t>19811</t>
  </si>
  <si>
    <t>1981年1 - 3 月</t>
  </si>
  <si>
    <t>19812</t>
  </si>
  <si>
    <t>1981年4 - 6 月</t>
  </si>
  <si>
    <t>19813</t>
  </si>
  <si>
    <t>1981年7 - 9 月</t>
  </si>
  <si>
    <t>19814</t>
  </si>
  <si>
    <t>1981年10-12月</t>
  </si>
  <si>
    <t>19821</t>
  </si>
  <si>
    <t>1982年1 - 3 月</t>
  </si>
  <si>
    <t>19822</t>
  </si>
  <si>
    <t>1982年4 - 6 月</t>
  </si>
  <si>
    <t>19823</t>
  </si>
  <si>
    <t>1982年7 - 9 月</t>
  </si>
  <si>
    <t>19824</t>
  </si>
  <si>
    <t>1982年10-12月</t>
  </si>
  <si>
    <t>19831</t>
  </si>
  <si>
    <t>1983年1 - 3 月</t>
  </si>
  <si>
    <t>19832</t>
  </si>
  <si>
    <t>1983年4 - 6 月</t>
  </si>
  <si>
    <t>19833</t>
  </si>
  <si>
    <t>1983年7 - 9 月</t>
  </si>
  <si>
    <t>19834</t>
  </si>
  <si>
    <t>1983年10-12月</t>
  </si>
  <si>
    <t>19841</t>
  </si>
  <si>
    <t>1984年1 - 3 月</t>
  </si>
  <si>
    <t>19842</t>
  </si>
  <si>
    <t>1984年4 - 6 月</t>
  </si>
  <si>
    <t>19843</t>
  </si>
  <si>
    <t>1984年7 - 9 月</t>
  </si>
  <si>
    <t>19844</t>
  </si>
  <si>
    <t>1984年10-12月</t>
  </si>
  <si>
    <t>19851</t>
  </si>
  <si>
    <t>1985年1 - 3 月</t>
  </si>
  <si>
    <t>19852</t>
  </si>
  <si>
    <t>1985年4 - 6 月</t>
  </si>
  <si>
    <t>19853</t>
  </si>
  <si>
    <t>1985年7 - 9 月</t>
  </si>
  <si>
    <t>19854</t>
  </si>
  <si>
    <t>1985年10-12月</t>
  </si>
  <si>
    <t>19861</t>
  </si>
  <si>
    <t>1986年1 - 3 月</t>
  </si>
  <si>
    <t>19862</t>
  </si>
  <si>
    <t>1986年4 - 6 月</t>
  </si>
  <si>
    <t>19863</t>
  </si>
  <si>
    <t>1986年7 - 9 月</t>
  </si>
  <si>
    <t>19864</t>
  </si>
  <si>
    <t>1986年10-12月</t>
  </si>
  <si>
    <t>19871</t>
  </si>
  <si>
    <t>1987年1 - 3 月</t>
  </si>
  <si>
    <t>19872</t>
  </si>
  <si>
    <t>1987年4 - 6 月</t>
  </si>
  <si>
    <t>19873</t>
  </si>
  <si>
    <t>1987年7 - 9 月</t>
  </si>
  <si>
    <t>19874</t>
  </si>
  <si>
    <t>1987年10-12月</t>
  </si>
  <si>
    <t>19881</t>
  </si>
  <si>
    <t>1988年1 - 3 月</t>
  </si>
  <si>
    <t>19882</t>
  </si>
  <si>
    <t>1988年4 - 6 月</t>
  </si>
  <si>
    <t>19883</t>
  </si>
  <si>
    <t>1988年7 - 9 月</t>
  </si>
  <si>
    <t>19884</t>
  </si>
  <si>
    <t>1988年10-12月</t>
  </si>
  <si>
    <t>19891</t>
  </si>
  <si>
    <t>1989年1 - 3 月</t>
  </si>
  <si>
    <t>19892</t>
  </si>
  <si>
    <t>1989年4 - 6 月</t>
  </si>
  <si>
    <t>19893</t>
  </si>
  <si>
    <t>1989年7 - 9 月</t>
  </si>
  <si>
    <t>19894</t>
  </si>
  <si>
    <t>1989年10-12月</t>
  </si>
  <si>
    <t>19901</t>
  </si>
  <si>
    <t>1990年1 - 3 月</t>
  </si>
  <si>
    <t>19902</t>
  </si>
  <si>
    <t>1990年4 - 6 月</t>
  </si>
  <si>
    <t>19903</t>
  </si>
  <si>
    <t>1990年7 - 9 月</t>
  </si>
  <si>
    <t>19904</t>
  </si>
  <si>
    <t>1990年10-12月</t>
  </si>
  <si>
    <t>19911</t>
  </si>
  <si>
    <t>1991年1 - 3 月</t>
  </si>
  <si>
    <t>19912</t>
  </si>
  <si>
    <t>1991年4 - 6 月</t>
  </si>
  <si>
    <t>19913</t>
  </si>
  <si>
    <t>1991年7 - 9 月</t>
  </si>
  <si>
    <t>19914</t>
  </si>
  <si>
    <t>1991年10-12月</t>
  </si>
  <si>
    <t>19921</t>
  </si>
  <si>
    <t>1992年1 - 3 月</t>
  </si>
  <si>
    <t>19922</t>
  </si>
  <si>
    <t>1992年4 - 6 月</t>
  </si>
  <si>
    <t>19923</t>
  </si>
  <si>
    <t>1992年7 - 9 月</t>
  </si>
  <si>
    <t>19924</t>
  </si>
  <si>
    <t>1992年10-12月</t>
  </si>
  <si>
    <t>19931</t>
  </si>
  <si>
    <t>1993年1 - 3 月</t>
  </si>
  <si>
    <t>19932</t>
  </si>
  <si>
    <t>1993年4 - 6 月</t>
  </si>
  <si>
    <t>19933</t>
  </si>
  <si>
    <t>1993年7 - 9 月</t>
  </si>
  <si>
    <t>19934</t>
  </si>
  <si>
    <t>1993年10-12月</t>
  </si>
  <si>
    <t>19941</t>
  </si>
  <si>
    <t>1994年1 - 3 月</t>
  </si>
  <si>
    <t>19942</t>
  </si>
  <si>
    <t>1994年4 - 6 月</t>
  </si>
  <si>
    <t>19943</t>
  </si>
  <si>
    <t>1994年7 - 9 月</t>
  </si>
  <si>
    <t>19944</t>
  </si>
  <si>
    <t>1994年10-12月</t>
  </si>
  <si>
    <t>19951</t>
  </si>
  <si>
    <t>1995年1 - 3 月</t>
  </si>
  <si>
    <t>19952</t>
  </si>
  <si>
    <t>1995年4 - 6 月</t>
  </si>
  <si>
    <t>19953</t>
  </si>
  <si>
    <t>1995年7 - 9 月</t>
  </si>
  <si>
    <t>19954</t>
  </si>
  <si>
    <t>1995年10-12月</t>
  </si>
  <si>
    <t>19961</t>
  </si>
  <si>
    <t>1996年1 - 3 月</t>
  </si>
  <si>
    <t>19962</t>
  </si>
  <si>
    <t>1996年4 - 6 月</t>
  </si>
  <si>
    <t>19963</t>
  </si>
  <si>
    <t>1996年7 - 9 月</t>
  </si>
  <si>
    <t>19964</t>
  </si>
  <si>
    <t>1996年10-12月</t>
  </si>
  <si>
    <t>19971</t>
  </si>
  <si>
    <t>1997年1 - 3 月</t>
  </si>
  <si>
    <t>19972</t>
  </si>
  <si>
    <t>1997年4 - 6 月</t>
  </si>
  <si>
    <t>19973</t>
  </si>
  <si>
    <t>1997年7 - 9 月</t>
  </si>
  <si>
    <t>19974</t>
  </si>
  <si>
    <t>1997年10-12月</t>
  </si>
  <si>
    <t>19981</t>
  </si>
  <si>
    <t>1998年1 - 3 月</t>
  </si>
  <si>
    <t>19982</t>
  </si>
  <si>
    <t>1998年4 - 6 月</t>
  </si>
  <si>
    <t>19983</t>
  </si>
  <si>
    <t>1998年7 - 9 月</t>
  </si>
  <si>
    <t>19984</t>
  </si>
  <si>
    <t>1998年10-12月</t>
  </si>
  <si>
    <t>19991</t>
  </si>
  <si>
    <t>1999年1 - 3 月</t>
  </si>
  <si>
    <t>19992</t>
  </si>
  <si>
    <t>1999年4 - 6 月</t>
  </si>
  <si>
    <t>19993</t>
  </si>
  <si>
    <t>1999年7 - 9 月</t>
  </si>
  <si>
    <t>19994</t>
  </si>
  <si>
    <t>1999年10-12月</t>
  </si>
  <si>
    <t>20001</t>
  </si>
  <si>
    <t>2000年1 - 3 月</t>
  </si>
  <si>
    <t>20002</t>
  </si>
  <si>
    <t>2000年4 - 6 月</t>
  </si>
  <si>
    <t>20003</t>
  </si>
  <si>
    <t>2000年7 - 9 月</t>
  </si>
  <si>
    <t>20004</t>
  </si>
  <si>
    <t>2000年10-12月</t>
  </si>
  <si>
    <t>20011</t>
  </si>
  <si>
    <t>2001年1 - 3 月</t>
  </si>
  <si>
    <t>20012</t>
  </si>
  <si>
    <t>2001年4 - 6 月</t>
  </si>
  <si>
    <t>20013</t>
  </si>
  <si>
    <t>2001年7 - 9 月</t>
  </si>
  <si>
    <t>20014</t>
  </si>
  <si>
    <t>2001年10-12月</t>
  </si>
  <si>
    <t>20021</t>
  </si>
  <si>
    <t>2002年1 - 3 月</t>
  </si>
  <si>
    <t>20022</t>
  </si>
  <si>
    <t>2002年4 - 6 月</t>
  </si>
  <si>
    <t>20023</t>
  </si>
  <si>
    <t>2002年7 - 9 月</t>
  </si>
  <si>
    <t>20024</t>
  </si>
  <si>
    <t>2002年10-12月</t>
  </si>
  <si>
    <t>20031</t>
  </si>
  <si>
    <t>2003年1 - 3 月</t>
  </si>
  <si>
    <t>20032</t>
  </si>
  <si>
    <t>2003年4 - 6 月</t>
  </si>
  <si>
    <t>20033</t>
  </si>
  <si>
    <t>2003年7 - 9 月</t>
  </si>
  <si>
    <t>20034</t>
  </si>
  <si>
    <t>2003年10-12月</t>
  </si>
  <si>
    <t>20041</t>
  </si>
  <si>
    <t>2004年1 - 3 月</t>
  </si>
  <si>
    <t>20042</t>
  </si>
  <si>
    <t>2004年4 - 6 月</t>
  </si>
  <si>
    <t>20043</t>
  </si>
  <si>
    <t>2004年7 - 9 月</t>
  </si>
  <si>
    <t>20044</t>
  </si>
  <si>
    <t>2004年10-12月</t>
  </si>
  <si>
    <t>20051</t>
  </si>
  <si>
    <t>2005年1 - 3 月</t>
  </si>
  <si>
    <t>20052</t>
  </si>
  <si>
    <t>2005年4 - 6 月</t>
  </si>
  <si>
    <t>20053</t>
  </si>
  <si>
    <t>2005年7 - 9 月</t>
  </si>
  <si>
    <t>20054</t>
  </si>
  <si>
    <t>2005年10-12月</t>
  </si>
  <si>
    <t>20061</t>
  </si>
  <si>
    <t>2006年1 - 3 月</t>
  </si>
  <si>
    <t>20062</t>
  </si>
  <si>
    <t>2006年4 - 6 月</t>
  </si>
  <si>
    <t>20063</t>
  </si>
  <si>
    <t>2006年7 - 9 月</t>
  </si>
  <si>
    <t>20064</t>
  </si>
  <si>
    <t>2006年10-12月</t>
  </si>
  <si>
    <t>20071</t>
  </si>
  <si>
    <t>2007年1 - 3 月</t>
  </si>
  <si>
    <t>20072</t>
  </si>
  <si>
    <t>2007年4 - 6 月</t>
  </si>
  <si>
    <t>20073</t>
  </si>
  <si>
    <t>2007年7 - 9 月</t>
  </si>
  <si>
    <t>20074</t>
  </si>
  <si>
    <t>2007年10-12月</t>
  </si>
  <si>
    <t>20081</t>
  </si>
  <si>
    <t>2008年1 - 3 月</t>
  </si>
  <si>
    <t>20082</t>
  </si>
  <si>
    <t>2008年4 - 6 月</t>
  </si>
  <si>
    <t>20083</t>
  </si>
  <si>
    <t>2008年7 - 9 月</t>
  </si>
  <si>
    <t>20084</t>
  </si>
  <si>
    <t>2008年10-12月</t>
  </si>
  <si>
    <t>20091</t>
  </si>
  <si>
    <t>2009年1 - 3 月</t>
  </si>
  <si>
    <t>20092</t>
  </si>
  <si>
    <t>2009年4 - 6 月</t>
  </si>
  <si>
    <t>20093</t>
  </si>
  <si>
    <t>2009年7 - 9 月</t>
  </si>
  <si>
    <t>20094</t>
  </si>
  <si>
    <t>2009年10-12月</t>
  </si>
  <si>
    <t>20101</t>
  </si>
  <si>
    <t>2010年1 - 3 月</t>
  </si>
  <si>
    <t>20102</t>
  </si>
  <si>
    <t>2010年4 - 6 月</t>
  </si>
  <si>
    <t>20103</t>
  </si>
  <si>
    <t>2010年7 - 9 月</t>
  </si>
  <si>
    <t>20104</t>
  </si>
  <si>
    <t>2010年10-12月</t>
  </si>
  <si>
    <t>20111</t>
  </si>
  <si>
    <t>2011年1 - 3 月</t>
  </si>
  <si>
    <t>20112</t>
  </si>
  <si>
    <t>2011年4 - 6 月</t>
  </si>
  <si>
    <t>20113</t>
  </si>
  <si>
    <t>2011年7 - 9 月</t>
  </si>
  <si>
    <t>20114</t>
  </si>
  <si>
    <t>2011年10-12月</t>
  </si>
  <si>
    <t>20121</t>
  </si>
  <si>
    <t>2012年1 - 3 月</t>
  </si>
  <si>
    <t>20122</t>
  </si>
  <si>
    <t>2012年4 - 6 月</t>
  </si>
  <si>
    <t>20123</t>
  </si>
  <si>
    <t>2012年7 - 9 月</t>
  </si>
  <si>
    <t>20124</t>
  </si>
  <si>
    <t>2012年10-12月</t>
  </si>
  <si>
    <t>20131</t>
  </si>
  <si>
    <t>2013年1 - 3 月</t>
  </si>
  <si>
    <t>20132</t>
  </si>
  <si>
    <t>2013年4 - 6 月</t>
  </si>
  <si>
    <t>20133</t>
  </si>
  <si>
    <t>2013年7 - 9 月</t>
  </si>
  <si>
    <t>20134</t>
  </si>
  <si>
    <t>2013年10-12月</t>
  </si>
  <si>
    <t>20141</t>
  </si>
  <si>
    <t>2014年1 - 3 月</t>
  </si>
  <si>
    <t>20142</t>
  </si>
  <si>
    <t>2014年4 - 6 月</t>
  </si>
  <si>
    <t>20143</t>
  </si>
  <si>
    <t>2014年7 - 9 月</t>
  </si>
  <si>
    <t>20144</t>
  </si>
  <si>
    <t>2014年10-12月</t>
  </si>
  <si>
    <t>20151</t>
  </si>
  <si>
    <t>2015年1 - 3 月</t>
  </si>
  <si>
    <t>20152</t>
  </si>
  <si>
    <t>2015年4 - 6 月</t>
  </si>
  <si>
    <t>20153</t>
  </si>
  <si>
    <t>2015年7 - 9 月</t>
  </si>
  <si>
    <t>20154</t>
  </si>
  <si>
    <t>2015年10-12月</t>
  </si>
  <si>
    <t>20161</t>
  </si>
  <si>
    <t>2016年1 - 3 月</t>
  </si>
  <si>
    <t>20162</t>
  </si>
  <si>
    <t>2016年4 - 6 月</t>
  </si>
  <si>
    <t>20163</t>
  </si>
  <si>
    <t>2016年7 - 9 月</t>
  </si>
  <si>
    <t>20164</t>
  </si>
  <si>
    <t>2016年10-12月</t>
  </si>
  <si>
    <t>20171</t>
  </si>
  <si>
    <t>2017年1 - 3 月</t>
  </si>
  <si>
    <t>20172</t>
  </si>
  <si>
    <t>2017年4 - 6 月</t>
  </si>
  <si>
    <t>20173</t>
  </si>
  <si>
    <t>2017年7 - 9 月</t>
  </si>
  <si>
    <t>20174</t>
  </si>
  <si>
    <t>2017年10-12月</t>
  </si>
  <si>
    <t>20181</t>
  </si>
  <si>
    <t>2018年1 - 3 月</t>
  </si>
  <si>
    <t>20182</t>
  </si>
  <si>
    <t>2018年4 - 6 月</t>
  </si>
  <si>
    <t>20183</t>
  </si>
  <si>
    <t>2018年7 - 9 月</t>
  </si>
  <si>
    <t>20184</t>
  </si>
  <si>
    <t>2018年10-12月</t>
  </si>
  <si>
    <t>20191</t>
  </si>
  <si>
    <t>2019年1 - 3 月</t>
  </si>
  <si>
    <t>20192</t>
  </si>
  <si>
    <t>2019年4 - 6 月</t>
  </si>
  <si>
    <t>20193</t>
  </si>
  <si>
    <t>2019年7 - 9 月</t>
  </si>
  <si>
    <t>20194</t>
  </si>
  <si>
    <t>2019年10-12月</t>
  </si>
  <si>
    <t>20201</t>
  </si>
  <si>
    <t>2020年1 - 3 月</t>
  </si>
  <si>
    <t>20202</t>
  </si>
  <si>
    <t>2020年4 - 6 月</t>
  </si>
  <si>
    <t>20203</t>
  </si>
  <si>
    <t>2020年7 - 9 月</t>
  </si>
  <si>
    <t>20204</t>
  </si>
  <si>
    <t>2020年10-12月</t>
  </si>
  <si>
    <t>20211</t>
  </si>
  <si>
    <t>2021年1 - 3 月</t>
  </si>
  <si>
    <t>20212</t>
  </si>
  <si>
    <t>2021年4 - 6 月</t>
  </si>
  <si>
    <t>20213</t>
  </si>
  <si>
    <t>2021年7 - 9 月</t>
  </si>
  <si>
    <t>20214</t>
  </si>
  <si>
    <t>2021年10 - 12 月</t>
  </si>
  <si>
    <t>20221</t>
  </si>
  <si>
    <t>2022年1 - 3 月</t>
  </si>
  <si>
    <t>20222</t>
  </si>
  <si>
    <t>2022年4 - 6 月</t>
  </si>
  <si>
    <t>20223</t>
  </si>
  <si>
    <t>2022年7 - 9 月</t>
  </si>
  <si>
    <t>20224</t>
  </si>
  <si>
    <t>2022年10 - 12 月</t>
  </si>
  <si>
    <t>20231</t>
  </si>
  <si>
    <t>2023年1 - 3 月</t>
  </si>
  <si>
    <t>20232</t>
  </si>
  <si>
    <t>2023年4 - 6 月</t>
  </si>
  <si>
    <t>20233</t>
  </si>
  <si>
    <t>2023年7 - 9 月</t>
  </si>
  <si>
    <t>20234</t>
  </si>
  <si>
    <t>2023年10 - 12 月</t>
  </si>
  <si>
    <t>20241</t>
  </si>
  <si>
    <t>2024年1 - 3 月</t>
  </si>
  <si>
    <t>*</t>
  </si>
  <si>
    <t>計算結果が値を持たない項目</t>
  </si>
  <si>
    <t>***</t>
  </si>
  <si>
    <t>数字が得られないもの</t>
  </si>
  <si>
    <r>
      <rPr>
        <sz val="11"/>
        <color indexed="17"/>
        <rFont val="游ゴシック"/>
        <family val="2"/>
      </rPr>
      <t>限界利益</t>
    </r>
    <rPh sb="0" eb="2">
      <t xml:space="preserve">ゲンカイ </t>
    </rPh>
    <rPh sb="2" eb="4">
      <t xml:space="preserve">リエキ </t>
    </rPh>
    <phoneticPr fontId="6"/>
  </si>
  <si>
    <r>
      <rPr>
        <sz val="11"/>
        <color indexed="17"/>
        <rFont val="游ゴシック"/>
        <family val="2"/>
      </rPr>
      <t>人件費</t>
    </r>
    <rPh sb="0" eb="3">
      <t xml:space="preserve">ジンケンヒ </t>
    </rPh>
    <phoneticPr fontId="6"/>
  </si>
  <si>
    <r>
      <rPr>
        <sz val="11"/>
        <color indexed="17"/>
        <rFont val="游ゴシック"/>
        <family val="2"/>
      </rPr>
      <t>受取利息</t>
    </r>
    <rPh sb="0" eb="2">
      <t xml:space="preserve">ウケトリ </t>
    </rPh>
    <rPh sb="2" eb="4">
      <t>リソ9</t>
    </rPh>
    <phoneticPr fontId="6"/>
  </si>
  <si>
    <r>
      <rPr>
        <sz val="11"/>
        <color indexed="17"/>
        <rFont val="游ゴシック"/>
        <family val="2"/>
      </rPr>
      <t>支払利息</t>
    </r>
    <rPh sb="0" eb="2">
      <t>💸</t>
    </rPh>
    <rPh sb="2" eb="4">
      <t xml:space="preserve">リソク </t>
    </rPh>
    <phoneticPr fontId="6"/>
  </si>
  <si>
    <r>
      <rPr>
        <sz val="11"/>
        <color indexed="17"/>
        <rFont val="游ゴシック"/>
        <family val="2"/>
      </rPr>
      <t>減価償却費</t>
    </r>
    <rPh sb="0" eb="5">
      <t xml:space="preserve">ゲンカショウキャクヒ </t>
    </rPh>
    <phoneticPr fontId="6"/>
  </si>
  <si>
    <r>
      <rPr>
        <sz val="11"/>
        <color indexed="17"/>
        <rFont val="游ゴシック"/>
        <family val="2"/>
      </rPr>
      <t>営業外純益</t>
    </r>
    <rPh sb="0" eb="2">
      <t xml:space="preserve">エイギョウカイ </t>
    </rPh>
    <rPh sb="2" eb="3">
      <t xml:space="preserve">ガイ </t>
    </rPh>
    <rPh sb="3" eb="5">
      <t xml:space="preserve">ジュンエキ </t>
    </rPh>
    <phoneticPr fontId="6"/>
  </si>
  <si>
    <t>営業外</t>
    <rPh sb="0" eb="3">
      <t xml:space="preserve">エイギョウガイ </t>
    </rPh>
    <phoneticPr fontId="6"/>
  </si>
  <si>
    <r>
      <rPr>
        <sz val="11"/>
        <color indexed="17"/>
        <rFont val="游ゴシック"/>
        <family val="2"/>
      </rPr>
      <t>経常利益</t>
    </r>
    <rPh sb="0" eb="2">
      <t xml:space="preserve">ケイジョウ </t>
    </rPh>
    <rPh sb="2" eb="4">
      <t xml:space="preserve">リエキ </t>
    </rPh>
    <phoneticPr fontId="6"/>
  </si>
  <si>
    <t>05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</si>
</sst>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8">
    <font>
      <sz val="11"/>
      <color indexed="8"/>
      <name val="游ゴシック"/>
      <family val="2"/>
      <scheme val="minor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indexed="17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none">
        <bgColor indexed="9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2" xfId="0" applyFont="1" applyFill="1" applyBorder="1" applyAlignment="1"/>
    <xf numFmtId="0" fontId="2" fillId="2" borderId="2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6" xfId="0" applyFont="1" applyFill="1" applyBorder="1" applyAlignment="1"/>
    <xf numFmtId="0" fontId="4" fillId="2" borderId="6" xfId="0" applyFont="1" applyFill="1" applyBorder="1" applyAlignment="1"/>
    <xf numFmtId="0" fontId="0" fillId="3" borderId="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8" xfId="0" applyFill="1" applyBorder="1" applyAlignment="1"/>
    <xf numFmtId="176" fontId="0" fillId="3" borderId="1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76" fontId="0" fillId="3" borderId="9" xfId="0" applyNumberForma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/>
    <xf numFmtId="176" fontId="0" fillId="3" borderId="5" xfId="0" applyNumberFormat="1" applyFill="1" applyBorder="1" applyAlignment="1">
      <alignment horizontal="right"/>
    </xf>
    <xf numFmtId="176" fontId="0" fillId="3" borderId="10" xfId="0" applyNumberFormat="1" applyFill="1" applyBorder="1" applyAlignment="1">
      <alignment horizontal="righ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0" fillId="0" borderId="0" xfId="0" quotePrefix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'1'!$AF$9</c:f>
              <c:strCache>
                <c:ptCount val="1"/>
                <c:pt idx="0">
                  <c:v>限界利益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'1'!$A$113:$A$289</c:f>
              <c:strCache>
                <c:ptCount val="161"/>
                <c:pt idx="0">
                  <c:v>1980</c:v>
                </c:pt>
                <c:pt idx="20">
                  <c:v>85</c:v>
                </c:pt>
                <c:pt idx="40">
                  <c:v>90</c:v>
                </c:pt>
                <c:pt idx="60">
                  <c:v>95</c:v>
                </c:pt>
                <c:pt idx="80">
                  <c:v>2000</c:v>
                </c:pt>
                <c:pt idx="100">
                  <c:v>05</c:v>
                </c:pt>
                <c:pt idx="120">
                  <c:v>10</c:v>
                </c:pt>
                <c:pt idx="140">
                  <c:v>15</c:v>
                </c:pt>
                <c:pt idx="160">
                  <c:v>20</c:v>
                </c:pt>
              </c:strCache>
            </c:strRef>
          </c:cat>
          <c:val>
            <c:numRef>
              <c:f>'1'!$AF$113:$AF$289</c:f>
              <c:numCache>
                <c:formatCode>#,##0_);[Red]\(#,##0\)</c:formatCode>
                <c:ptCount val="177"/>
                <c:pt idx="0">
                  <c:v>103.54961007177019</c:v>
                </c:pt>
                <c:pt idx="1">
                  <c:v>92.72753445493565</c:v>
                </c:pt>
                <c:pt idx="2">
                  <c:v>80.256858524184622</c:v>
                </c:pt>
                <c:pt idx="3">
                  <c:v>68.747947082356148</c:v>
                </c:pt>
                <c:pt idx="4">
                  <c:v>54.648168402459085</c:v>
                </c:pt>
                <c:pt idx="5">
                  <c:v>39.833747197749858</c:v>
                </c:pt>
                <c:pt idx="6">
                  <c:v>39.314600253236229</c:v>
                </c:pt>
                <c:pt idx="7">
                  <c:v>43.636892944994273</c:v>
                </c:pt>
                <c:pt idx="8">
                  <c:v>46.988758168867179</c:v>
                </c:pt>
                <c:pt idx="9">
                  <c:v>52.543929271911836</c:v>
                </c:pt>
                <c:pt idx="10">
                  <c:v>46.032836760645921</c:v>
                </c:pt>
                <c:pt idx="11">
                  <c:v>28.198593081199192</c:v>
                </c:pt>
                <c:pt idx="12">
                  <c:v>16.880608597219982</c:v>
                </c:pt>
                <c:pt idx="13">
                  <c:v>15.786838355047642</c:v>
                </c:pt>
                <c:pt idx="14">
                  <c:v>20.806642801881363</c:v>
                </c:pt>
                <c:pt idx="15">
                  <c:v>36.997815375565857</c:v>
                </c:pt>
                <c:pt idx="16">
                  <c:v>52.968301448925928</c:v>
                </c:pt>
                <c:pt idx="17">
                  <c:v>60.872528302101699</c:v>
                </c:pt>
                <c:pt idx="18">
                  <c:v>59.159476997438261</c:v>
                </c:pt>
                <c:pt idx="19">
                  <c:v>50.586803360685451</c:v>
                </c:pt>
                <c:pt idx="20">
                  <c:v>41.304432677170475</c:v>
                </c:pt>
                <c:pt idx="21">
                  <c:v>41.843502338247518</c:v>
                </c:pt>
                <c:pt idx="22">
                  <c:v>44.796272165276044</c:v>
                </c:pt>
                <c:pt idx="23">
                  <c:v>48.397656906263194</c:v>
                </c:pt>
                <c:pt idx="24">
                  <c:v>49.457880599034567</c:v>
                </c:pt>
                <c:pt idx="25">
                  <c:v>40.139333159628862</c:v>
                </c:pt>
                <c:pt idx="26">
                  <c:v>32.870635686839677</c:v>
                </c:pt>
                <c:pt idx="27">
                  <c:v>28.270828743092093</c:v>
                </c:pt>
                <c:pt idx="28">
                  <c:v>28.703268417353485</c:v>
                </c:pt>
                <c:pt idx="29">
                  <c:v>35.384776171498054</c:v>
                </c:pt>
                <c:pt idx="30">
                  <c:v>45.404047323096606</c:v>
                </c:pt>
                <c:pt idx="31">
                  <c:v>57.643075221173746</c:v>
                </c:pt>
                <c:pt idx="32">
                  <c:v>68.925722049203785</c:v>
                </c:pt>
                <c:pt idx="33">
                  <c:v>74.961975571340062</c:v>
                </c:pt>
                <c:pt idx="34">
                  <c:v>76.644275968210039</c:v>
                </c:pt>
                <c:pt idx="35">
                  <c:v>71.889442767385674</c:v>
                </c:pt>
                <c:pt idx="36">
                  <c:v>72.136653641379084</c:v>
                </c:pt>
                <c:pt idx="37">
                  <c:v>54.831065861300424</c:v>
                </c:pt>
                <c:pt idx="38">
                  <c:v>45.664947470007867</c:v>
                </c:pt>
                <c:pt idx="39">
                  <c:v>38.530538432540254</c:v>
                </c:pt>
                <c:pt idx="40">
                  <c:v>22.586386491313164</c:v>
                </c:pt>
                <c:pt idx="41">
                  <c:v>33.289722085354725</c:v>
                </c:pt>
                <c:pt idx="42">
                  <c:v>37.608270307849644</c:v>
                </c:pt>
                <c:pt idx="43">
                  <c:v>39.924943711853111</c:v>
                </c:pt>
                <c:pt idx="44">
                  <c:v>49.025738062939006</c:v>
                </c:pt>
                <c:pt idx="45">
                  <c:v>45.18703591742748</c:v>
                </c:pt>
                <c:pt idx="46">
                  <c:v>43.482136550251361</c:v>
                </c:pt>
                <c:pt idx="47">
                  <c:v>41.335140543100934</c:v>
                </c:pt>
                <c:pt idx="48">
                  <c:v>36.922763095479795</c:v>
                </c:pt>
                <c:pt idx="49">
                  <c:v>27.741372152315787</c:v>
                </c:pt>
                <c:pt idx="50">
                  <c:v>15.508946365715676</c:v>
                </c:pt>
                <c:pt idx="51">
                  <c:v>5.4183115911925546</c:v>
                </c:pt>
                <c:pt idx="52">
                  <c:v>-0.65434923647185272</c:v>
                </c:pt>
                <c:pt idx="53">
                  <c:v>0.95415455267434457</c:v>
                </c:pt>
                <c:pt idx="54">
                  <c:v>5.4339516455607155</c:v>
                </c:pt>
                <c:pt idx="55">
                  <c:v>13.281258089593972</c:v>
                </c:pt>
                <c:pt idx="56">
                  <c:v>13.91542774067141</c:v>
                </c:pt>
                <c:pt idx="57">
                  <c:v>18.660514969142628</c:v>
                </c:pt>
                <c:pt idx="58">
                  <c:v>25.851958151752864</c:v>
                </c:pt>
                <c:pt idx="59">
                  <c:v>36.489142031720725</c:v>
                </c:pt>
                <c:pt idx="60">
                  <c:v>52.78760907882095</c:v>
                </c:pt>
                <c:pt idx="61">
                  <c:v>57.470524330849045</c:v>
                </c:pt>
                <c:pt idx="62">
                  <c:v>57.480139711219636</c:v>
                </c:pt>
                <c:pt idx="63">
                  <c:v>53.314438539104437</c:v>
                </c:pt>
                <c:pt idx="64">
                  <c:v>47.161239118318576</c:v>
                </c:pt>
                <c:pt idx="65">
                  <c:v>39.853428478899595</c:v>
                </c:pt>
                <c:pt idx="66">
                  <c:v>28.92049930626926</c:v>
                </c:pt>
                <c:pt idx="67">
                  <c:v>14.097185599036324</c:v>
                </c:pt>
                <c:pt idx="68">
                  <c:v>9.1221879739330536</c:v>
                </c:pt>
                <c:pt idx="69">
                  <c:v>12.371514132204643</c:v>
                </c:pt>
                <c:pt idx="70">
                  <c:v>21.187926960582505</c:v>
                </c:pt>
                <c:pt idx="71">
                  <c:v>26.28742817732515</c:v>
                </c:pt>
                <c:pt idx="72">
                  <c:v>16.980097869323714</c:v>
                </c:pt>
                <c:pt idx="73">
                  <c:v>3.3936787856344726</c:v>
                </c:pt>
                <c:pt idx="74">
                  <c:v>-8.4918238612902783</c:v>
                </c:pt>
                <c:pt idx="75">
                  <c:v>-18.556195442103888</c:v>
                </c:pt>
                <c:pt idx="76">
                  <c:v>-14.553916756061474</c:v>
                </c:pt>
                <c:pt idx="77">
                  <c:v>-4.0862115051507653</c:v>
                </c:pt>
                <c:pt idx="78">
                  <c:v>3.9544035915067424</c:v>
                </c:pt>
                <c:pt idx="79">
                  <c:v>25.322965383180573</c:v>
                </c:pt>
                <c:pt idx="80">
                  <c:v>37.590360762620385</c:v>
                </c:pt>
                <c:pt idx="81">
                  <c:v>31.685980532935382</c:v>
                </c:pt>
                <c:pt idx="82">
                  <c:v>27.678533798938719</c:v>
                </c:pt>
                <c:pt idx="83">
                  <c:v>13.584680590367091</c:v>
                </c:pt>
                <c:pt idx="84">
                  <c:v>-3.9862763186960732</c:v>
                </c:pt>
                <c:pt idx="85">
                  <c:v>0.10154597504130193</c:v>
                </c:pt>
                <c:pt idx="86">
                  <c:v>-10.077047184055605</c:v>
                </c:pt>
                <c:pt idx="87">
                  <c:v>-18.699954111902066</c:v>
                </c:pt>
                <c:pt idx="88">
                  <c:v>-23.121932777257793</c:v>
                </c:pt>
                <c:pt idx="89">
                  <c:v>-32.782659004890803</c:v>
                </c:pt>
                <c:pt idx="90">
                  <c:v>-29.969478208513912</c:v>
                </c:pt>
                <c:pt idx="91">
                  <c:v>-26.554148698244212</c:v>
                </c:pt>
                <c:pt idx="92">
                  <c:v>-19.174435651499518</c:v>
                </c:pt>
                <c:pt idx="93">
                  <c:v>-12.639119403953982</c:v>
                </c:pt>
                <c:pt idx="94">
                  <c:v>-6.2840776379670293</c:v>
                </c:pt>
                <c:pt idx="95">
                  <c:v>6.1851199447181724</c:v>
                </c:pt>
                <c:pt idx="96">
                  <c:v>18.419364219901301</c:v>
                </c:pt>
                <c:pt idx="97">
                  <c:v>29.15607949311519</c:v>
                </c:pt>
                <c:pt idx="98">
                  <c:v>35.590861710685033</c:v>
                </c:pt>
                <c:pt idx="99">
                  <c:v>32.379756489954168</c:v>
                </c:pt>
                <c:pt idx="100">
                  <c:v>28.236876865136239</c:v>
                </c:pt>
                <c:pt idx="101">
                  <c:v>19.996069162828885</c:v>
                </c:pt>
                <c:pt idx="102">
                  <c:v>14.867445356510592</c:v>
                </c:pt>
                <c:pt idx="103">
                  <c:v>14.403096759609873</c:v>
                </c:pt>
                <c:pt idx="104">
                  <c:v>10.068760560956221</c:v>
                </c:pt>
                <c:pt idx="105">
                  <c:v>13.952347549338622</c:v>
                </c:pt>
                <c:pt idx="106">
                  <c:v>18.545599440618123</c:v>
                </c:pt>
                <c:pt idx="107">
                  <c:v>21.687766491716861</c:v>
                </c:pt>
                <c:pt idx="108">
                  <c:v>23.662968720845175</c:v>
                </c:pt>
                <c:pt idx="109">
                  <c:v>21.755417842515993</c:v>
                </c:pt>
                <c:pt idx="110">
                  <c:v>16.50027162340611</c:v>
                </c:pt>
                <c:pt idx="111">
                  <c:v>8.4626284977406172</c:v>
                </c:pt>
                <c:pt idx="112">
                  <c:v>2.0245186192406335</c:v>
                </c:pt>
                <c:pt idx="113">
                  <c:v>-5.2263602044575794</c:v>
                </c:pt>
                <c:pt idx="114">
                  <c:v>-14.9135518451469</c:v>
                </c:pt>
                <c:pt idx="115">
                  <c:v>-31.063000078128876</c:v>
                </c:pt>
                <c:pt idx="116">
                  <c:v>-56.733519373843464</c:v>
                </c:pt>
                <c:pt idx="117">
                  <c:v>-70.252907238943052</c:v>
                </c:pt>
                <c:pt idx="118">
                  <c:v>-74.4439046769687</c:v>
                </c:pt>
                <c:pt idx="119">
                  <c:v>-60.38957904040231</c:v>
                </c:pt>
                <c:pt idx="120">
                  <c:v>-12.099638806591754</c:v>
                </c:pt>
                <c:pt idx="121">
                  <c:v>43.218142108642901</c:v>
                </c:pt>
                <c:pt idx="122">
                  <c:v>84.632216303762476</c:v>
                </c:pt>
                <c:pt idx="123">
                  <c:v>70.933104289651354</c:v>
                </c:pt>
                <c:pt idx="124">
                  <c:v>46.447103155585545</c:v>
                </c:pt>
                <c:pt idx="125">
                  <c:v>19.368022950456197</c:v>
                </c:pt>
                <c:pt idx="126">
                  <c:v>8.5499719930926066</c:v>
                </c:pt>
                <c:pt idx="127">
                  <c:v>-1.5652419620530804</c:v>
                </c:pt>
                <c:pt idx="128">
                  <c:v>-11.201369993017686</c:v>
                </c:pt>
                <c:pt idx="129">
                  <c:v>-8.6398631541242104</c:v>
                </c:pt>
                <c:pt idx="130">
                  <c:v>-12.279282260224997</c:v>
                </c:pt>
                <c:pt idx="131">
                  <c:v>-15.398208841307042</c:v>
                </c:pt>
                <c:pt idx="132">
                  <c:v>-14.90512707529107</c:v>
                </c:pt>
                <c:pt idx="133">
                  <c:v>-13.99187084981563</c:v>
                </c:pt>
                <c:pt idx="134">
                  <c:v>-9.1589276745044419</c:v>
                </c:pt>
                <c:pt idx="135">
                  <c:v>-1.2775937217283846</c:v>
                </c:pt>
                <c:pt idx="136">
                  <c:v>4.6890025739397778</c:v>
                </c:pt>
                <c:pt idx="137">
                  <c:v>7.3898189115053485</c:v>
                </c:pt>
                <c:pt idx="138">
                  <c:v>8.8726876738920595</c:v>
                </c:pt>
                <c:pt idx="139">
                  <c:v>8.8968944300660482</c:v>
                </c:pt>
                <c:pt idx="140">
                  <c:v>6.8465835695278736</c:v>
                </c:pt>
                <c:pt idx="141">
                  <c:v>10.538913849221954</c:v>
                </c:pt>
                <c:pt idx="142">
                  <c:v>12.938950046765388</c:v>
                </c:pt>
                <c:pt idx="143">
                  <c:v>13.008313908244313</c:v>
                </c:pt>
                <c:pt idx="144">
                  <c:v>13.640363743477954</c:v>
                </c:pt>
                <c:pt idx="145">
                  <c:v>6.3282648570981408</c:v>
                </c:pt>
                <c:pt idx="146">
                  <c:v>3.0642419538667141</c:v>
                </c:pt>
                <c:pt idx="147">
                  <c:v>3.7938785854898383</c:v>
                </c:pt>
                <c:pt idx="148">
                  <c:v>5.3065568479505538</c:v>
                </c:pt>
                <c:pt idx="149">
                  <c:v>11.911897116913021</c:v>
                </c:pt>
                <c:pt idx="150">
                  <c:v>16.405860172250197</c:v>
                </c:pt>
                <c:pt idx="151">
                  <c:v>16.870078446875969</c:v>
                </c:pt>
                <c:pt idx="152">
                  <c:v>16.298763885911935</c:v>
                </c:pt>
                <c:pt idx="153">
                  <c:v>15.388243391261067</c:v>
                </c:pt>
                <c:pt idx="154">
                  <c:v>13.609279557775386</c:v>
                </c:pt>
                <c:pt idx="155">
                  <c:v>9.6976686514795762</c:v>
                </c:pt>
                <c:pt idx="156">
                  <c:v>10.594623751842432</c:v>
                </c:pt>
                <c:pt idx="157">
                  <c:v>4.6962064155184073</c:v>
                </c:pt>
                <c:pt idx="158">
                  <c:v>0.39499325911103444</c:v>
                </c:pt>
                <c:pt idx="159">
                  <c:v>-2.6414646355146583</c:v>
                </c:pt>
                <c:pt idx="160">
                  <c:v>-14.742025433761544</c:v>
                </c:pt>
                <c:pt idx="161">
                  <c:v>-30.40325058203317</c:v>
                </c:pt>
                <c:pt idx="162">
                  <c:v>-38.537156198999767</c:v>
                </c:pt>
                <c:pt idx="163">
                  <c:v>-38.026882300311556</c:v>
                </c:pt>
                <c:pt idx="164">
                  <c:v>-30.336862817748024</c:v>
                </c:pt>
                <c:pt idx="165">
                  <c:v>4.7021754917552476</c:v>
                </c:pt>
                <c:pt idx="166">
                  <c:v>24.852286944440376</c:v>
                </c:pt>
                <c:pt idx="167">
                  <c:v>35.602581913572195</c:v>
                </c:pt>
                <c:pt idx="168">
                  <c:v>37.186257737862974</c:v>
                </c:pt>
                <c:pt idx="169">
                  <c:v>18.137196618715034</c:v>
                </c:pt>
                <c:pt idx="170">
                  <c:v>15.591071289786784</c:v>
                </c:pt>
                <c:pt idx="171">
                  <c:v>10.596726106418583</c:v>
                </c:pt>
                <c:pt idx="172">
                  <c:v>10.012830672790269</c:v>
                </c:pt>
                <c:pt idx="173">
                  <c:v>10.660088137846452</c:v>
                </c:pt>
                <c:pt idx="174">
                  <c:v>13.732466475013073</c:v>
                </c:pt>
                <c:pt idx="175">
                  <c:v>19.203554386269037</c:v>
                </c:pt>
                <c:pt idx="176">
                  <c:v>21.08252952151285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9-B84E-A1C9-A9841961F2BB}"/>
            </c:ext>
          </c:extLst>
        </c:ser>
        <c:ser>
          <c:idx val="1"/>
          <c:order val="1"/>
          <c:tx>
            <c:strRef>
              <c:f>'1'!$AG$9</c:f>
              <c:strCache>
                <c:ptCount val="1"/>
                <c:pt idx="0">
                  <c:v>人件費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'1'!$A$113:$A$289</c:f>
              <c:strCache>
                <c:ptCount val="161"/>
                <c:pt idx="0">
                  <c:v>1980</c:v>
                </c:pt>
                <c:pt idx="20">
                  <c:v>85</c:v>
                </c:pt>
                <c:pt idx="40">
                  <c:v>90</c:v>
                </c:pt>
                <c:pt idx="60">
                  <c:v>95</c:v>
                </c:pt>
                <c:pt idx="80">
                  <c:v>2000</c:v>
                </c:pt>
                <c:pt idx="100">
                  <c:v>05</c:v>
                </c:pt>
                <c:pt idx="120">
                  <c:v>10</c:v>
                </c:pt>
                <c:pt idx="140">
                  <c:v>15</c:v>
                </c:pt>
                <c:pt idx="160">
                  <c:v>20</c:v>
                </c:pt>
              </c:strCache>
            </c:strRef>
          </c:cat>
          <c:val>
            <c:numRef>
              <c:f>'1'!$AG$113:$AG$289</c:f>
              <c:numCache>
                <c:formatCode>#,##0_);[Red]\(#,##0\)</c:formatCode>
                <c:ptCount val="177"/>
                <c:pt idx="0">
                  <c:v>-44.576623649261919</c:v>
                </c:pt>
                <c:pt idx="1">
                  <c:v>-41.435534720902126</c:v>
                </c:pt>
                <c:pt idx="2">
                  <c:v>-39.912142289422377</c:v>
                </c:pt>
                <c:pt idx="3">
                  <c:v>-38.112093522306516</c:v>
                </c:pt>
                <c:pt idx="4">
                  <c:v>-36.183922087633142</c:v>
                </c:pt>
                <c:pt idx="5">
                  <c:v>-35.806323052869423</c:v>
                </c:pt>
                <c:pt idx="6">
                  <c:v>-38.130761627277536</c:v>
                </c:pt>
                <c:pt idx="7">
                  <c:v>-41.437181907474852</c:v>
                </c:pt>
                <c:pt idx="8">
                  <c:v>-42.496698541120097</c:v>
                </c:pt>
                <c:pt idx="9">
                  <c:v>-41.581453788826074</c:v>
                </c:pt>
                <c:pt idx="10">
                  <c:v>-36.216683584022284</c:v>
                </c:pt>
                <c:pt idx="11">
                  <c:v>-26.706356169004746</c:v>
                </c:pt>
                <c:pt idx="12">
                  <c:v>-23.087656129344694</c:v>
                </c:pt>
                <c:pt idx="13">
                  <c:v>-22.579507200190058</c:v>
                </c:pt>
                <c:pt idx="14">
                  <c:v>-23.899011395408625</c:v>
                </c:pt>
                <c:pt idx="15">
                  <c:v>-27.041402032937111</c:v>
                </c:pt>
                <c:pt idx="16">
                  <c:v>-28.481591219680269</c:v>
                </c:pt>
                <c:pt idx="17">
                  <c:v>-29.351702239204769</c:v>
                </c:pt>
                <c:pt idx="18">
                  <c:v>-27.365114978827439</c:v>
                </c:pt>
                <c:pt idx="19">
                  <c:v>-25.602933599374623</c:v>
                </c:pt>
                <c:pt idx="20">
                  <c:v>-23.989284658842134</c:v>
                </c:pt>
                <c:pt idx="21">
                  <c:v>-25.977975028440188</c:v>
                </c:pt>
                <c:pt idx="22">
                  <c:v>-29.468955932053824</c:v>
                </c:pt>
                <c:pt idx="23">
                  <c:v>-33.737733651369226</c:v>
                </c:pt>
                <c:pt idx="24">
                  <c:v>-38.00095616455458</c:v>
                </c:pt>
                <c:pt idx="25">
                  <c:v>-35.786386928553874</c:v>
                </c:pt>
                <c:pt idx="26">
                  <c:v>-34.232641829007079</c:v>
                </c:pt>
                <c:pt idx="27">
                  <c:v>-30.406531091878268</c:v>
                </c:pt>
                <c:pt idx="28">
                  <c:v>-27.469512308270282</c:v>
                </c:pt>
                <c:pt idx="29">
                  <c:v>-26.068531200785976</c:v>
                </c:pt>
                <c:pt idx="30">
                  <c:v>-24.757838701282488</c:v>
                </c:pt>
                <c:pt idx="31">
                  <c:v>-27.925325162931671</c:v>
                </c:pt>
                <c:pt idx="32">
                  <c:v>-29.798146205131388</c:v>
                </c:pt>
                <c:pt idx="33">
                  <c:v>-32.314816334377902</c:v>
                </c:pt>
                <c:pt idx="34">
                  <c:v>-35.57212863364748</c:v>
                </c:pt>
                <c:pt idx="35">
                  <c:v>-34.863267043074728</c:v>
                </c:pt>
                <c:pt idx="36">
                  <c:v>-34.67381238119313</c:v>
                </c:pt>
                <c:pt idx="37">
                  <c:v>-27.639066721643683</c:v>
                </c:pt>
                <c:pt idx="38">
                  <c:v>-20.431005698776183</c:v>
                </c:pt>
                <c:pt idx="39">
                  <c:v>-14.74686269918303</c:v>
                </c:pt>
                <c:pt idx="40">
                  <c:v>-9.7196715524660604</c:v>
                </c:pt>
                <c:pt idx="41">
                  <c:v>-15.280572570364997</c:v>
                </c:pt>
                <c:pt idx="42">
                  <c:v>-21.434074575593687</c:v>
                </c:pt>
                <c:pt idx="43">
                  <c:v>-26.888349733950463</c:v>
                </c:pt>
                <c:pt idx="44">
                  <c:v>-31.711242735395974</c:v>
                </c:pt>
                <c:pt idx="45">
                  <c:v>-32.121638787356261</c:v>
                </c:pt>
                <c:pt idx="46">
                  <c:v>-33.362989029040612</c:v>
                </c:pt>
                <c:pt idx="47">
                  <c:v>-35.000459851319562</c:v>
                </c:pt>
                <c:pt idx="48">
                  <c:v>-36.123976281993016</c:v>
                </c:pt>
                <c:pt idx="49">
                  <c:v>-35.219888885059639</c:v>
                </c:pt>
                <c:pt idx="50">
                  <c:v>-30.926917669822902</c:v>
                </c:pt>
                <c:pt idx="51">
                  <c:v>-27.768194242225952</c:v>
                </c:pt>
                <c:pt idx="52">
                  <c:v>-25.506989938258641</c:v>
                </c:pt>
                <c:pt idx="53">
                  <c:v>-24.452454883296816</c:v>
                </c:pt>
                <c:pt idx="54">
                  <c:v>-27.103299058146362</c:v>
                </c:pt>
                <c:pt idx="55">
                  <c:v>-30.027399296165985</c:v>
                </c:pt>
                <c:pt idx="56">
                  <c:v>-31.458133638514191</c:v>
                </c:pt>
                <c:pt idx="57">
                  <c:v>-33.489007094876307</c:v>
                </c:pt>
                <c:pt idx="58">
                  <c:v>-31.567478648397667</c:v>
                </c:pt>
                <c:pt idx="59">
                  <c:v>-29.978981358222299</c:v>
                </c:pt>
                <c:pt idx="60">
                  <c:v>-33.631495442050948</c:v>
                </c:pt>
                <c:pt idx="61">
                  <c:v>-35.724465819841669</c:v>
                </c:pt>
                <c:pt idx="62">
                  <c:v>-39.769164201948442</c:v>
                </c:pt>
                <c:pt idx="63">
                  <c:v>-42.360380799811722</c:v>
                </c:pt>
                <c:pt idx="64">
                  <c:v>-38.915586519460845</c:v>
                </c:pt>
                <c:pt idx="65">
                  <c:v>-26.694602029777176</c:v>
                </c:pt>
                <c:pt idx="66">
                  <c:v>-14.87492980417113</c:v>
                </c:pt>
                <c:pt idx="67">
                  <c:v>1.4338335701587863</c:v>
                </c:pt>
                <c:pt idx="68">
                  <c:v>9.2932928239899955</c:v>
                </c:pt>
                <c:pt idx="69">
                  <c:v>0.47704993962670217</c:v>
                </c:pt>
                <c:pt idx="70">
                  <c:v>-8.7514379129755469</c:v>
                </c:pt>
                <c:pt idx="71">
                  <c:v>-19.690622706314283</c:v>
                </c:pt>
                <c:pt idx="72">
                  <c:v>-24.063818089587798</c:v>
                </c:pt>
                <c:pt idx="73">
                  <c:v>-21.624956184736256</c:v>
                </c:pt>
                <c:pt idx="74">
                  <c:v>-16.1523876221951</c:v>
                </c:pt>
                <c:pt idx="75">
                  <c:v>-10.407562142658792</c:v>
                </c:pt>
                <c:pt idx="76">
                  <c:v>-8.1838292060098592</c:v>
                </c:pt>
                <c:pt idx="77">
                  <c:v>-7.2613652159198132</c:v>
                </c:pt>
                <c:pt idx="78">
                  <c:v>-3.6840556065196908</c:v>
                </c:pt>
                <c:pt idx="79">
                  <c:v>-6.1203282131780581</c:v>
                </c:pt>
                <c:pt idx="80">
                  <c:v>-4.9633359219603381</c:v>
                </c:pt>
                <c:pt idx="81">
                  <c:v>7.0653698380625505</c:v>
                </c:pt>
                <c:pt idx="82">
                  <c:v>7.1566928062120976</c:v>
                </c:pt>
                <c:pt idx="83">
                  <c:v>15.826159203452891</c:v>
                </c:pt>
                <c:pt idx="84">
                  <c:v>17.498710389808057</c:v>
                </c:pt>
                <c:pt idx="85">
                  <c:v>5.9184784941818149</c:v>
                </c:pt>
                <c:pt idx="86">
                  <c:v>5.0683306587202717</c:v>
                </c:pt>
                <c:pt idx="87">
                  <c:v>0.28815337386345335</c:v>
                </c:pt>
                <c:pt idx="88">
                  <c:v>7.6537628796908161E-2</c:v>
                </c:pt>
                <c:pt idx="89">
                  <c:v>8.2902980659141967</c:v>
                </c:pt>
                <c:pt idx="90">
                  <c:v>14.562268085597585</c:v>
                </c:pt>
                <c:pt idx="91">
                  <c:v>24.818504134403426</c:v>
                </c:pt>
                <c:pt idx="92">
                  <c:v>29.276348102668809</c:v>
                </c:pt>
                <c:pt idx="93">
                  <c:v>25.002165817059876</c:v>
                </c:pt>
                <c:pt idx="94">
                  <c:v>18.303822109263031</c:v>
                </c:pt>
                <c:pt idx="95">
                  <c:v>7.4568332203901893</c:v>
                </c:pt>
                <c:pt idx="96">
                  <c:v>-0.64594248156720913</c:v>
                </c:pt>
                <c:pt idx="97">
                  <c:v>-1.2668406577627722</c:v>
                </c:pt>
                <c:pt idx="98">
                  <c:v>-3.4468966982339206</c:v>
                </c:pt>
                <c:pt idx="99">
                  <c:v>-3.7334221147605775</c:v>
                </c:pt>
                <c:pt idx="100">
                  <c:v>-2.9417736824909095</c:v>
                </c:pt>
                <c:pt idx="101">
                  <c:v>-4.3229465503345974</c:v>
                </c:pt>
                <c:pt idx="102">
                  <c:v>-5.7872237783024483</c:v>
                </c:pt>
                <c:pt idx="103">
                  <c:v>-7.1983664596819787</c:v>
                </c:pt>
                <c:pt idx="104">
                  <c:v>-7.161410008139768</c:v>
                </c:pt>
                <c:pt idx="105">
                  <c:v>-8.6351243904517005</c:v>
                </c:pt>
                <c:pt idx="106">
                  <c:v>-10.245659507375812</c:v>
                </c:pt>
                <c:pt idx="107">
                  <c:v>-11.926228460659535</c:v>
                </c:pt>
                <c:pt idx="108">
                  <c:v>-12.070533128534494</c:v>
                </c:pt>
                <c:pt idx="109">
                  <c:v>-11.531820795735674</c:v>
                </c:pt>
                <c:pt idx="110">
                  <c:v>-9.3552931678385161</c:v>
                </c:pt>
                <c:pt idx="111">
                  <c:v>-6.4165798309994981</c:v>
                </c:pt>
                <c:pt idx="112">
                  <c:v>-5.5445153504139828</c:v>
                </c:pt>
                <c:pt idx="113">
                  <c:v>-1.8794524493927403</c:v>
                </c:pt>
                <c:pt idx="114">
                  <c:v>1.3268307133293928</c:v>
                </c:pt>
                <c:pt idx="115">
                  <c:v>6.1490931082295894</c:v>
                </c:pt>
                <c:pt idx="116">
                  <c:v>13.386064301869427</c:v>
                </c:pt>
                <c:pt idx="117">
                  <c:v>15.742125278034349</c:v>
                </c:pt>
                <c:pt idx="118">
                  <c:v>17.711145257455225</c:v>
                </c:pt>
                <c:pt idx="119">
                  <c:v>18.775650373794022</c:v>
                </c:pt>
                <c:pt idx="120">
                  <c:v>13.244864384921756</c:v>
                </c:pt>
                <c:pt idx="121">
                  <c:v>8.5284338577211258</c:v>
                </c:pt>
                <c:pt idx="122">
                  <c:v>2.0483522608513898</c:v>
                </c:pt>
                <c:pt idx="123">
                  <c:v>-4.7509917588426198</c:v>
                </c:pt>
                <c:pt idx="124">
                  <c:v>-8.9165882294058463</c:v>
                </c:pt>
                <c:pt idx="125">
                  <c:v>-9.2060886776566715</c:v>
                </c:pt>
                <c:pt idx="126">
                  <c:v>-9.0410029272003953</c:v>
                </c:pt>
                <c:pt idx="127">
                  <c:v>-7.9025465287528576</c:v>
                </c:pt>
                <c:pt idx="128">
                  <c:v>-1.1659678324938725</c:v>
                </c:pt>
                <c:pt idx="129">
                  <c:v>3.0581375512401832</c:v>
                </c:pt>
                <c:pt idx="130">
                  <c:v>6.0491096032135365</c:v>
                </c:pt>
                <c:pt idx="131">
                  <c:v>9.2746794918844344</c:v>
                </c:pt>
                <c:pt idx="132">
                  <c:v>8.2090273008471364</c:v>
                </c:pt>
                <c:pt idx="133">
                  <c:v>8.0357423495769389</c:v>
                </c:pt>
                <c:pt idx="134">
                  <c:v>10.408959529256638</c:v>
                </c:pt>
                <c:pt idx="135">
                  <c:v>11.523277563234659</c:v>
                </c:pt>
                <c:pt idx="136">
                  <c:v>12.143244988878102</c:v>
                </c:pt>
                <c:pt idx="137">
                  <c:v>9.5539518469332165</c:v>
                </c:pt>
                <c:pt idx="138">
                  <c:v>4.0523383554797014</c:v>
                </c:pt>
                <c:pt idx="139">
                  <c:v>0.20419362626250187</c:v>
                </c:pt>
                <c:pt idx="140">
                  <c:v>-2.2090023728472121</c:v>
                </c:pt>
                <c:pt idx="141">
                  <c:v>-3.1758706875309746</c:v>
                </c:pt>
                <c:pt idx="142">
                  <c:v>-3.4513820364751742</c:v>
                </c:pt>
                <c:pt idx="143">
                  <c:v>-3.374303702271396</c:v>
                </c:pt>
                <c:pt idx="144">
                  <c:v>-4.3950835741863834</c:v>
                </c:pt>
                <c:pt idx="145">
                  <c:v>-3.771815434593023</c:v>
                </c:pt>
                <c:pt idx="146">
                  <c:v>-3.2465705032180763</c:v>
                </c:pt>
                <c:pt idx="147">
                  <c:v>-3.8252993261277966</c:v>
                </c:pt>
                <c:pt idx="148">
                  <c:v>-3.070750062471038</c:v>
                </c:pt>
                <c:pt idx="149">
                  <c:v>-4.2762448106948385</c:v>
                </c:pt>
                <c:pt idx="150">
                  <c:v>-5.3509083089314808</c:v>
                </c:pt>
                <c:pt idx="151">
                  <c:v>-6.2454741371005706</c:v>
                </c:pt>
                <c:pt idx="152">
                  <c:v>-7.5806081322130163</c:v>
                </c:pt>
                <c:pt idx="153">
                  <c:v>-7.9512199273960196</c:v>
                </c:pt>
                <c:pt idx="154">
                  <c:v>-8.4456694897697915</c:v>
                </c:pt>
                <c:pt idx="155">
                  <c:v>-8.1274877381952191</c:v>
                </c:pt>
                <c:pt idx="156">
                  <c:v>-6.884628958070202</c:v>
                </c:pt>
                <c:pt idx="157">
                  <c:v>-4.2599533745860825</c:v>
                </c:pt>
                <c:pt idx="158">
                  <c:v>-1.1109892791173994</c:v>
                </c:pt>
                <c:pt idx="159">
                  <c:v>1.6219974477329626</c:v>
                </c:pt>
                <c:pt idx="160">
                  <c:v>4.0018772732823154</c:v>
                </c:pt>
                <c:pt idx="161">
                  <c:v>7.6377488114615231</c:v>
                </c:pt>
                <c:pt idx="162">
                  <c:v>9.4797211458144375</c:v>
                </c:pt>
                <c:pt idx="163">
                  <c:v>10.519206192533185</c:v>
                </c:pt>
                <c:pt idx="164">
                  <c:v>11.849245856904364</c:v>
                </c:pt>
                <c:pt idx="165">
                  <c:v>7.2684487482048157</c:v>
                </c:pt>
                <c:pt idx="166">
                  <c:v>3.3617837718009325</c:v>
                </c:pt>
                <c:pt idx="167">
                  <c:v>-0.82001214986746807</c:v>
                </c:pt>
                <c:pt idx="168">
                  <c:v>-6.8857179856166901</c:v>
                </c:pt>
                <c:pt idx="169">
                  <c:v>-5.7060887191621861</c:v>
                </c:pt>
                <c:pt idx="170">
                  <c:v>-5.6119796610836783</c:v>
                </c:pt>
                <c:pt idx="171">
                  <c:v>-5.6747576136103897</c:v>
                </c:pt>
                <c:pt idx="172">
                  <c:v>-4.4988927408021215</c:v>
                </c:pt>
                <c:pt idx="173">
                  <c:v>-4.5603475515930301</c:v>
                </c:pt>
                <c:pt idx="174">
                  <c:v>-5.7184643744276986</c:v>
                </c:pt>
                <c:pt idx="175">
                  <c:v>-6.9742311388176219</c:v>
                </c:pt>
                <c:pt idx="176">
                  <c:v>-7.5538279901700607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9-B84E-A1C9-A9841961F2BB}"/>
            </c:ext>
          </c:extLst>
        </c:ser>
        <c:ser>
          <c:idx val="2"/>
          <c:order val="2"/>
          <c:tx>
            <c:strRef>
              <c:f>'1'!$AH$9</c:f>
              <c:strCache>
                <c:ptCount val="1"/>
                <c:pt idx="0">
                  <c:v>減価償却費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'1'!$A$113:$A$289</c:f>
              <c:strCache>
                <c:ptCount val="161"/>
                <c:pt idx="0">
                  <c:v>1980</c:v>
                </c:pt>
                <c:pt idx="20">
                  <c:v>85</c:v>
                </c:pt>
                <c:pt idx="40">
                  <c:v>90</c:v>
                </c:pt>
                <c:pt idx="60">
                  <c:v>95</c:v>
                </c:pt>
                <c:pt idx="80">
                  <c:v>2000</c:v>
                </c:pt>
                <c:pt idx="100">
                  <c:v>05</c:v>
                </c:pt>
                <c:pt idx="120">
                  <c:v>10</c:v>
                </c:pt>
                <c:pt idx="140">
                  <c:v>15</c:v>
                </c:pt>
                <c:pt idx="160">
                  <c:v>20</c:v>
                </c:pt>
              </c:strCache>
            </c:strRef>
          </c:cat>
          <c:val>
            <c:numRef>
              <c:f>'1'!$AH$113:$AH$289</c:f>
              <c:numCache>
                <c:formatCode>#,##0_);[Red]\(#,##0\)</c:formatCode>
                <c:ptCount val="177"/>
                <c:pt idx="0">
                  <c:v>-8.0193442721386816</c:v>
                </c:pt>
                <c:pt idx="1">
                  <c:v>-7.5503163593935412</c:v>
                </c:pt>
                <c:pt idx="2">
                  <c:v>-7.3362012368525988</c:v>
                </c:pt>
                <c:pt idx="3">
                  <c:v>-7.4558728180374514</c:v>
                </c:pt>
                <c:pt idx="4">
                  <c:v>-8.9704589556843128</c:v>
                </c:pt>
                <c:pt idx="5">
                  <c:v>-9.3114163332413646</c:v>
                </c:pt>
                <c:pt idx="6">
                  <c:v>-9.9298347944316863</c:v>
                </c:pt>
                <c:pt idx="7">
                  <c:v>-10.37335384737875</c:v>
                </c:pt>
                <c:pt idx="8">
                  <c:v>-8.4054034420462767</c:v>
                </c:pt>
                <c:pt idx="9">
                  <c:v>-7.4366251435250632</c:v>
                </c:pt>
                <c:pt idx="10">
                  <c:v>-6.4733035211382726</c:v>
                </c:pt>
                <c:pt idx="11">
                  <c:v>-4.5311660117654418</c:v>
                </c:pt>
                <c:pt idx="12">
                  <c:v>-3.391762556268755</c:v>
                </c:pt>
                <c:pt idx="13">
                  <c:v>-3.7598883691835052</c:v>
                </c:pt>
                <c:pt idx="14">
                  <c:v>-3.8351512154895704</c:v>
                </c:pt>
                <c:pt idx="15">
                  <c:v>-6.2477356376929052</c:v>
                </c:pt>
                <c:pt idx="16">
                  <c:v>-8.1500343340415551</c:v>
                </c:pt>
                <c:pt idx="17">
                  <c:v>-8.4647274547392595</c:v>
                </c:pt>
                <c:pt idx="18">
                  <c:v>-8.3450002159694776</c:v>
                </c:pt>
                <c:pt idx="19">
                  <c:v>-5.9525008892925788</c:v>
                </c:pt>
                <c:pt idx="20">
                  <c:v>-5.5528493126606229</c:v>
                </c:pt>
                <c:pt idx="21">
                  <c:v>-7.5074993098655565</c:v>
                </c:pt>
                <c:pt idx="22">
                  <c:v>-10.373463894880155</c:v>
                </c:pt>
                <c:pt idx="23">
                  <c:v>-13.355340631080681</c:v>
                </c:pt>
                <c:pt idx="24">
                  <c:v>-15.530508253216105</c:v>
                </c:pt>
                <c:pt idx="25">
                  <c:v>-13.445668383384243</c:v>
                </c:pt>
                <c:pt idx="26">
                  <c:v>-10.498015544977974</c:v>
                </c:pt>
                <c:pt idx="27">
                  <c:v>-7.8288899798093805</c:v>
                </c:pt>
                <c:pt idx="28">
                  <c:v>-5.8062463037089964</c:v>
                </c:pt>
                <c:pt idx="29">
                  <c:v>-4.9895079795627071</c:v>
                </c:pt>
                <c:pt idx="30">
                  <c:v>-5.196002324842981</c:v>
                </c:pt>
                <c:pt idx="31">
                  <c:v>-5.6204953006673479</c:v>
                </c:pt>
                <c:pt idx="32">
                  <c:v>-5.328340886171099</c:v>
                </c:pt>
                <c:pt idx="33">
                  <c:v>-6.2719453057060326</c:v>
                </c:pt>
                <c:pt idx="34">
                  <c:v>-6.5148019732250635</c:v>
                </c:pt>
                <c:pt idx="35">
                  <c:v>-6.9761317105264213</c:v>
                </c:pt>
                <c:pt idx="36">
                  <c:v>-7.688541419616568</c:v>
                </c:pt>
                <c:pt idx="37">
                  <c:v>-8.1118571370520236</c:v>
                </c:pt>
                <c:pt idx="38">
                  <c:v>-8.5007601469744589</c:v>
                </c:pt>
                <c:pt idx="39">
                  <c:v>-8.9721430485730487</c:v>
                </c:pt>
                <c:pt idx="40">
                  <c:v>-9.2947090919115531</c:v>
                </c:pt>
                <c:pt idx="41">
                  <c:v>-7.2346039811017562</c:v>
                </c:pt>
                <c:pt idx="42">
                  <c:v>-5.8497445639811696</c:v>
                </c:pt>
                <c:pt idx="43">
                  <c:v>-3.9677583346119594</c:v>
                </c:pt>
                <c:pt idx="44">
                  <c:v>-1.7286529835377065</c:v>
                </c:pt>
                <c:pt idx="45">
                  <c:v>-4.1188943288235729</c:v>
                </c:pt>
                <c:pt idx="46">
                  <c:v>-6.2044773455818811</c:v>
                </c:pt>
                <c:pt idx="47">
                  <c:v>-8.0898459065133608</c:v>
                </c:pt>
                <c:pt idx="48">
                  <c:v>-10.044435194236179</c:v>
                </c:pt>
                <c:pt idx="49">
                  <c:v>-8.9457454562915473</c:v>
                </c:pt>
                <c:pt idx="50">
                  <c:v>-7.2131461217681645</c:v>
                </c:pt>
                <c:pt idx="51">
                  <c:v>-6.3325964598679949</c:v>
                </c:pt>
                <c:pt idx="52">
                  <c:v>-5.5921784889528876</c:v>
                </c:pt>
                <c:pt idx="53">
                  <c:v>-5.3207549278053179</c:v>
                </c:pt>
                <c:pt idx="54">
                  <c:v>-4.9555156114292309</c:v>
                </c:pt>
                <c:pt idx="55">
                  <c:v>-4.0711110714068903</c:v>
                </c:pt>
                <c:pt idx="56">
                  <c:v>-1.9103765826730814</c:v>
                </c:pt>
                <c:pt idx="57">
                  <c:v>-1.5462882157308413</c:v>
                </c:pt>
                <c:pt idx="58">
                  <c:v>-1.4802033300130568</c:v>
                </c:pt>
                <c:pt idx="59">
                  <c:v>-2.7176107683160931</c:v>
                </c:pt>
                <c:pt idx="60">
                  <c:v>-4.3004839791878604</c:v>
                </c:pt>
                <c:pt idx="61">
                  <c:v>-3.8689007647372224</c:v>
                </c:pt>
                <c:pt idx="62">
                  <c:v>-3.4462393695645916</c:v>
                </c:pt>
                <c:pt idx="63">
                  <c:v>-2.265356321150946</c:v>
                </c:pt>
                <c:pt idx="64">
                  <c:v>-1.2863205844588852</c:v>
                </c:pt>
                <c:pt idx="65">
                  <c:v>-3.5515270208804508</c:v>
                </c:pt>
                <c:pt idx="66">
                  <c:v>-4.2603475154330033</c:v>
                </c:pt>
                <c:pt idx="67">
                  <c:v>-5.4512405574865452</c:v>
                </c:pt>
                <c:pt idx="68">
                  <c:v>-6.5139286724118852</c:v>
                </c:pt>
                <c:pt idx="69">
                  <c:v>-4.9542760910386905</c:v>
                </c:pt>
                <c:pt idx="70">
                  <c:v>-4.9485804501894171</c:v>
                </c:pt>
                <c:pt idx="71">
                  <c:v>-3.5604005496062401</c:v>
                </c:pt>
                <c:pt idx="72">
                  <c:v>-2.9488858981574091</c:v>
                </c:pt>
                <c:pt idx="73">
                  <c:v>-1.8064142266989234</c:v>
                </c:pt>
                <c:pt idx="74">
                  <c:v>-1.3890905664793078</c:v>
                </c:pt>
                <c:pt idx="75">
                  <c:v>-0.65496008228345692</c:v>
                </c:pt>
                <c:pt idx="76">
                  <c:v>1.008032265523424</c:v>
                </c:pt>
                <c:pt idx="77">
                  <c:v>1.5274119024682076</c:v>
                </c:pt>
                <c:pt idx="78">
                  <c:v>1.4111085923806155</c:v>
                </c:pt>
                <c:pt idx="79">
                  <c:v>-0.38136922048518135</c:v>
                </c:pt>
                <c:pt idx="80">
                  <c:v>-4.3234205536039125</c:v>
                </c:pt>
                <c:pt idx="81">
                  <c:v>-5.2230187603597127</c:v>
                </c:pt>
                <c:pt idx="82">
                  <c:v>-3.0823891528399296</c:v>
                </c:pt>
                <c:pt idx="83">
                  <c:v>-1.0042092038621482</c:v>
                </c:pt>
                <c:pt idx="84">
                  <c:v>2.4231542697432489</c:v>
                </c:pt>
                <c:pt idx="85">
                  <c:v>1.4563774814595947</c:v>
                </c:pt>
                <c:pt idx="86">
                  <c:v>1.667098809388404</c:v>
                </c:pt>
                <c:pt idx="87">
                  <c:v>0.6888807112997779</c:v>
                </c:pt>
                <c:pt idx="88">
                  <c:v>1.3917269742310472</c:v>
                </c:pt>
                <c:pt idx="89">
                  <c:v>1.2278154240465931</c:v>
                </c:pt>
                <c:pt idx="90">
                  <c:v>-0.39869632063922344</c:v>
                </c:pt>
                <c:pt idx="91">
                  <c:v>-1.5769477907119505</c:v>
                </c:pt>
                <c:pt idx="92">
                  <c:v>-3.6177381080507525</c:v>
                </c:pt>
                <c:pt idx="93">
                  <c:v>-0.88355465247281351</c:v>
                </c:pt>
                <c:pt idx="94">
                  <c:v>-1.0239185762866805</c:v>
                </c:pt>
                <c:pt idx="95">
                  <c:v>-0.58878089425443481</c:v>
                </c:pt>
                <c:pt idx="96">
                  <c:v>-1.7016719389224257</c:v>
                </c:pt>
                <c:pt idx="97">
                  <c:v>-5.4457283458506494</c:v>
                </c:pt>
                <c:pt idx="98">
                  <c:v>-5.327434062011605</c:v>
                </c:pt>
                <c:pt idx="99">
                  <c:v>-4.4794939821484876</c:v>
                </c:pt>
                <c:pt idx="100">
                  <c:v>-4.8642695631727602</c:v>
                </c:pt>
                <c:pt idx="101">
                  <c:v>-1.7719206608978113</c:v>
                </c:pt>
                <c:pt idx="102">
                  <c:v>-0.68523659543762316</c:v>
                </c:pt>
                <c:pt idx="103">
                  <c:v>-0.92599204902426657</c:v>
                </c:pt>
                <c:pt idx="104">
                  <c:v>0.3067301488500862</c:v>
                </c:pt>
                <c:pt idx="105">
                  <c:v>-1.9681797017920273</c:v>
                </c:pt>
                <c:pt idx="106">
                  <c:v>-3.0083704787864729</c:v>
                </c:pt>
                <c:pt idx="107">
                  <c:v>-3.4696405609515257</c:v>
                </c:pt>
                <c:pt idx="108">
                  <c:v>-3.1487858539409759</c:v>
                </c:pt>
                <c:pt idx="109">
                  <c:v>-1.3891857153460272</c:v>
                </c:pt>
                <c:pt idx="110">
                  <c:v>-1.0956625092549632</c:v>
                </c:pt>
                <c:pt idx="111">
                  <c:v>0.37728068487032834</c:v>
                </c:pt>
                <c:pt idx="112">
                  <c:v>-8.8840982537785565E-2</c:v>
                </c:pt>
                <c:pt idx="113">
                  <c:v>0.3524091679594506</c:v>
                </c:pt>
                <c:pt idx="114">
                  <c:v>1.8328390266407373</c:v>
                </c:pt>
                <c:pt idx="115">
                  <c:v>1.8909353937667308</c:v>
                </c:pt>
                <c:pt idx="116">
                  <c:v>3.5118660397172339</c:v>
                </c:pt>
                <c:pt idx="117">
                  <c:v>2.9909407517120616</c:v>
                </c:pt>
                <c:pt idx="118">
                  <c:v>2.6217184081013811</c:v>
                </c:pt>
                <c:pt idx="119">
                  <c:v>2.9910226424584128</c:v>
                </c:pt>
                <c:pt idx="120">
                  <c:v>2.9050561579971297</c:v>
                </c:pt>
                <c:pt idx="121">
                  <c:v>4.669133234630543</c:v>
                </c:pt>
                <c:pt idx="122">
                  <c:v>5.1725013484361</c:v>
                </c:pt>
                <c:pt idx="123">
                  <c:v>4.2518798010012047</c:v>
                </c:pt>
                <c:pt idx="124">
                  <c:v>2.6338208300461661</c:v>
                </c:pt>
                <c:pt idx="125">
                  <c:v>2.1685636808615203</c:v>
                </c:pt>
                <c:pt idx="126">
                  <c:v>1.8786574399308018</c:v>
                </c:pt>
                <c:pt idx="127">
                  <c:v>1.429909624188336</c:v>
                </c:pt>
                <c:pt idx="128">
                  <c:v>2.4788945490452372</c:v>
                </c:pt>
                <c:pt idx="129">
                  <c:v>3.6224854986252</c:v>
                </c:pt>
                <c:pt idx="130">
                  <c:v>5.0225330558436632</c:v>
                </c:pt>
                <c:pt idx="131">
                  <c:v>7.1394998060625099</c:v>
                </c:pt>
                <c:pt idx="132">
                  <c:v>7.47869490294807</c:v>
                </c:pt>
                <c:pt idx="133">
                  <c:v>6.4278157932719795</c:v>
                </c:pt>
                <c:pt idx="134">
                  <c:v>5.1238718279859823</c:v>
                </c:pt>
                <c:pt idx="135">
                  <c:v>3.3541382043390198</c:v>
                </c:pt>
                <c:pt idx="136">
                  <c:v>2.8832143948313975</c:v>
                </c:pt>
                <c:pt idx="137">
                  <c:v>1.9038643417564707</c:v>
                </c:pt>
                <c:pt idx="138">
                  <c:v>1.7347000670443364</c:v>
                </c:pt>
                <c:pt idx="139">
                  <c:v>1.2269690342097255</c:v>
                </c:pt>
                <c:pt idx="140">
                  <c:v>-0.40580061421950658</c:v>
                </c:pt>
                <c:pt idx="141">
                  <c:v>-1.0705696048084672</c:v>
                </c:pt>
                <c:pt idx="142">
                  <c:v>-1.8878366036395047</c:v>
                </c:pt>
                <c:pt idx="143">
                  <c:v>-1.9583513804855024</c:v>
                </c:pt>
                <c:pt idx="144">
                  <c:v>-1.9665697189101379</c:v>
                </c:pt>
                <c:pt idx="145">
                  <c:v>-0.96687608399652758</c:v>
                </c:pt>
                <c:pt idx="146">
                  <c:v>-0.68714685270742004</c:v>
                </c:pt>
                <c:pt idx="147">
                  <c:v>-0.75137603804545194</c:v>
                </c:pt>
                <c:pt idx="148">
                  <c:v>-0.12174262186825789</c:v>
                </c:pt>
                <c:pt idx="149">
                  <c:v>-0.5510034394207638</c:v>
                </c:pt>
                <c:pt idx="150">
                  <c:v>-0.65700397483819384</c:v>
                </c:pt>
                <c:pt idx="151">
                  <c:v>-0.22069135174103283</c:v>
                </c:pt>
                <c:pt idx="152">
                  <c:v>-0.13381869910683089</c:v>
                </c:pt>
                <c:pt idx="153">
                  <c:v>0.14310859433064652</c:v>
                </c:pt>
                <c:pt idx="154">
                  <c:v>0.27981766749933329</c:v>
                </c:pt>
                <c:pt idx="155">
                  <c:v>-0.49208610013302767</c:v>
                </c:pt>
                <c:pt idx="156">
                  <c:v>-1.4939402853181882</c:v>
                </c:pt>
                <c:pt idx="157">
                  <c:v>-2.2650530577753751</c:v>
                </c:pt>
                <c:pt idx="158">
                  <c:v>-2.4391255991796075</c:v>
                </c:pt>
                <c:pt idx="159">
                  <c:v>-1.6964145561116251</c:v>
                </c:pt>
                <c:pt idx="160">
                  <c:v>-0.87829720221493901</c:v>
                </c:pt>
                <c:pt idx="161">
                  <c:v>-0.27305593568592934</c:v>
                </c:pt>
                <c:pt idx="162">
                  <c:v>-8.1108731923261929E-2</c:v>
                </c:pt>
                <c:pt idx="163">
                  <c:v>-0.35296965301039862</c:v>
                </c:pt>
                <c:pt idx="164">
                  <c:v>-0.49286212521419354</c:v>
                </c:pt>
                <c:pt idx="165">
                  <c:v>-2.1914025952648899</c:v>
                </c:pt>
                <c:pt idx="166">
                  <c:v>-2.0039604823057324</c:v>
                </c:pt>
                <c:pt idx="167">
                  <c:v>-2.2269260519369412</c:v>
                </c:pt>
                <c:pt idx="168">
                  <c:v>-1.4753500678538736</c:v>
                </c:pt>
                <c:pt idx="169">
                  <c:v>1.5909640535898095</c:v>
                </c:pt>
                <c:pt idx="170">
                  <c:v>0.80476567751978745</c:v>
                </c:pt>
                <c:pt idx="171">
                  <c:v>0.64991776059024564</c:v>
                </c:pt>
                <c:pt idx="172">
                  <c:v>-0.31289627127068659</c:v>
                </c:pt>
                <c:pt idx="173">
                  <c:v>-1.2054938588870525</c:v>
                </c:pt>
                <c:pt idx="174">
                  <c:v>-1.3969645061173181</c:v>
                </c:pt>
                <c:pt idx="175">
                  <c:v>-1.9649513317698957</c:v>
                </c:pt>
                <c:pt idx="176">
                  <c:v>-1.7890199146832071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9-B84E-A1C9-A9841961F2BB}"/>
            </c:ext>
          </c:extLst>
        </c:ser>
        <c:ser>
          <c:idx val="3"/>
          <c:order val="3"/>
          <c:tx>
            <c:strRef>
              <c:f>'1'!$AI$9</c:f>
              <c:strCache>
                <c:ptCount val="1"/>
                <c:pt idx="0">
                  <c:v>受取利息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'1'!$A$113:$A$289</c:f>
              <c:strCache>
                <c:ptCount val="161"/>
                <c:pt idx="0">
                  <c:v>1980</c:v>
                </c:pt>
                <c:pt idx="20">
                  <c:v>85</c:v>
                </c:pt>
                <c:pt idx="40">
                  <c:v>90</c:v>
                </c:pt>
                <c:pt idx="60">
                  <c:v>95</c:v>
                </c:pt>
                <c:pt idx="80">
                  <c:v>2000</c:v>
                </c:pt>
                <c:pt idx="100">
                  <c:v>05</c:v>
                </c:pt>
                <c:pt idx="120">
                  <c:v>10</c:v>
                </c:pt>
                <c:pt idx="140">
                  <c:v>15</c:v>
                </c:pt>
                <c:pt idx="160">
                  <c:v>20</c:v>
                </c:pt>
              </c:strCache>
            </c:strRef>
          </c:cat>
          <c:val>
            <c:numRef>
              <c:f>'1'!$AI$113:$AI$289</c:f>
              <c:numCache>
                <c:formatCode>#,##0_);[Red]\(#,##0\)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9.9165690647422569</c:v>
                </c:pt>
                <c:pt idx="14">
                  <c:v>20.537771601035264</c:v>
                </c:pt>
                <c:pt idx="15">
                  <c:v>31.683606964308673</c:v>
                </c:pt>
                <c:pt idx="16">
                  <c:v>43.198564930289187</c:v>
                </c:pt>
                <c:pt idx="17">
                  <c:v>32.758085331694843</c:v>
                </c:pt>
                <c:pt idx="18">
                  <c:v>20.880086194475833</c:v>
                </c:pt>
                <c:pt idx="19">
                  <c:v>11.130575452681795</c:v>
                </c:pt>
                <c:pt idx="20">
                  <c:v>1.1136775132634078</c:v>
                </c:pt>
                <c:pt idx="21">
                  <c:v>1.637692436202038</c:v>
                </c:pt>
                <c:pt idx="22">
                  <c:v>2.2359631800941351</c:v>
                </c:pt>
                <c:pt idx="23">
                  <c:v>1.8552545153598066</c:v>
                </c:pt>
                <c:pt idx="24">
                  <c:v>2.7729057760823737</c:v>
                </c:pt>
                <c:pt idx="25">
                  <c:v>2.2774734869693929</c:v>
                </c:pt>
                <c:pt idx="26">
                  <c:v>1.7885906673140415</c:v>
                </c:pt>
                <c:pt idx="27">
                  <c:v>1.3412799957884824</c:v>
                </c:pt>
                <c:pt idx="28">
                  <c:v>0.54549492094558716</c:v>
                </c:pt>
                <c:pt idx="29">
                  <c:v>-0.83029351802635187</c:v>
                </c:pt>
                <c:pt idx="30">
                  <c:v>-1.1852654026400171</c:v>
                </c:pt>
                <c:pt idx="31">
                  <c:v>-1.5094111766518687</c:v>
                </c:pt>
                <c:pt idx="32">
                  <c:v>-1.7422922924683832</c:v>
                </c:pt>
                <c:pt idx="33">
                  <c:v>-0.20247949801546791</c:v>
                </c:pt>
                <c:pt idx="34">
                  <c:v>0.97866663271323229</c:v>
                </c:pt>
                <c:pt idx="35">
                  <c:v>2.5140625342397636</c:v>
                </c:pt>
                <c:pt idx="36">
                  <c:v>3.9001299925623947</c:v>
                </c:pt>
                <c:pt idx="37">
                  <c:v>4.639619375356701</c:v>
                </c:pt>
                <c:pt idx="38">
                  <c:v>5.1558968628436164</c:v>
                </c:pt>
                <c:pt idx="39">
                  <c:v>5.7324279126986992</c:v>
                </c:pt>
                <c:pt idx="40">
                  <c:v>6.5666085017044589</c:v>
                </c:pt>
                <c:pt idx="41">
                  <c:v>7.8098301001305579</c:v>
                </c:pt>
                <c:pt idx="42">
                  <c:v>8.6553170187455102</c:v>
                </c:pt>
                <c:pt idx="43">
                  <c:v>8.9047239265691616</c:v>
                </c:pt>
                <c:pt idx="44">
                  <c:v>7.7329517212717036</c:v>
                </c:pt>
                <c:pt idx="45">
                  <c:v>5.9238150554340931</c:v>
                </c:pt>
                <c:pt idx="46">
                  <c:v>3.4988785623718188</c:v>
                </c:pt>
                <c:pt idx="47">
                  <c:v>0.50395170301914038</c:v>
                </c:pt>
                <c:pt idx="48">
                  <c:v>-2.0833238475422076</c:v>
                </c:pt>
                <c:pt idx="49">
                  <c:v>-5.2790544333132123</c:v>
                </c:pt>
                <c:pt idx="50">
                  <c:v>-8.292310709859926</c:v>
                </c:pt>
                <c:pt idx="51">
                  <c:v>-9.3967662801845417</c:v>
                </c:pt>
                <c:pt idx="52">
                  <c:v>-10.054186915781072</c:v>
                </c:pt>
                <c:pt idx="53">
                  <c:v>-9.3395896922446351</c:v>
                </c:pt>
                <c:pt idx="54">
                  <c:v>-7.2320217610309072</c:v>
                </c:pt>
                <c:pt idx="55">
                  <c:v>-7.9552328595018098</c:v>
                </c:pt>
                <c:pt idx="56">
                  <c:v>-6.5315792573915452</c:v>
                </c:pt>
                <c:pt idx="57">
                  <c:v>-6.9901176582269606</c:v>
                </c:pt>
                <c:pt idx="58">
                  <c:v>-8.5102460888291578</c:v>
                </c:pt>
                <c:pt idx="59">
                  <c:v>-7.5112906126158796</c:v>
                </c:pt>
                <c:pt idx="60">
                  <c:v>-8.3860663304628336</c:v>
                </c:pt>
                <c:pt idx="61">
                  <c:v>-6.7744540654444547</c:v>
                </c:pt>
                <c:pt idx="62">
                  <c:v>-5.2354169193061084</c:v>
                </c:pt>
                <c:pt idx="63">
                  <c:v>-4.9065826592196764</c:v>
                </c:pt>
                <c:pt idx="64">
                  <c:v>-4.2377534507163341</c:v>
                </c:pt>
                <c:pt idx="65">
                  <c:v>-4.8818989827871775</c:v>
                </c:pt>
                <c:pt idx="66">
                  <c:v>-4.7943688127903066</c:v>
                </c:pt>
                <c:pt idx="67">
                  <c:v>-3.815342580387278</c:v>
                </c:pt>
                <c:pt idx="68">
                  <c:v>-3.2886273948811597</c:v>
                </c:pt>
                <c:pt idx="69">
                  <c:v>-1.9552858053297058</c:v>
                </c:pt>
                <c:pt idx="70">
                  <c:v>-1.2098153978569266</c:v>
                </c:pt>
                <c:pt idx="71">
                  <c:v>-0.95475066466763558</c:v>
                </c:pt>
                <c:pt idx="72">
                  <c:v>0.10196019702013986</c:v>
                </c:pt>
                <c:pt idx="73">
                  <c:v>0.28874496113680309</c:v>
                </c:pt>
                <c:pt idx="74">
                  <c:v>0.66084558799926185</c:v>
                </c:pt>
                <c:pt idx="75">
                  <c:v>0.96350555143923156</c:v>
                </c:pt>
                <c:pt idx="76">
                  <c:v>0.22288999826896275</c:v>
                </c:pt>
                <c:pt idx="77">
                  <c:v>-0.30495911574413392</c:v>
                </c:pt>
                <c:pt idx="78">
                  <c:v>-1.151656756298183</c:v>
                </c:pt>
                <c:pt idx="79">
                  <c:v>-1.4733774132514719</c:v>
                </c:pt>
                <c:pt idx="80">
                  <c:v>-1.3218339071705913</c:v>
                </c:pt>
                <c:pt idx="81">
                  <c:v>-0.16209651449935164</c:v>
                </c:pt>
                <c:pt idx="82">
                  <c:v>5.0390986412171294E-3</c:v>
                </c:pt>
                <c:pt idx="83">
                  <c:v>-0.38180362009114982</c:v>
                </c:pt>
                <c:pt idx="84">
                  <c:v>0.13848863944636297</c:v>
                </c:pt>
                <c:pt idx="85">
                  <c:v>-0.96965136475788205</c:v>
                </c:pt>
                <c:pt idx="86">
                  <c:v>-0.71649083578917971</c:v>
                </c:pt>
                <c:pt idx="87">
                  <c:v>-0.38727277380754932</c:v>
                </c:pt>
                <c:pt idx="88">
                  <c:v>-0.69658133435964498</c:v>
                </c:pt>
                <c:pt idx="89">
                  <c:v>-0.49121614100798666</c:v>
                </c:pt>
                <c:pt idx="90">
                  <c:v>-0.91487606754463779</c:v>
                </c:pt>
                <c:pt idx="91">
                  <c:v>-8.179372920508203E-2</c:v>
                </c:pt>
                <c:pt idx="92">
                  <c:v>-0.48687993796815848</c:v>
                </c:pt>
                <c:pt idx="93">
                  <c:v>6.6186974517916108E-2</c:v>
                </c:pt>
                <c:pt idx="94">
                  <c:v>0.45642978093008574</c:v>
                </c:pt>
                <c:pt idx="95">
                  <c:v>-1.2968045223706257</c:v>
                </c:pt>
                <c:pt idx="96">
                  <c:v>-0.66577714905526264</c:v>
                </c:pt>
                <c:pt idx="97">
                  <c:v>-0.18700707097985117</c:v>
                </c:pt>
                <c:pt idx="98">
                  <c:v>0.14528915551363264</c:v>
                </c:pt>
                <c:pt idx="99">
                  <c:v>1.4722596902635201</c:v>
                </c:pt>
                <c:pt idx="100">
                  <c:v>1.8144188240415722</c:v>
                </c:pt>
                <c:pt idx="101">
                  <c:v>2.076504732328917</c:v>
                </c:pt>
                <c:pt idx="102">
                  <c:v>1.8853014776802453</c:v>
                </c:pt>
                <c:pt idx="103">
                  <c:v>1.9779567859509479</c:v>
                </c:pt>
                <c:pt idx="104">
                  <c:v>1.9833234486949181</c:v>
                </c:pt>
                <c:pt idx="105">
                  <c:v>2.0009176671793401</c:v>
                </c:pt>
                <c:pt idx="106">
                  <c:v>2.1989673200945905</c:v>
                </c:pt>
                <c:pt idx="107">
                  <c:v>2.0619085637039181</c:v>
                </c:pt>
                <c:pt idx="108">
                  <c:v>2.1563690020701012</c:v>
                </c:pt>
                <c:pt idx="109">
                  <c:v>1.8518861052356868</c:v>
                </c:pt>
                <c:pt idx="110">
                  <c:v>2.0440530833337673</c:v>
                </c:pt>
                <c:pt idx="111">
                  <c:v>1.7699724119067592</c:v>
                </c:pt>
                <c:pt idx="112">
                  <c:v>1.4723480047690998</c:v>
                </c:pt>
                <c:pt idx="113">
                  <c:v>1.071555256123996</c:v>
                </c:pt>
                <c:pt idx="114">
                  <c:v>0.2480849311075459</c:v>
                </c:pt>
                <c:pt idx="115">
                  <c:v>0.18058913008768851</c:v>
                </c:pt>
                <c:pt idx="116">
                  <c:v>0.83221333417069865</c:v>
                </c:pt>
                <c:pt idx="117">
                  <c:v>-4.8512518096348482E-2</c:v>
                </c:pt>
                <c:pt idx="118">
                  <c:v>8.8429427767245869E-2</c:v>
                </c:pt>
                <c:pt idx="119">
                  <c:v>-1.1045072678464936</c:v>
                </c:pt>
                <c:pt idx="120">
                  <c:v>-3.4882246779028141</c:v>
                </c:pt>
                <c:pt idx="121">
                  <c:v>-3.4124925853248369</c:v>
                </c:pt>
                <c:pt idx="122">
                  <c:v>-3.1330730133412055</c:v>
                </c:pt>
                <c:pt idx="123">
                  <c:v>-0.46074085682543803</c:v>
                </c:pt>
                <c:pt idx="124">
                  <c:v>-0.45721264858929822</c:v>
                </c:pt>
                <c:pt idx="125">
                  <c:v>0.82602092089061263</c:v>
                </c:pt>
                <c:pt idx="126">
                  <c:v>0.82761539329893952</c:v>
                </c:pt>
                <c:pt idx="127">
                  <c:v>0.57128497111342846</c:v>
                </c:pt>
                <c:pt idx="128">
                  <c:v>1.1678924088680942</c:v>
                </c:pt>
                <c:pt idx="129">
                  <c:v>-0.12200496547439016</c:v>
                </c:pt>
                <c:pt idx="130">
                  <c:v>0.13055350180348185</c:v>
                </c:pt>
                <c:pt idx="131">
                  <c:v>0.1127442000161364</c:v>
                </c:pt>
                <c:pt idx="132">
                  <c:v>3.9360730050393977E-2</c:v>
                </c:pt>
                <c:pt idx="133">
                  <c:v>2.0658006302874439</c:v>
                </c:pt>
                <c:pt idx="134">
                  <c:v>1.3604794736197439</c:v>
                </c:pt>
                <c:pt idx="135">
                  <c:v>2.0548244618245834</c:v>
                </c:pt>
                <c:pt idx="136">
                  <c:v>2.3031536653075393</c:v>
                </c:pt>
                <c:pt idx="137">
                  <c:v>0.93558622182236761</c:v>
                </c:pt>
                <c:pt idx="138">
                  <c:v>1.173071314001993</c:v>
                </c:pt>
                <c:pt idx="139">
                  <c:v>1.1857654849879062</c:v>
                </c:pt>
                <c:pt idx="140">
                  <c:v>0.96887930422164559</c:v>
                </c:pt>
                <c:pt idx="141">
                  <c:v>1.621838719699582</c:v>
                </c:pt>
                <c:pt idx="142">
                  <c:v>1.8108596985704841</c:v>
                </c:pt>
                <c:pt idx="143">
                  <c:v>0.96473695643484392</c:v>
                </c:pt>
                <c:pt idx="144">
                  <c:v>0.92557292739635766</c:v>
                </c:pt>
                <c:pt idx="145">
                  <c:v>0.84922307294930488</c:v>
                </c:pt>
                <c:pt idx="146">
                  <c:v>3.8239222088859033</c:v>
                </c:pt>
                <c:pt idx="147">
                  <c:v>3.9453905098346382</c:v>
                </c:pt>
                <c:pt idx="148">
                  <c:v>5.4468080147753763</c:v>
                </c:pt>
                <c:pt idx="149">
                  <c:v>5.2149277557216545</c:v>
                </c:pt>
                <c:pt idx="150">
                  <c:v>-1.2797463828266968</c:v>
                </c:pt>
                <c:pt idx="151">
                  <c:v>-1.2385522229995236</c:v>
                </c:pt>
                <c:pt idx="152">
                  <c:v>-3.0086433198083506</c:v>
                </c:pt>
                <c:pt idx="153">
                  <c:v>-2.3030333301891437</c:v>
                </c:pt>
                <c:pt idx="154">
                  <c:v>0.58522293066449005</c:v>
                </c:pt>
                <c:pt idx="155">
                  <c:v>1.1417366605914614</c:v>
                </c:pt>
                <c:pt idx="156">
                  <c:v>1.4193934140757953</c:v>
                </c:pt>
                <c:pt idx="157">
                  <c:v>0.83234809957779143</c:v>
                </c:pt>
                <c:pt idx="158">
                  <c:v>0.3103852328029702</c:v>
                </c:pt>
                <c:pt idx="159">
                  <c:v>-0.20017341223550125</c:v>
                </c:pt>
                <c:pt idx="160">
                  <c:v>0.28598998360915717</c:v>
                </c:pt>
                <c:pt idx="161">
                  <c:v>-0.4793847544047562</c:v>
                </c:pt>
                <c:pt idx="162">
                  <c:v>-8.7879845848074123E-2</c:v>
                </c:pt>
                <c:pt idx="163">
                  <c:v>0.37255784602920844</c:v>
                </c:pt>
                <c:pt idx="164">
                  <c:v>0.14031470852992375</c:v>
                </c:pt>
                <c:pt idx="165">
                  <c:v>1.3625989841128683</c:v>
                </c:pt>
                <c:pt idx="166">
                  <c:v>1.724693153830043</c:v>
                </c:pt>
                <c:pt idx="167">
                  <c:v>2.2319996192543687</c:v>
                </c:pt>
                <c:pt idx="168">
                  <c:v>3.2274473772899874</c:v>
                </c:pt>
                <c:pt idx="169">
                  <c:v>5.6396648785502821</c:v>
                </c:pt>
                <c:pt idx="170">
                  <c:v>6.9360135180086768</c:v>
                </c:pt>
                <c:pt idx="171">
                  <c:v>7.4041126140072269</c:v>
                </c:pt>
                <c:pt idx="172">
                  <c:v>7.0555074138513003</c:v>
                </c:pt>
                <c:pt idx="173">
                  <c:v>4.6854941598249491</c:v>
                </c:pt>
                <c:pt idx="174">
                  <c:v>2.8558158442484718</c:v>
                </c:pt>
                <c:pt idx="175">
                  <c:v>0.44567072868261237</c:v>
                </c:pt>
                <c:pt idx="176">
                  <c:v>-6.2092022837354835E-2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9-B84E-A1C9-A9841961F2BB}"/>
            </c:ext>
          </c:extLst>
        </c:ser>
        <c:ser>
          <c:idx val="4"/>
          <c:order val="4"/>
          <c:tx>
            <c:strRef>
              <c:f>'1'!$AJ$9</c:f>
              <c:strCache>
                <c:ptCount val="1"/>
                <c:pt idx="0">
                  <c:v>支払利息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'1'!$A$113:$A$289</c:f>
              <c:strCache>
                <c:ptCount val="161"/>
                <c:pt idx="0">
                  <c:v>1980</c:v>
                </c:pt>
                <c:pt idx="20">
                  <c:v>85</c:v>
                </c:pt>
                <c:pt idx="40">
                  <c:v>90</c:v>
                </c:pt>
                <c:pt idx="60">
                  <c:v>95</c:v>
                </c:pt>
                <c:pt idx="80">
                  <c:v>2000</c:v>
                </c:pt>
                <c:pt idx="100">
                  <c:v>05</c:v>
                </c:pt>
                <c:pt idx="120">
                  <c:v>10</c:v>
                </c:pt>
                <c:pt idx="140">
                  <c:v>15</c:v>
                </c:pt>
                <c:pt idx="160">
                  <c:v>20</c:v>
                </c:pt>
              </c:strCache>
            </c:strRef>
          </c:cat>
          <c:val>
            <c:numRef>
              <c:f>'1'!$AJ$113:$AJ$289</c:f>
              <c:numCache>
                <c:formatCode>#,##0_);[Red]\(#,##0\)</c:formatCode>
                <c:ptCount val="177"/>
                <c:pt idx="0">
                  <c:v>-14.084330044072665</c:v>
                </c:pt>
                <c:pt idx="1">
                  <c:v>-23.22063188005464</c:v>
                </c:pt>
                <c:pt idx="2">
                  <c:v>-30.53250507393858</c:v>
                </c:pt>
                <c:pt idx="3">
                  <c:v>-32.050523235664798</c:v>
                </c:pt>
                <c:pt idx="4">
                  <c:v>-28.870759076607577</c:v>
                </c:pt>
                <c:pt idx="5">
                  <c:v>-18.748850721853007</c:v>
                </c:pt>
                <c:pt idx="6">
                  <c:v>-8.9438698866246522</c:v>
                </c:pt>
                <c:pt idx="7">
                  <c:v>-2.1744632382368105</c:v>
                </c:pt>
                <c:pt idx="8">
                  <c:v>2.5584966568032623</c:v>
                </c:pt>
                <c:pt idx="9">
                  <c:v>2.0693284507122578</c:v>
                </c:pt>
                <c:pt idx="10">
                  <c:v>0.70000203107344217</c:v>
                </c:pt>
                <c:pt idx="11">
                  <c:v>-4.9578050379975196E-2</c:v>
                </c:pt>
                <c:pt idx="12">
                  <c:v>-0.85089351398859958</c:v>
                </c:pt>
                <c:pt idx="13">
                  <c:v>-1.1438075395825147</c:v>
                </c:pt>
                <c:pt idx="14">
                  <c:v>-1.5972344815528889</c:v>
                </c:pt>
                <c:pt idx="15">
                  <c:v>-2.102969556894438</c:v>
                </c:pt>
                <c:pt idx="16">
                  <c:v>-3.0783785443975491</c:v>
                </c:pt>
                <c:pt idx="17">
                  <c:v>-2.064302982537348</c:v>
                </c:pt>
                <c:pt idx="18">
                  <c:v>-0.61090667007384947</c:v>
                </c:pt>
                <c:pt idx="19">
                  <c:v>0.3212847962163351</c:v>
                </c:pt>
                <c:pt idx="20">
                  <c:v>1.5826343287604527</c:v>
                </c:pt>
                <c:pt idx="21">
                  <c:v>-5.2838536442548711E-2</c:v>
                </c:pt>
                <c:pt idx="22">
                  <c:v>-2.1441770730298773</c:v>
                </c:pt>
                <c:pt idx="23">
                  <c:v>-3.407891548046905</c:v>
                </c:pt>
                <c:pt idx="24">
                  <c:v>-4.7939687261533193</c:v>
                </c:pt>
                <c:pt idx="25">
                  <c:v>-2.9314985336755681</c:v>
                </c:pt>
                <c:pt idx="26">
                  <c:v>-0.11601627026894823</c:v>
                </c:pt>
                <c:pt idx="27">
                  <c:v>2.3181477568975106</c:v>
                </c:pt>
                <c:pt idx="28">
                  <c:v>4.9032437914642877</c:v>
                </c:pt>
                <c:pt idx="29">
                  <c:v>6.1847409256095025</c:v>
                </c:pt>
                <c:pt idx="30">
                  <c:v>5.7577338385583783</c:v>
                </c:pt>
                <c:pt idx="31">
                  <c:v>5.3404001171342852</c:v>
                </c:pt>
                <c:pt idx="32">
                  <c:v>3.7939981795329922</c:v>
                </c:pt>
                <c:pt idx="33">
                  <c:v>0.54363857494636791</c:v>
                </c:pt>
                <c:pt idx="34">
                  <c:v>-2.5909759729051594</c:v>
                </c:pt>
                <c:pt idx="35">
                  <c:v>-4.9780649310873342</c:v>
                </c:pt>
                <c:pt idx="36">
                  <c:v>-6.4452950654606003</c:v>
                </c:pt>
                <c:pt idx="37">
                  <c:v>-6.5083346072597816</c:v>
                </c:pt>
                <c:pt idx="38">
                  <c:v>-5.894103526114904</c:v>
                </c:pt>
                <c:pt idx="39">
                  <c:v>-7.1821457519307073</c:v>
                </c:pt>
                <c:pt idx="40">
                  <c:v>-9.2773042930652618</c:v>
                </c:pt>
                <c:pt idx="41">
                  <c:v>-14.428435380397007</c:v>
                </c:pt>
                <c:pt idx="42">
                  <c:v>-19.515229474863645</c:v>
                </c:pt>
                <c:pt idx="43">
                  <c:v>-23.655508122840754</c:v>
                </c:pt>
                <c:pt idx="44">
                  <c:v>-25.535316408384979</c:v>
                </c:pt>
                <c:pt idx="45">
                  <c:v>-21.152535288540676</c:v>
                </c:pt>
                <c:pt idx="46">
                  <c:v>-16.787658048071048</c:v>
                </c:pt>
                <c:pt idx="47">
                  <c:v>-8.3975270023684185</c:v>
                </c:pt>
                <c:pt idx="48">
                  <c:v>-2.3207502279744179</c:v>
                </c:pt>
                <c:pt idx="49">
                  <c:v>2.4475190757684278</c:v>
                </c:pt>
                <c:pt idx="50">
                  <c:v>9.6962055242523348</c:v>
                </c:pt>
                <c:pt idx="51">
                  <c:v>11.618931652899168</c:v>
                </c:pt>
                <c:pt idx="52">
                  <c:v>15.203381444851438</c:v>
                </c:pt>
                <c:pt idx="53">
                  <c:v>16.186977683279281</c:v>
                </c:pt>
                <c:pt idx="54">
                  <c:v>12.749817590828044</c:v>
                </c:pt>
                <c:pt idx="55">
                  <c:v>14.068303125753125</c:v>
                </c:pt>
                <c:pt idx="56">
                  <c:v>12.99852518018327</c:v>
                </c:pt>
                <c:pt idx="57">
                  <c:v>13.72844002256725</c:v>
                </c:pt>
                <c:pt idx="58">
                  <c:v>17.910494024687466</c:v>
                </c:pt>
                <c:pt idx="59">
                  <c:v>16.354103772913657</c:v>
                </c:pt>
                <c:pt idx="60">
                  <c:v>13.940590919485174</c:v>
                </c:pt>
                <c:pt idx="61">
                  <c:v>10.499341104133791</c:v>
                </c:pt>
                <c:pt idx="62">
                  <c:v>6.8202066649423951</c:v>
                </c:pt>
                <c:pt idx="63">
                  <c:v>8.1049088411163055</c:v>
                </c:pt>
                <c:pt idx="64">
                  <c:v>11.234324834213115</c:v>
                </c:pt>
                <c:pt idx="65">
                  <c:v>15.431209560324568</c:v>
                </c:pt>
                <c:pt idx="66">
                  <c:v>17.639948687997464</c:v>
                </c:pt>
                <c:pt idx="67">
                  <c:v>15.26253216768389</c:v>
                </c:pt>
                <c:pt idx="68">
                  <c:v>12.237656925276019</c:v>
                </c:pt>
                <c:pt idx="69">
                  <c:v>8.0803289580777502</c:v>
                </c:pt>
                <c:pt idx="70">
                  <c:v>4.8429645819862825</c:v>
                </c:pt>
                <c:pt idx="71">
                  <c:v>4.3985454834297073</c:v>
                </c:pt>
                <c:pt idx="72">
                  <c:v>2.8661364375273757</c:v>
                </c:pt>
                <c:pt idx="73">
                  <c:v>2.2487290625170249</c:v>
                </c:pt>
                <c:pt idx="74">
                  <c:v>2.5680762805534654</c:v>
                </c:pt>
                <c:pt idx="75">
                  <c:v>1.117714140562285</c:v>
                </c:pt>
                <c:pt idx="76">
                  <c:v>1.4943242194854145</c:v>
                </c:pt>
                <c:pt idx="77">
                  <c:v>1.5291083155932825</c:v>
                </c:pt>
                <c:pt idx="78">
                  <c:v>1.1612107599525894</c:v>
                </c:pt>
                <c:pt idx="79">
                  <c:v>1.8548893068594901</c:v>
                </c:pt>
                <c:pt idx="80">
                  <c:v>1.8294079840754156</c:v>
                </c:pt>
                <c:pt idx="81">
                  <c:v>2.4020263932271875</c:v>
                </c:pt>
                <c:pt idx="82">
                  <c:v>3.2311103615375529</c:v>
                </c:pt>
                <c:pt idx="83">
                  <c:v>4.6578222736653148</c:v>
                </c:pt>
                <c:pt idx="84">
                  <c:v>4.49159589394832</c:v>
                </c:pt>
                <c:pt idx="85">
                  <c:v>4.9243335852728549</c:v>
                </c:pt>
                <c:pt idx="86">
                  <c:v>3.6833949922834224</c:v>
                </c:pt>
                <c:pt idx="87">
                  <c:v>2.4204309047573083</c:v>
                </c:pt>
                <c:pt idx="88">
                  <c:v>2.837808838034519</c:v>
                </c:pt>
                <c:pt idx="89">
                  <c:v>1.9881490590689062</c:v>
                </c:pt>
                <c:pt idx="90">
                  <c:v>3.0186116811968531</c:v>
                </c:pt>
                <c:pt idx="91">
                  <c:v>3.5049125889907153</c:v>
                </c:pt>
                <c:pt idx="92">
                  <c:v>2.9139208306785558</c:v>
                </c:pt>
                <c:pt idx="93">
                  <c:v>3.3004979125406058</c:v>
                </c:pt>
                <c:pt idx="94">
                  <c:v>2.804904191519626</c:v>
                </c:pt>
                <c:pt idx="95">
                  <c:v>2.3489220899521945</c:v>
                </c:pt>
                <c:pt idx="96">
                  <c:v>2.5962531200317498</c:v>
                </c:pt>
                <c:pt idx="97">
                  <c:v>1.8269972259361</c:v>
                </c:pt>
                <c:pt idx="98">
                  <c:v>1.2085670231582353</c:v>
                </c:pt>
                <c:pt idx="99">
                  <c:v>0.88559900544027248</c:v>
                </c:pt>
                <c:pt idx="100">
                  <c:v>-3.8866465383548626E-2</c:v>
                </c:pt>
                <c:pt idx="101">
                  <c:v>0.88934028302120638</c:v>
                </c:pt>
                <c:pt idx="102">
                  <c:v>1.0422063598471905</c:v>
                </c:pt>
                <c:pt idx="103">
                  <c:v>1.7161239460399011</c:v>
                </c:pt>
                <c:pt idx="104">
                  <c:v>2.2723516523977012</c:v>
                </c:pt>
                <c:pt idx="105">
                  <c:v>1.501848080817296</c:v>
                </c:pt>
                <c:pt idx="106">
                  <c:v>1.4118499937572415</c:v>
                </c:pt>
                <c:pt idx="107">
                  <c:v>0.10869972301250078</c:v>
                </c:pt>
                <c:pt idx="108">
                  <c:v>-0.87060769093154255</c:v>
                </c:pt>
                <c:pt idx="109">
                  <c:v>-1.0246610709042219</c:v>
                </c:pt>
                <c:pt idx="110">
                  <c:v>-1.2948262076859725</c:v>
                </c:pt>
                <c:pt idx="111">
                  <c:v>-0.90917962970774591</c:v>
                </c:pt>
                <c:pt idx="112">
                  <c:v>-0.35907865862784416</c:v>
                </c:pt>
                <c:pt idx="113">
                  <c:v>-0.38963227002847728</c:v>
                </c:pt>
                <c:pt idx="114">
                  <c:v>-0.16416546090601214</c:v>
                </c:pt>
                <c:pt idx="115">
                  <c:v>9.6740280071690762E-2</c:v>
                </c:pt>
                <c:pt idx="116">
                  <c:v>-1.3269089634854105E-3</c:v>
                </c:pt>
                <c:pt idx="117">
                  <c:v>0.31788196764390253</c:v>
                </c:pt>
                <c:pt idx="118">
                  <c:v>0.50296725248108498</c:v>
                </c:pt>
                <c:pt idx="119">
                  <c:v>0.54563533996313796</c:v>
                </c:pt>
                <c:pt idx="120">
                  <c:v>1.2915816680167995</c:v>
                </c:pt>
                <c:pt idx="121">
                  <c:v>1.9177400808463492</c:v>
                </c:pt>
                <c:pt idx="122">
                  <c:v>1.4218520131880967</c:v>
                </c:pt>
                <c:pt idx="123">
                  <c:v>0.93448117173531753</c:v>
                </c:pt>
                <c:pt idx="124">
                  <c:v>1.9130154630906306E-2</c:v>
                </c:pt>
                <c:pt idx="125">
                  <c:v>-0.29511815721499918</c:v>
                </c:pt>
                <c:pt idx="126">
                  <c:v>7.0478319079167406E-2</c:v>
                </c:pt>
                <c:pt idx="127">
                  <c:v>0.63448955508625215</c:v>
                </c:pt>
                <c:pt idx="128">
                  <c:v>1.3789308467967296</c:v>
                </c:pt>
                <c:pt idx="129">
                  <c:v>2.1618035023010034</c:v>
                </c:pt>
                <c:pt idx="130">
                  <c:v>2.5124203318621392</c:v>
                </c:pt>
                <c:pt idx="131">
                  <c:v>2.6308289230848763</c:v>
                </c:pt>
                <c:pt idx="132">
                  <c:v>2.6764675940045537</c:v>
                </c:pt>
                <c:pt idx="133">
                  <c:v>2.1054563922128247</c:v>
                </c:pt>
                <c:pt idx="134">
                  <c:v>1.9305295122975785</c:v>
                </c:pt>
                <c:pt idx="135">
                  <c:v>1.5976353648072268</c:v>
                </c:pt>
                <c:pt idx="136">
                  <c:v>0.94229695583602346</c:v>
                </c:pt>
                <c:pt idx="137">
                  <c:v>0.82781932729151242</c:v>
                </c:pt>
                <c:pt idx="138">
                  <c:v>0.62859268980001493</c:v>
                </c:pt>
                <c:pt idx="139">
                  <c:v>0.58363750349307164</c:v>
                </c:pt>
                <c:pt idx="140">
                  <c:v>0.6260383965443832</c:v>
                </c:pt>
                <c:pt idx="141">
                  <c:v>0.57039442175904409</c:v>
                </c:pt>
                <c:pt idx="142">
                  <c:v>0.62551411495614717</c:v>
                </c:pt>
                <c:pt idx="143">
                  <c:v>0.57536327549120803</c:v>
                </c:pt>
                <c:pt idx="144">
                  <c:v>0.57394713556696608</c:v>
                </c:pt>
                <c:pt idx="145">
                  <c:v>0.60609031460931406</c:v>
                </c:pt>
                <c:pt idx="146">
                  <c:v>0.46120093756591723</c:v>
                </c:pt>
                <c:pt idx="147">
                  <c:v>0.32248843678326644</c:v>
                </c:pt>
                <c:pt idx="148">
                  <c:v>3.4514489435093533E-2</c:v>
                </c:pt>
                <c:pt idx="149">
                  <c:v>1.4473399981865804E-2</c:v>
                </c:pt>
                <c:pt idx="150">
                  <c:v>-0.11400829224850885</c:v>
                </c:pt>
                <c:pt idx="151">
                  <c:v>-0.13258869877488302</c:v>
                </c:pt>
                <c:pt idx="152">
                  <c:v>0.23414692336478901</c:v>
                </c:pt>
                <c:pt idx="153">
                  <c:v>7.6725448052901241E-2</c:v>
                </c:pt>
                <c:pt idx="154">
                  <c:v>0.17048212992871051</c:v>
                </c:pt>
                <c:pt idx="155">
                  <c:v>0.14408285141928412</c:v>
                </c:pt>
                <c:pt idx="156">
                  <c:v>-8.5735106693635238E-2</c:v>
                </c:pt>
                <c:pt idx="157">
                  <c:v>-0.16016940099454327</c:v>
                </c:pt>
                <c:pt idx="158">
                  <c:v>-0.21990603633339328</c:v>
                </c:pt>
                <c:pt idx="159">
                  <c:v>-0.11695844990232888</c:v>
                </c:pt>
                <c:pt idx="160">
                  <c:v>-5.9760776582478664E-2</c:v>
                </c:pt>
                <c:pt idx="161">
                  <c:v>0.19632371573186153</c:v>
                </c:pt>
                <c:pt idx="162">
                  <c:v>0.31259915181801251</c:v>
                </c:pt>
                <c:pt idx="163">
                  <c:v>0.30274818047007757</c:v>
                </c:pt>
                <c:pt idx="164">
                  <c:v>1.0942247701285298E-2</c:v>
                </c:pt>
                <c:pt idx="165">
                  <c:v>-0.36348976387837073</c:v>
                </c:pt>
                <c:pt idx="166">
                  <c:v>-0.56466637926079888</c:v>
                </c:pt>
                <c:pt idx="167">
                  <c:v>-0.86831156460959891</c:v>
                </c:pt>
                <c:pt idx="168">
                  <c:v>-0.31883757853828892</c:v>
                </c:pt>
                <c:pt idx="169">
                  <c:v>-5.5438092603202128E-2</c:v>
                </c:pt>
                <c:pt idx="170">
                  <c:v>-0.23418782287593617</c:v>
                </c:pt>
                <c:pt idx="171">
                  <c:v>-0.30373048258957969</c:v>
                </c:pt>
                <c:pt idx="172">
                  <c:v>-0.67725138040351696</c:v>
                </c:pt>
                <c:pt idx="173">
                  <c:v>-1.0936716720030346</c:v>
                </c:pt>
                <c:pt idx="174">
                  <c:v>-1.2155572799193299</c:v>
                </c:pt>
                <c:pt idx="175">
                  <c:v>-1.4471474195622382</c:v>
                </c:pt>
                <c:pt idx="176">
                  <c:v>-1.4782078361532198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9-B84E-A1C9-A9841961F2BB}"/>
            </c:ext>
          </c:extLst>
        </c:ser>
        <c:ser>
          <c:idx val="5"/>
          <c:order val="5"/>
          <c:tx>
            <c:strRef>
              <c:f>'1'!$AK$9</c:f>
              <c:strCache>
                <c:ptCount val="1"/>
                <c:pt idx="0">
                  <c:v>営業外純益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'1'!$A$113:$A$289</c:f>
              <c:strCache>
                <c:ptCount val="161"/>
                <c:pt idx="0">
                  <c:v>1980</c:v>
                </c:pt>
                <c:pt idx="20">
                  <c:v>85</c:v>
                </c:pt>
                <c:pt idx="40">
                  <c:v>90</c:v>
                </c:pt>
                <c:pt idx="60">
                  <c:v>95</c:v>
                </c:pt>
                <c:pt idx="80">
                  <c:v>2000</c:v>
                </c:pt>
                <c:pt idx="100">
                  <c:v>05</c:v>
                </c:pt>
                <c:pt idx="120">
                  <c:v>10</c:v>
                </c:pt>
                <c:pt idx="140">
                  <c:v>15</c:v>
                </c:pt>
                <c:pt idx="160">
                  <c:v>20</c:v>
                </c:pt>
              </c:strCache>
            </c:strRef>
          </c:cat>
          <c:val>
            <c:numRef>
              <c:f>'1'!$AK$113:$AK$289</c:f>
              <c:numCache>
                <c:formatCode>#,##0_);[Red]\(#,##0\)</c:formatCode>
                <c:ptCount val="177"/>
                <c:pt idx="0">
                  <c:v>-4.3199707134613643</c:v>
                </c:pt>
                <c:pt idx="1">
                  <c:v>4.349069131142163</c:v>
                </c:pt>
                <c:pt idx="2">
                  <c:v>13.656977417158933</c:v>
                </c:pt>
                <c:pt idx="3">
                  <c:v>18.842885733900786</c:v>
                </c:pt>
                <c:pt idx="4">
                  <c:v>21.009173534651939</c:v>
                </c:pt>
                <c:pt idx="5">
                  <c:v>15.466128435785837</c:v>
                </c:pt>
                <c:pt idx="6">
                  <c:v>7.211694611143912</c:v>
                </c:pt>
                <c:pt idx="7">
                  <c:v>2.1169231645139042</c:v>
                </c:pt>
                <c:pt idx="8">
                  <c:v>-3.6299516992043328</c:v>
                </c:pt>
                <c:pt idx="9">
                  <c:v>-4.6929780947797655</c:v>
                </c:pt>
                <c:pt idx="10">
                  <c:v>-2.249376683375961</c:v>
                </c:pt>
                <c:pt idx="11">
                  <c:v>-1.3068054310836625</c:v>
                </c:pt>
                <c:pt idx="12">
                  <c:v>3.920158559386179</c:v>
                </c:pt>
                <c:pt idx="13">
                  <c:v>-3.6029868643636007</c:v>
                </c:pt>
                <c:pt idx="14">
                  <c:v>-11.316254069810519</c:v>
                </c:pt>
                <c:pt idx="15">
                  <c:v>-20.946057146753621</c:v>
                </c:pt>
                <c:pt idx="16">
                  <c:v>-36.214636479954272</c:v>
                </c:pt>
                <c:pt idx="17">
                  <c:v>-28.111506847841461</c:v>
                </c:pt>
                <c:pt idx="18">
                  <c:v>-20.219153139879051</c:v>
                </c:pt>
                <c:pt idx="19">
                  <c:v>-12.543160163934445</c:v>
                </c:pt>
                <c:pt idx="20">
                  <c:v>-2.9259126400719664</c:v>
                </c:pt>
                <c:pt idx="21">
                  <c:v>-0.92173555579205002</c:v>
                </c:pt>
                <c:pt idx="22">
                  <c:v>1.5553499232824872</c:v>
                </c:pt>
                <c:pt idx="23">
                  <c:v>4.1842244130248671</c:v>
                </c:pt>
                <c:pt idx="24">
                  <c:v>7.4462850207409437</c:v>
                </c:pt>
                <c:pt idx="25">
                  <c:v>6.9508074485954889</c:v>
                </c:pt>
                <c:pt idx="26">
                  <c:v>7.2890641530098721</c:v>
                </c:pt>
                <c:pt idx="27">
                  <c:v>4.69319609823512</c:v>
                </c:pt>
                <c:pt idx="28">
                  <c:v>1.9379804356189201</c:v>
                </c:pt>
                <c:pt idx="29">
                  <c:v>2.1038221447598451</c:v>
                </c:pt>
                <c:pt idx="30">
                  <c:v>-1.2548415129172306</c:v>
                </c:pt>
                <c:pt idx="31">
                  <c:v>-0.2929479632202836</c:v>
                </c:pt>
                <c:pt idx="32">
                  <c:v>-1.2798328105617243</c:v>
                </c:pt>
                <c:pt idx="33">
                  <c:v>-3.5255131225200791</c:v>
                </c:pt>
                <c:pt idx="34">
                  <c:v>-2.5167174243985664</c:v>
                </c:pt>
                <c:pt idx="35">
                  <c:v>-1.9564165692348812</c:v>
                </c:pt>
                <c:pt idx="36">
                  <c:v>-1.1075631156587475</c:v>
                </c:pt>
                <c:pt idx="37">
                  <c:v>0.41316395415831136</c:v>
                </c:pt>
                <c:pt idx="38">
                  <c:v>1.0475522382732438</c:v>
                </c:pt>
                <c:pt idx="39">
                  <c:v>1.3283292631291066</c:v>
                </c:pt>
                <c:pt idx="40">
                  <c:v>1.4995263956360341</c:v>
                </c:pt>
                <c:pt idx="41">
                  <c:v>1.0012458650729319</c:v>
                </c:pt>
                <c:pt idx="42">
                  <c:v>-0.35349718747092995</c:v>
                </c:pt>
                <c:pt idx="43">
                  <c:v>-1.2100365220289739</c:v>
                </c:pt>
                <c:pt idx="44">
                  <c:v>-1.8964301561372892</c:v>
                </c:pt>
                <c:pt idx="45">
                  <c:v>-2.1350872638661493</c:v>
                </c:pt>
                <c:pt idx="46">
                  <c:v>-0.18992619071650668</c:v>
                </c:pt>
                <c:pt idx="47">
                  <c:v>0.83364884660630145</c:v>
                </c:pt>
                <c:pt idx="48">
                  <c:v>1.5154408473654013</c:v>
                </c:pt>
                <c:pt idx="49">
                  <c:v>2.4796660256532546</c:v>
                </c:pt>
                <c:pt idx="50">
                  <c:v>1.8333517745516712</c:v>
                </c:pt>
                <c:pt idx="51">
                  <c:v>0.23117213206782336</c:v>
                </c:pt>
                <c:pt idx="52">
                  <c:v>5.6180727566175773E-2</c:v>
                </c:pt>
                <c:pt idx="53">
                  <c:v>0.44198006445860039</c:v>
                </c:pt>
                <c:pt idx="54">
                  <c:v>0.25030596940215788</c:v>
                </c:pt>
                <c:pt idx="55">
                  <c:v>2.591638412940183</c:v>
                </c:pt>
                <c:pt idx="56">
                  <c:v>3.31037166972366</c:v>
                </c:pt>
                <c:pt idx="57">
                  <c:v>1.2996881361197921</c:v>
                </c:pt>
                <c:pt idx="58">
                  <c:v>0.5264853587840459</c:v>
                </c:pt>
                <c:pt idx="59">
                  <c:v>-0.73149419755749079</c:v>
                </c:pt>
                <c:pt idx="60">
                  <c:v>-3.257731386374993</c:v>
                </c:pt>
                <c:pt idx="61">
                  <c:v>-2.511034869934794</c:v>
                </c:pt>
                <c:pt idx="62">
                  <c:v>-1.3826249467599121</c:v>
                </c:pt>
                <c:pt idx="63">
                  <c:v>-1.0128292336006393</c:v>
                </c:pt>
                <c:pt idx="64">
                  <c:v>1.0424814368452309</c:v>
                </c:pt>
                <c:pt idx="65">
                  <c:v>1.6939844076197141</c:v>
                </c:pt>
                <c:pt idx="66">
                  <c:v>-4.868306287208829E-2</c:v>
                </c:pt>
                <c:pt idx="67">
                  <c:v>0.36456273957956215</c:v>
                </c:pt>
                <c:pt idx="68">
                  <c:v>-0.93550612836998881</c:v>
                </c:pt>
                <c:pt idx="69">
                  <c:v>-1.242224963150262</c:v>
                </c:pt>
                <c:pt idx="70">
                  <c:v>-0.29598626497240671</c:v>
                </c:pt>
                <c:pt idx="71">
                  <c:v>-1.7004676541146766</c:v>
                </c:pt>
                <c:pt idx="72">
                  <c:v>-0.7340912836759097</c:v>
                </c:pt>
                <c:pt idx="73">
                  <c:v>-0.26333167669976038</c:v>
                </c:pt>
                <c:pt idx="74">
                  <c:v>-2.2724217678716598E-2</c:v>
                </c:pt>
                <c:pt idx="75">
                  <c:v>1.1079698628325256</c:v>
                </c:pt>
                <c:pt idx="76">
                  <c:v>0.23313091569343203</c:v>
                </c:pt>
                <c:pt idx="77">
                  <c:v>-0.58760602669475692</c:v>
                </c:pt>
                <c:pt idx="78">
                  <c:v>-0.80226270160232549</c:v>
                </c:pt>
                <c:pt idx="79">
                  <c:v>-1.5448645740773319</c:v>
                </c:pt>
                <c:pt idx="80">
                  <c:v>0.15609727976804894</c:v>
                </c:pt>
                <c:pt idx="81">
                  <c:v>0.42076460702889645</c:v>
                </c:pt>
                <c:pt idx="82">
                  <c:v>0.98216613516086593</c:v>
                </c:pt>
                <c:pt idx="83">
                  <c:v>1.0296874798424698</c:v>
                </c:pt>
                <c:pt idx="84">
                  <c:v>0.65399075388802785</c:v>
                </c:pt>
                <c:pt idx="85">
                  <c:v>1.0973283117372916</c:v>
                </c:pt>
                <c:pt idx="86">
                  <c:v>-0.15668722444163299</c:v>
                </c:pt>
                <c:pt idx="87">
                  <c:v>0.16339447782992222</c:v>
                </c:pt>
                <c:pt idx="88">
                  <c:v>-5.1977177998913909E-2</c:v>
                </c:pt>
                <c:pt idx="89">
                  <c:v>-1.8504802675276644</c:v>
                </c:pt>
                <c:pt idx="90">
                  <c:v>-0.61021092660625531</c:v>
                </c:pt>
                <c:pt idx="91">
                  <c:v>-0.81033585498855709</c:v>
                </c:pt>
                <c:pt idx="92">
                  <c:v>-1.6981348142281059</c:v>
                </c:pt>
                <c:pt idx="93">
                  <c:v>1.216618326638905</c:v>
                </c:pt>
                <c:pt idx="94">
                  <c:v>-0.56138244692670891</c:v>
                </c:pt>
                <c:pt idx="95">
                  <c:v>-1.5405995441531615</c:v>
                </c:pt>
                <c:pt idx="96">
                  <c:v>-1.1023413640614226</c:v>
                </c:pt>
                <c:pt idx="97">
                  <c:v>-2.1726651940679584</c:v>
                </c:pt>
                <c:pt idx="98">
                  <c:v>-0.27063049964177655</c:v>
                </c:pt>
                <c:pt idx="99">
                  <c:v>1.1314189406769284</c:v>
                </c:pt>
                <c:pt idx="100">
                  <c:v>2.4360723972616483</c:v>
                </c:pt>
                <c:pt idx="101">
                  <c:v>2.6272916648160449</c:v>
                </c:pt>
                <c:pt idx="102">
                  <c:v>1.9764923867203472</c:v>
                </c:pt>
                <c:pt idx="103">
                  <c:v>1.8012886389860725</c:v>
                </c:pt>
                <c:pt idx="104">
                  <c:v>0.94737980041482805</c:v>
                </c:pt>
                <c:pt idx="105">
                  <c:v>0.98694564143312846</c:v>
                </c:pt>
                <c:pt idx="106">
                  <c:v>0.9149743960526957</c:v>
                </c:pt>
                <c:pt idx="107">
                  <c:v>0.66733047634524056</c:v>
                </c:pt>
                <c:pt idx="108">
                  <c:v>0.31673672884365939</c:v>
                </c:pt>
                <c:pt idx="109">
                  <c:v>0.89654572923687381</c:v>
                </c:pt>
                <c:pt idx="110">
                  <c:v>0.11031325461748429</c:v>
                </c:pt>
                <c:pt idx="111">
                  <c:v>0.35635205832313915</c:v>
                </c:pt>
                <c:pt idx="112">
                  <c:v>-0.76788864376422594</c:v>
                </c:pt>
                <c:pt idx="113">
                  <c:v>-1.329015725532368</c:v>
                </c:pt>
                <c:pt idx="114">
                  <c:v>-0.45164670216933922</c:v>
                </c:pt>
                <c:pt idx="115">
                  <c:v>-3.529388542510921</c:v>
                </c:pt>
                <c:pt idx="116">
                  <c:v>-1.8462097227552245E-2</c:v>
                </c:pt>
                <c:pt idx="117">
                  <c:v>-1.2424101361655533</c:v>
                </c:pt>
                <c:pt idx="118">
                  <c:v>-2.5564409184955226</c:v>
                </c:pt>
                <c:pt idx="119">
                  <c:v>3.8848768899781225</c:v>
                </c:pt>
                <c:pt idx="120">
                  <c:v>0.23997055332793052</c:v>
                </c:pt>
                <c:pt idx="121">
                  <c:v>0.47552987447618639</c:v>
                </c:pt>
                <c:pt idx="122">
                  <c:v>3.230744893678434</c:v>
                </c:pt>
                <c:pt idx="123">
                  <c:v>-2.854869523874314</c:v>
                </c:pt>
                <c:pt idx="124">
                  <c:v>-0.85425333056354802</c:v>
                </c:pt>
                <c:pt idx="125">
                  <c:v>1.3760369672136648</c:v>
                </c:pt>
                <c:pt idx="126">
                  <c:v>0.50713594623374658</c:v>
                </c:pt>
                <c:pt idx="127">
                  <c:v>0.81505228024832932</c:v>
                </c:pt>
                <c:pt idx="128">
                  <c:v>1.2339025659705807</c:v>
                </c:pt>
                <c:pt idx="129">
                  <c:v>0.32944245906564423</c:v>
                </c:pt>
                <c:pt idx="130">
                  <c:v>2.2437193167256164</c:v>
                </c:pt>
                <c:pt idx="131">
                  <c:v>5.0631102675885353</c:v>
                </c:pt>
                <c:pt idx="132">
                  <c:v>4.3769619652874994</c:v>
                </c:pt>
                <c:pt idx="133">
                  <c:v>6.6174811157933684</c:v>
                </c:pt>
                <c:pt idx="134">
                  <c:v>5.3624433704711789</c:v>
                </c:pt>
                <c:pt idx="135">
                  <c:v>2.4600746417023269</c:v>
                </c:pt>
                <c:pt idx="136">
                  <c:v>0.60409397883106497</c:v>
                </c:pt>
                <c:pt idx="137">
                  <c:v>-2.7347556672567199</c:v>
                </c:pt>
                <c:pt idx="138">
                  <c:v>-2.1204377133101993</c:v>
                </c:pt>
                <c:pt idx="139">
                  <c:v>-1.148819899729328</c:v>
                </c:pt>
                <c:pt idx="140">
                  <c:v>3.1636357653445524E-2</c:v>
                </c:pt>
                <c:pt idx="141">
                  <c:v>2.3790881831394946</c:v>
                </c:pt>
                <c:pt idx="142">
                  <c:v>1.0664214764549473</c:v>
                </c:pt>
                <c:pt idx="143">
                  <c:v>-1.7330898266406163</c:v>
                </c:pt>
                <c:pt idx="144">
                  <c:v>-3.8958890089460163</c:v>
                </c:pt>
                <c:pt idx="145">
                  <c:v>-6.9195320462115015</c:v>
                </c:pt>
                <c:pt idx="146">
                  <c:v>-6.5263874163259779</c:v>
                </c:pt>
                <c:pt idx="147">
                  <c:v>-1.9524700775566588</c:v>
                </c:pt>
                <c:pt idx="148">
                  <c:v>2.4513224689340678</c:v>
                </c:pt>
                <c:pt idx="149">
                  <c:v>7.1953946528903963</c:v>
                </c:pt>
                <c:pt idx="150">
                  <c:v>8.8234065827526571</c:v>
                </c:pt>
                <c:pt idx="151">
                  <c:v>4.1407008813450918</c:v>
                </c:pt>
                <c:pt idx="152">
                  <c:v>1.1161897582496667</c:v>
                </c:pt>
                <c:pt idx="153">
                  <c:v>1.0728190887660731</c:v>
                </c:pt>
                <c:pt idx="154">
                  <c:v>-0.50758299546701635</c:v>
                </c:pt>
                <c:pt idx="155">
                  <c:v>1.2893312695458286</c:v>
                </c:pt>
                <c:pt idx="156">
                  <c:v>2.6146412325695407</c:v>
                </c:pt>
                <c:pt idx="157">
                  <c:v>-1.3757882343306265</c:v>
                </c:pt>
                <c:pt idx="158">
                  <c:v>-1.0337793701440823</c:v>
                </c:pt>
                <c:pt idx="159">
                  <c:v>-0.46742942325151959</c:v>
                </c:pt>
                <c:pt idx="160">
                  <c:v>-1.741646398342396</c:v>
                </c:pt>
                <c:pt idx="161">
                  <c:v>0.49741628547240302</c:v>
                </c:pt>
                <c:pt idx="162">
                  <c:v>1.0059425002256126</c:v>
                </c:pt>
                <c:pt idx="163">
                  <c:v>-7.8903305981915875E-2</c:v>
                </c:pt>
                <c:pt idx="164">
                  <c:v>3.2144001738395809</c:v>
                </c:pt>
                <c:pt idx="165">
                  <c:v>5.9683629735060775</c:v>
                </c:pt>
                <c:pt idx="166">
                  <c:v>6.4075503435560011</c:v>
                </c:pt>
                <c:pt idx="167">
                  <c:v>7.8525610186858152</c:v>
                </c:pt>
                <c:pt idx="168">
                  <c:v>5.1063161903664831</c:v>
                </c:pt>
                <c:pt idx="169">
                  <c:v>1.619301123219731</c:v>
                </c:pt>
                <c:pt idx="170">
                  <c:v>0.94567383659117343</c:v>
                </c:pt>
                <c:pt idx="171">
                  <c:v>-1.442221362607274</c:v>
                </c:pt>
                <c:pt idx="172">
                  <c:v>-2.7453128469469363</c:v>
                </c:pt>
                <c:pt idx="173">
                  <c:v>-1.1166588836383144</c:v>
                </c:pt>
                <c:pt idx="174">
                  <c:v>-0.13953002294009656</c:v>
                </c:pt>
                <c:pt idx="175">
                  <c:v>2.6990251568856833</c:v>
                </c:pt>
                <c:pt idx="176">
                  <c:v>4.4084074655580885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9-B84E-A1C9-A9841961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1505200"/>
        <c:axId val="386969360"/>
      </c:barChart>
      <c:lineChart>
        <c:grouping val="standard"/>
        <c:varyColors val="0"/>
        <c:ser>
          <c:idx val="6"/>
          <c:order val="6"/>
          <c:tx>
            <c:strRef>
              <c:f>'1'!$AL$9</c:f>
              <c:strCache>
                <c:ptCount val="1"/>
                <c:pt idx="0">
                  <c:v>経常利益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'1'!$AL$113:$AL$289</c:f>
              <c:numCache>
                <c:formatCode>#,##0_);[Red]\(#,##0\)</c:formatCode>
                <c:ptCount val="177"/>
                <c:pt idx="0">
                  <c:v>32.549341392835565</c:v>
                </c:pt>
                <c:pt idx="1">
                  <c:v>24.870120625727509</c:v>
                </c:pt>
                <c:pt idx="2">
                  <c:v>16.132987341130004</c:v>
                </c:pt>
                <c:pt idx="3">
                  <c:v>9.9723432402481667</c:v>
                </c:pt>
                <c:pt idx="4">
                  <c:v>1.632201817185996</c:v>
                </c:pt>
                <c:pt idx="5">
                  <c:v>-8.5667144744280961</c:v>
                </c:pt>
                <c:pt idx="6">
                  <c:v>-10.47817144395373</c:v>
                </c:pt>
                <c:pt idx="7">
                  <c:v>-8.2311828835822354</c:v>
                </c:pt>
                <c:pt idx="8">
                  <c:v>-4.9847988567002677</c:v>
                </c:pt>
                <c:pt idx="9">
                  <c:v>0.90220069549318915</c:v>
                </c:pt>
                <c:pt idx="10">
                  <c:v>1.7934750031828408</c:v>
                </c:pt>
                <c:pt idx="11">
                  <c:v>-4.3953125810346352</c:v>
                </c:pt>
                <c:pt idx="12">
                  <c:v>-6.5295450429958883</c:v>
                </c:pt>
                <c:pt idx="13">
                  <c:v>-5.3827825535297809</c:v>
                </c:pt>
                <c:pt idx="14">
                  <c:v>0.69676324065502404</c:v>
                </c:pt>
                <c:pt idx="15">
                  <c:v>12.343257965596459</c:v>
                </c:pt>
                <c:pt idx="16">
                  <c:v>20.242225801141473</c:v>
                </c:pt>
                <c:pt idx="17">
                  <c:v>25.638374109473709</c:v>
                </c:pt>
                <c:pt idx="18">
                  <c:v>23.499388187164286</c:v>
                </c:pt>
                <c:pt idx="19">
                  <c:v>17.940068956981932</c:v>
                </c:pt>
                <c:pt idx="20">
                  <c:v>11.532697907619612</c:v>
                </c:pt>
                <c:pt idx="21">
                  <c:v>9.0211463439092174</c:v>
                </c:pt>
                <c:pt idx="22">
                  <c:v>6.6009883686888067</c:v>
                </c:pt>
                <c:pt idx="23">
                  <c:v>3.9361700041510601</c:v>
                </c:pt>
                <c:pt idx="24">
                  <c:v>1.3516382519338859</c:v>
                </c:pt>
                <c:pt idx="25">
                  <c:v>-2.7959397504199397</c:v>
                </c:pt>
                <c:pt idx="26">
                  <c:v>-2.8983831370904105</c:v>
                </c:pt>
                <c:pt idx="27">
                  <c:v>-1.611968477674447</c:v>
                </c:pt>
                <c:pt idx="28">
                  <c:v>2.8142289534029978</c:v>
                </c:pt>
                <c:pt idx="29">
                  <c:v>11.785006543492361</c:v>
                </c:pt>
                <c:pt idx="30">
                  <c:v>18.767833219972271</c:v>
                </c:pt>
                <c:pt idx="31">
                  <c:v>27.635295734836866</c:v>
                </c:pt>
                <c:pt idx="32">
                  <c:v>34.571108034404183</c:v>
                </c:pt>
                <c:pt idx="33">
                  <c:v>33.190859885666939</c:v>
                </c:pt>
                <c:pt idx="34">
                  <c:v>30.428318596746994</c:v>
                </c:pt>
                <c:pt idx="35">
                  <c:v>25.62962504770206</c:v>
                </c:pt>
                <c:pt idx="36">
                  <c:v>26.121571652012438</c:v>
                </c:pt>
                <c:pt idx="37">
                  <c:v>17.624590724859946</c:v>
                </c:pt>
                <c:pt idx="38">
                  <c:v>17.042527199259176</c:v>
                </c:pt>
                <c:pt idx="39">
                  <c:v>14.690144108681277</c:v>
                </c:pt>
                <c:pt idx="40">
                  <c:v>2.3608364512107816</c:v>
                </c:pt>
                <c:pt idx="41">
                  <c:v>5.1571861186944563</c:v>
                </c:pt>
                <c:pt idx="42">
                  <c:v>-0.88895847531427208</c:v>
                </c:pt>
                <c:pt idx="43">
                  <c:v>-6.8919850750098739</c:v>
                </c:pt>
                <c:pt idx="44">
                  <c:v>-4.1129524992452371</c:v>
                </c:pt>
                <c:pt idx="45">
                  <c:v>-8.4173046957250897</c:v>
                </c:pt>
                <c:pt idx="46">
                  <c:v>-9.5640355007868703</c:v>
                </c:pt>
                <c:pt idx="47">
                  <c:v>-8.8150916674749684</c:v>
                </c:pt>
                <c:pt idx="48">
                  <c:v>-12.134281608900622</c:v>
                </c:pt>
                <c:pt idx="49">
                  <c:v>-16.776131520926924</c:v>
                </c:pt>
                <c:pt idx="50">
                  <c:v>-19.39387083693131</c:v>
                </c:pt>
                <c:pt idx="51">
                  <c:v>-26.229141606118944</c:v>
                </c:pt>
                <c:pt idx="52">
                  <c:v>-26.548142407046839</c:v>
                </c:pt>
                <c:pt idx="53">
                  <c:v>-21.529687202934547</c:v>
                </c:pt>
                <c:pt idx="54">
                  <c:v>-20.856761224815585</c:v>
                </c:pt>
                <c:pt idx="55">
                  <c:v>-12.112543598787406</c:v>
                </c:pt>
                <c:pt idx="56">
                  <c:v>-9.6757648880004776</c:v>
                </c:pt>
                <c:pt idx="57">
                  <c:v>-8.3367698410044362</c:v>
                </c:pt>
                <c:pt idx="58">
                  <c:v>2.7310094679844936</c:v>
                </c:pt>
                <c:pt idx="59">
                  <c:v>11.903868867922611</c:v>
                </c:pt>
                <c:pt idx="60">
                  <c:v>17.152422860229482</c:v>
                </c:pt>
                <c:pt idx="61">
                  <c:v>19.091009915024699</c:v>
                </c:pt>
                <c:pt idx="62">
                  <c:v>14.466900938582979</c:v>
                </c:pt>
                <c:pt idx="63">
                  <c:v>10.874198366437758</c:v>
                </c:pt>
                <c:pt idx="64">
                  <c:v>14.998384834740861</c:v>
                </c:pt>
                <c:pt idx="65">
                  <c:v>21.850594413399076</c:v>
                </c:pt>
                <c:pt idx="66">
                  <c:v>22.582118799000199</c:v>
                </c:pt>
                <c:pt idx="67">
                  <c:v>21.89153093858474</c:v>
                </c:pt>
                <c:pt idx="68">
                  <c:v>19.915075527536032</c:v>
                </c:pt>
                <c:pt idx="69">
                  <c:v>12.777106170390438</c:v>
                </c:pt>
                <c:pt idx="70">
                  <c:v>10.825071516574488</c:v>
                </c:pt>
                <c:pt idx="71">
                  <c:v>4.7797320860520225</c:v>
                </c:pt>
                <c:pt idx="72">
                  <c:v>-7.7986007675498863</c:v>
                </c:pt>
                <c:pt idx="73">
                  <c:v>-17.763549278846639</c:v>
                </c:pt>
                <c:pt idx="74">
                  <c:v>-22.827104399090679</c:v>
                </c:pt>
                <c:pt idx="75">
                  <c:v>-26.429528112212093</c:v>
                </c:pt>
                <c:pt idx="76">
                  <c:v>-19.779368563100096</c:v>
                </c:pt>
                <c:pt idx="77">
                  <c:v>-9.1836216454479782</c:v>
                </c:pt>
                <c:pt idx="78">
                  <c:v>0.88874787941974809</c:v>
                </c:pt>
                <c:pt idx="79">
                  <c:v>17.657915269048022</c:v>
                </c:pt>
                <c:pt idx="80">
                  <c:v>28.967275643729007</c:v>
                </c:pt>
                <c:pt idx="81">
                  <c:v>36.189026096394947</c:v>
                </c:pt>
                <c:pt idx="82">
                  <c:v>35.971153047650525</c:v>
                </c:pt>
                <c:pt idx="83">
                  <c:v>33.71233672337447</c:v>
                </c:pt>
                <c:pt idx="84">
                  <c:v>21.219663628137944</c:v>
                </c:pt>
                <c:pt idx="85">
                  <c:v>12.528412482934975</c:v>
                </c:pt>
                <c:pt idx="86">
                  <c:v>-0.53140078389431922</c:v>
                </c:pt>
                <c:pt idx="87">
                  <c:v>-15.526367417959156</c:v>
                </c:pt>
                <c:pt idx="88">
                  <c:v>-19.564417848553877</c:v>
                </c:pt>
                <c:pt idx="89">
                  <c:v>-23.618092864396758</c:v>
                </c:pt>
                <c:pt idx="90">
                  <c:v>-14.312381756509589</c:v>
                </c:pt>
                <c:pt idx="91">
                  <c:v>-0.69980934975565801</c:v>
                </c:pt>
                <c:pt idx="92">
                  <c:v>7.2130804216008313</c:v>
                </c:pt>
                <c:pt idx="93">
                  <c:v>16.062794974330501</c:v>
                </c:pt>
                <c:pt idx="94">
                  <c:v>13.695777420532327</c:v>
                </c:pt>
                <c:pt idx="95">
                  <c:v>12.564690294282336</c:v>
                </c:pt>
                <c:pt idx="96">
                  <c:v>16.899884406326731</c:v>
                </c:pt>
                <c:pt idx="97">
                  <c:v>21.910835450390056</c:v>
                </c:pt>
                <c:pt idx="98">
                  <c:v>27.899756629469596</c:v>
                </c:pt>
                <c:pt idx="99">
                  <c:v>27.656118029425826</c:v>
                </c:pt>
                <c:pt idx="100">
                  <c:v>24.642458375392241</c:v>
                </c:pt>
                <c:pt idx="101">
                  <c:v>19.494338631762641</c:v>
                </c:pt>
                <c:pt idx="102">
                  <c:v>13.298985207018305</c:v>
                </c:pt>
                <c:pt idx="103">
                  <c:v>11.77410762188055</c:v>
                </c:pt>
                <c:pt idx="104">
                  <c:v>8.4171356031739855</c:v>
                </c:pt>
                <c:pt idx="105">
                  <c:v>7.838754846524659</c:v>
                </c:pt>
                <c:pt idx="106">
                  <c:v>9.8173611643603653</c:v>
                </c:pt>
                <c:pt idx="107">
                  <c:v>9.1298362331674596</c:v>
                </c:pt>
                <c:pt idx="108">
                  <c:v>10.046147778351923</c:v>
                </c:pt>
                <c:pt idx="109">
                  <c:v>10.558182095002628</c:v>
                </c:pt>
                <c:pt idx="110">
                  <c:v>6.9088560765779112</c:v>
                </c:pt>
                <c:pt idx="111">
                  <c:v>3.6404741921335986</c:v>
                </c:pt>
                <c:pt idx="112">
                  <c:v>-3.2634570113341055</c:v>
                </c:pt>
                <c:pt idx="113">
                  <c:v>-7.4004962253277187</c:v>
                </c:pt>
                <c:pt idx="114">
                  <c:v>-12.121609337144575</c:v>
                </c:pt>
                <c:pt idx="115">
                  <c:v>-26.275030708484099</c:v>
                </c:pt>
                <c:pt idx="116">
                  <c:v>-39.02316470427715</c:v>
                </c:pt>
                <c:pt idx="117">
                  <c:v>-52.492881895814634</c:v>
                </c:pt>
                <c:pt idx="118">
                  <c:v>-56.076085249659279</c:v>
                </c:pt>
                <c:pt idx="119">
                  <c:v>-35.296901062055106</c:v>
                </c:pt>
                <c:pt idx="120">
                  <c:v>2.0936092797690478</c:v>
                </c:pt>
                <c:pt idx="121">
                  <c:v>55.396486570992266</c:v>
                </c:pt>
                <c:pt idx="122">
                  <c:v>93.372593806575281</c:v>
                </c:pt>
                <c:pt idx="123">
                  <c:v>68.052863122845494</c:v>
                </c:pt>
                <c:pt idx="124">
                  <c:v>38.871999931703925</c:v>
                </c:pt>
                <c:pt idx="125">
                  <c:v>14.237437684550326</c:v>
                </c:pt>
                <c:pt idx="126">
                  <c:v>2.7928561644348679</c:v>
                </c:pt>
                <c:pt idx="127">
                  <c:v>-6.0170520601695925</c:v>
                </c:pt>
                <c:pt idx="128">
                  <c:v>-6.1077174548309161</c:v>
                </c:pt>
                <c:pt idx="129">
                  <c:v>0.41000089163343112</c:v>
                </c:pt>
                <c:pt idx="130">
                  <c:v>3.6790535492234393</c:v>
                </c:pt>
                <c:pt idx="131">
                  <c:v>8.82265384732945</c:v>
                </c:pt>
                <c:pt idx="132">
                  <c:v>7.8753854178465863</c:v>
                </c:pt>
                <c:pt idx="133">
                  <c:v>11.260425431326922</c:v>
                </c:pt>
                <c:pt idx="134">
                  <c:v>15.02735603912668</c:v>
                </c:pt>
                <c:pt idx="135">
                  <c:v>19.712356514179429</c:v>
                </c:pt>
                <c:pt idx="136">
                  <c:v>23.565006557623907</c:v>
                </c:pt>
                <c:pt idx="137">
                  <c:v>17.876284982052194</c:v>
                </c:pt>
                <c:pt idx="138">
                  <c:v>14.340952386907906</c:v>
                </c:pt>
                <c:pt idx="139">
                  <c:v>10.948640179289928</c:v>
                </c:pt>
                <c:pt idx="140">
                  <c:v>5.8583346408806305</c:v>
                </c:pt>
                <c:pt idx="141">
                  <c:v>10.863794881480631</c:v>
                </c:pt>
                <c:pt idx="142">
                  <c:v>11.102526696632289</c:v>
                </c:pt>
                <c:pt idx="143">
                  <c:v>7.4826692307728511</c:v>
                </c:pt>
                <c:pt idx="144">
                  <c:v>4.8823415043987382</c:v>
                </c:pt>
                <c:pt idx="145">
                  <c:v>-3.8746453201442925</c:v>
                </c:pt>
                <c:pt idx="146">
                  <c:v>-3.1107396719329392</c:v>
                </c:pt>
                <c:pt idx="147">
                  <c:v>1.5326120903778353</c:v>
                </c:pt>
                <c:pt idx="148">
                  <c:v>10.046709136755796</c:v>
                </c:pt>
                <c:pt idx="149">
                  <c:v>19.509444675391336</c:v>
                </c:pt>
                <c:pt idx="150">
                  <c:v>17.827599796157976</c:v>
                </c:pt>
                <c:pt idx="151">
                  <c:v>13.173472917605054</c:v>
                </c:pt>
                <c:pt idx="152">
                  <c:v>6.9260304163981932</c:v>
                </c:pt>
                <c:pt idx="153">
                  <c:v>6.4266432648255227</c:v>
                </c:pt>
                <c:pt idx="154">
                  <c:v>5.6915498006311136</c:v>
                </c:pt>
                <c:pt idx="155">
                  <c:v>3.653245594707903</c:v>
                </c:pt>
                <c:pt idx="156">
                  <c:v>6.164354048405742</c:v>
                </c:pt>
                <c:pt idx="157">
                  <c:v>-2.5324095525904289</c:v>
                </c:pt>
                <c:pt idx="158">
                  <c:v>-4.0984217928604769</c:v>
                </c:pt>
                <c:pt idx="159">
                  <c:v>-3.5004430292826711</c:v>
                </c:pt>
                <c:pt idx="160">
                  <c:v>-13.133862554009884</c:v>
                </c:pt>
                <c:pt idx="161">
                  <c:v>-22.824202459458068</c:v>
                </c:pt>
                <c:pt idx="162">
                  <c:v>-27.907881978913039</c:v>
                </c:pt>
                <c:pt idx="163">
                  <c:v>-27.264243040271396</c:v>
                </c:pt>
                <c:pt idx="164">
                  <c:v>-15.614821955987063</c:v>
                </c:pt>
                <c:pt idx="165">
                  <c:v>16.746693838435746</c:v>
                </c:pt>
                <c:pt idx="166">
                  <c:v>33.777687352060823</c:v>
                </c:pt>
                <c:pt idx="167">
                  <c:v>41.771892785098366</c:v>
                </c:pt>
                <c:pt idx="168">
                  <c:v>36.840115673510596</c:v>
                </c:pt>
                <c:pt idx="169">
                  <c:v>21.225599862309469</c:v>
                </c:pt>
                <c:pt idx="170">
                  <c:v>18.431356837946808</c:v>
                </c:pt>
                <c:pt idx="171">
                  <c:v>11.230047022208812</c:v>
                </c:pt>
                <c:pt idx="172">
                  <c:v>8.8339848472183071</c:v>
                </c:pt>
                <c:pt idx="173">
                  <c:v>7.3694103315499682</c:v>
                </c:pt>
                <c:pt idx="174">
                  <c:v>8.1177661358571012</c:v>
                </c:pt>
                <c:pt idx="175">
                  <c:v>11.961920381687575</c:v>
                </c:pt>
                <c:pt idx="176">
                  <c:v>14.607789223227098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9-B84E-A1C9-A9841961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05200"/>
        <c:axId val="386969360"/>
      </c:lineChart>
      <c:catAx>
        <c:axId val="19715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969360"/>
        <c:crosses val="autoZero"/>
        <c:auto val="1"/>
        <c:lblAlgn val="ctr"/>
        <c:lblOffset val="100"/>
        <c:noMultiLvlLbl val="0"/>
      </c:catAx>
      <c:valAx>
        <c:axId val="3869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5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495300</xdr:colOff>
      <xdr:row>94</xdr:row>
      <xdr:rowOff>203200</xdr:rowOff>
    </xdr:from>
    <xdr:to>
      <xdr:col>35</xdr:col>
      <xdr:colOff>317500</xdr:colOff>
      <xdr:row>114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C3BFAF-3219-436F-C256-EC25CEDC6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2"/>
  <sheetViews>
    <sheetView tabSelected="1" workbookViewId="0">
      <pane xSplit="3" ySplit="9" topLeftCell="S95" activePane="bottomRight" state="frozen"/>
      <selection pane="topRight"/>
      <selection pane="bottomLeft"/>
      <selection pane="bottomRight" activeCell="V6" sqref="V6"/>
    </sheetView>
  </sheetViews>
  <sheetFormatPr baseColWidth="10" defaultColWidth="8.83203125" defaultRowHeight="18"/>
  <cols>
    <col min="7" max="7" width="10" bestFit="1" customWidth="1"/>
    <col min="17" max="17" width="11" bestFit="1" customWidth="1"/>
    <col min="18" max="19" width="11.83203125" bestFit="1" customWidth="1"/>
    <col min="20" max="20" width="10" bestFit="1" customWidth="1"/>
    <col min="21" max="21" width="10.83203125" bestFit="1" customWidth="1"/>
    <col min="22" max="22" width="10" bestFit="1" customWidth="1"/>
    <col min="24" max="24" width="12" bestFit="1" customWidth="1"/>
    <col min="25" max="25" width="12.83203125" bestFit="1" customWidth="1"/>
    <col min="26" max="26" width="11.83203125" bestFit="1" customWidth="1"/>
    <col min="27" max="27" width="11" bestFit="1" customWidth="1"/>
    <col min="28" max="28" width="10.83203125" bestFit="1" customWidth="1"/>
    <col min="29" max="29" width="11.1640625" bestFit="1" customWidth="1"/>
    <col min="30" max="30" width="14" customWidth="1"/>
  </cols>
  <sheetData>
    <row r="1" spans="2:38">
      <c r="B1" t="s">
        <v>0</v>
      </c>
      <c r="C1" t="s">
        <v>1</v>
      </c>
    </row>
    <row r="2" spans="2:38">
      <c r="B2" t="s">
        <v>2</v>
      </c>
      <c r="C2" t="s">
        <v>3</v>
      </c>
    </row>
    <row r="3" spans="2:38">
      <c r="B3" t="s">
        <v>4</v>
      </c>
      <c r="C3" t="s">
        <v>5</v>
      </c>
    </row>
    <row r="4" spans="2:38">
      <c r="B4" t="s">
        <v>6</v>
      </c>
      <c r="C4" t="s">
        <v>7</v>
      </c>
      <c r="D4" t="s">
        <v>8</v>
      </c>
    </row>
    <row r="5" spans="2:38">
      <c r="B5" t="s">
        <v>9</v>
      </c>
      <c r="C5" t="s">
        <v>10</v>
      </c>
      <c r="D5" t="s">
        <v>11</v>
      </c>
    </row>
    <row r="6" spans="2:38">
      <c r="B6" t="s">
        <v>12</v>
      </c>
      <c r="C6" t="s">
        <v>13</v>
      </c>
      <c r="D6" t="s">
        <v>14</v>
      </c>
      <c r="G6" s="21">
        <f>F10-(G7-H7)</f>
        <v>409054</v>
      </c>
      <c r="N6" s="21">
        <f>F10-G10-H10+J10+K10-L10-M10</f>
        <v>59343</v>
      </c>
    </row>
    <row r="7" spans="2:38">
      <c r="G7" s="21">
        <f>SUM(G10:H10)</f>
        <v>2080537</v>
      </c>
      <c r="H7" s="21">
        <f>SUM(E10,O10)</f>
        <v>287521</v>
      </c>
      <c r="J7" t="s">
        <v>612</v>
      </c>
    </row>
    <row r="8" spans="2:38">
      <c r="B8" s="1"/>
      <c r="C8" s="1"/>
      <c r="D8" s="2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 t="s">
        <v>24</v>
      </c>
      <c r="N8" s="3" t="s">
        <v>25</v>
      </c>
      <c r="O8" s="4" t="s">
        <v>26</v>
      </c>
      <c r="Q8" s="21">
        <f>SUM(Q10,R10,S10)</f>
        <v>121533</v>
      </c>
    </row>
    <row r="9" spans="2:38">
      <c r="B9" s="5" t="s">
        <v>27</v>
      </c>
      <c r="C9" s="5" t="s">
        <v>28</v>
      </c>
      <c r="D9" s="6" t="s">
        <v>29</v>
      </c>
      <c r="E9" s="18" t="s">
        <v>30</v>
      </c>
      <c r="F9" s="18" t="s">
        <v>31</v>
      </c>
      <c r="G9" s="18" t="s">
        <v>32</v>
      </c>
      <c r="H9" s="18" t="s">
        <v>33</v>
      </c>
      <c r="I9" s="18" t="s">
        <v>34</v>
      </c>
      <c r="J9" s="18" t="s">
        <v>35</v>
      </c>
      <c r="K9" s="18" t="s">
        <v>36</v>
      </c>
      <c r="L9" s="18" t="s">
        <v>37</v>
      </c>
      <c r="M9" s="18" t="s">
        <v>38</v>
      </c>
      <c r="N9" s="18" t="s">
        <v>39</v>
      </c>
      <c r="O9" s="19" t="s">
        <v>40</v>
      </c>
      <c r="Q9" s="20" t="s">
        <v>606</v>
      </c>
      <c r="R9" s="20" t="s">
        <v>607</v>
      </c>
      <c r="S9" s="20" t="s">
        <v>610</v>
      </c>
      <c r="T9" s="20" t="s">
        <v>608</v>
      </c>
      <c r="U9" s="20" t="s">
        <v>609</v>
      </c>
      <c r="V9" s="20" t="s">
        <v>611</v>
      </c>
      <c r="X9" s="20" t="s">
        <v>606</v>
      </c>
      <c r="Y9" s="20" t="s">
        <v>607</v>
      </c>
      <c r="Z9" s="20" t="s">
        <v>610</v>
      </c>
      <c r="AA9" s="20" t="s">
        <v>608</v>
      </c>
      <c r="AB9" s="20" t="s">
        <v>609</v>
      </c>
      <c r="AC9" s="20" t="s">
        <v>611</v>
      </c>
      <c r="AD9" s="20" t="s">
        <v>613</v>
      </c>
      <c r="AF9" s="20" t="s">
        <v>606</v>
      </c>
      <c r="AG9" s="20" t="s">
        <v>607</v>
      </c>
      <c r="AH9" s="20" t="s">
        <v>610</v>
      </c>
      <c r="AI9" s="20" t="s">
        <v>608</v>
      </c>
      <c r="AJ9" s="20" t="s">
        <v>609</v>
      </c>
      <c r="AK9" s="20" t="s">
        <v>611</v>
      </c>
      <c r="AL9" s="20" t="s">
        <v>613</v>
      </c>
    </row>
    <row r="10" spans="2:38">
      <c r="B10" s="7" t="s">
        <v>41</v>
      </c>
      <c r="C10" s="8" t="s">
        <v>42</v>
      </c>
      <c r="D10" s="9"/>
      <c r="E10" s="10">
        <v>53837</v>
      </c>
      <c r="F10" s="10">
        <v>2202070</v>
      </c>
      <c r="G10" s="10">
        <v>1891888</v>
      </c>
      <c r="H10" s="10">
        <v>188649</v>
      </c>
      <c r="I10" s="10">
        <v>121533</v>
      </c>
      <c r="J10" s="11" t="s">
        <v>43</v>
      </c>
      <c r="K10" s="10">
        <v>35970</v>
      </c>
      <c r="L10" s="10">
        <v>56966</v>
      </c>
      <c r="M10" s="10">
        <v>41194</v>
      </c>
      <c r="N10" s="10">
        <v>59343</v>
      </c>
      <c r="O10" s="12">
        <v>233684</v>
      </c>
      <c r="Q10" s="22">
        <f>F10-(SUM(G10:H10)+SUM(R10,S10))</f>
        <v>409054</v>
      </c>
      <c r="R10" s="22">
        <f>-O10</f>
        <v>-233684</v>
      </c>
      <c r="S10" s="22">
        <f>-E10</f>
        <v>-53837</v>
      </c>
      <c r="T10" s="22" t="str">
        <f>J10</f>
        <v>0</v>
      </c>
      <c r="U10" s="22">
        <f>-L10</f>
        <v>-56966</v>
      </c>
      <c r="V10" s="22">
        <f>K10-M10</f>
        <v>-5224</v>
      </c>
      <c r="W10" s="21">
        <f>SUM(Q10:V10)</f>
        <v>59343</v>
      </c>
    </row>
    <row r="11" spans="2:38">
      <c r="B11" s="7" t="s">
        <v>44</v>
      </c>
      <c r="C11" s="8" t="s">
        <v>45</v>
      </c>
      <c r="D11" s="9"/>
      <c r="E11" s="10">
        <v>55756</v>
      </c>
      <c r="F11" s="10">
        <v>2273871</v>
      </c>
      <c r="G11" s="10">
        <v>1963451</v>
      </c>
      <c r="H11" s="10">
        <v>203257</v>
      </c>
      <c r="I11" s="10">
        <v>107163</v>
      </c>
      <c r="J11" s="11" t="s">
        <v>43</v>
      </c>
      <c r="K11" s="10">
        <v>38858</v>
      </c>
      <c r="L11" s="10">
        <v>59724</v>
      </c>
      <c r="M11" s="10">
        <v>43053</v>
      </c>
      <c r="N11" s="10">
        <v>43244</v>
      </c>
      <c r="O11" s="12">
        <v>246104</v>
      </c>
      <c r="Q11" s="22">
        <f t="shared" ref="Q11:Q74" si="0">F11-(SUM(G11:H11)+SUM(R11,S11))</f>
        <v>409023</v>
      </c>
      <c r="R11" s="22">
        <f t="shared" ref="R11:R74" si="1">-O11</f>
        <v>-246104</v>
      </c>
      <c r="S11" s="22">
        <f t="shared" ref="S11:S74" si="2">-E11</f>
        <v>-55756</v>
      </c>
      <c r="T11" s="22" t="str">
        <f t="shared" ref="T11:T74" si="3">J11</f>
        <v>0</v>
      </c>
      <c r="U11" s="22">
        <f t="shared" ref="U11:U74" si="4">-L11</f>
        <v>-59724</v>
      </c>
      <c r="V11" s="22">
        <f t="shared" ref="V11:V74" si="5">K11-M11</f>
        <v>-4195</v>
      </c>
    </row>
    <row r="12" spans="2:38">
      <c r="B12" s="7" t="s">
        <v>46</v>
      </c>
      <c r="C12" s="8" t="s">
        <v>47</v>
      </c>
      <c r="D12" s="9"/>
      <c r="E12" s="10">
        <v>56636</v>
      </c>
      <c r="F12" s="10">
        <v>2311223</v>
      </c>
      <c r="G12" s="10">
        <v>1991671</v>
      </c>
      <c r="H12" s="10">
        <v>207603</v>
      </c>
      <c r="I12" s="10">
        <v>111949</v>
      </c>
      <c r="J12" s="11" t="s">
        <v>43</v>
      </c>
      <c r="K12" s="10">
        <v>47766</v>
      </c>
      <c r="L12" s="10">
        <v>63546</v>
      </c>
      <c r="M12" s="10">
        <v>46187</v>
      </c>
      <c r="N12" s="10">
        <v>49982</v>
      </c>
      <c r="O12" s="12">
        <v>244932</v>
      </c>
      <c r="Q12" s="22">
        <f t="shared" si="0"/>
        <v>413517</v>
      </c>
      <c r="R12" s="22">
        <f t="shared" si="1"/>
        <v>-244932</v>
      </c>
      <c r="S12" s="22">
        <f t="shared" si="2"/>
        <v>-56636</v>
      </c>
      <c r="T12" s="22" t="str">
        <f t="shared" si="3"/>
        <v>0</v>
      </c>
      <c r="U12" s="22">
        <f t="shared" si="4"/>
        <v>-63546</v>
      </c>
      <c r="V12" s="22">
        <f t="shared" si="5"/>
        <v>1579</v>
      </c>
    </row>
    <row r="13" spans="2:38">
      <c r="B13" s="7" t="s">
        <v>48</v>
      </c>
      <c r="C13" s="8" t="s">
        <v>49</v>
      </c>
      <c r="D13" s="9"/>
      <c r="E13" s="10">
        <v>64696</v>
      </c>
      <c r="F13" s="10">
        <v>2369395</v>
      </c>
      <c r="G13" s="10">
        <v>2049719</v>
      </c>
      <c r="H13" s="10">
        <v>204569</v>
      </c>
      <c r="I13" s="10">
        <v>115107</v>
      </c>
      <c r="J13" s="11" t="s">
        <v>43</v>
      </c>
      <c r="K13" s="10">
        <v>49428</v>
      </c>
      <c r="L13" s="10">
        <v>65648</v>
      </c>
      <c r="M13" s="10">
        <v>43249</v>
      </c>
      <c r="N13" s="10">
        <v>55638</v>
      </c>
      <c r="O13" s="12">
        <v>235909</v>
      </c>
      <c r="Q13" s="22">
        <f t="shared" si="0"/>
        <v>415712</v>
      </c>
      <c r="R13" s="22">
        <f t="shared" si="1"/>
        <v>-235909</v>
      </c>
      <c r="S13" s="22">
        <f t="shared" si="2"/>
        <v>-64696</v>
      </c>
      <c r="T13" s="22" t="str">
        <f t="shared" si="3"/>
        <v>0</v>
      </c>
      <c r="U13" s="22">
        <f t="shared" si="4"/>
        <v>-65648</v>
      </c>
      <c r="V13" s="22">
        <f t="shared" si="5"/>
        <v>6179</v>
      </c>
      <c r="X13" s="23">
        <f t="shared" ref="X13" si="6">SUM(Q10:Q13)</f>
        <v>1647306</v>
      </c>
      <c r="Y13" s="23">
        <f t="shared" ref="Y13" si="7">SUM(R10:R13)</f>
        <v>-960629</v>
      </c>
      <c r="Z13" s="23">
        <f t="shared" ref="Z13" si="8">SUM(S10:S13)</f>
        <v>-230925</v>
      </c>
      <c r="AA13" s="23">
        <f t="shared" ref="AA13" si="9">SUM(T10:T13)</f>
        <v>0</v>
      </c>
      <c r="AB13" s="23">
        <f t="shared" ref="AB13" si="10">SUM(U10:U13)</f>
        <v>-245884</v>
      </c>
      <c r="AC13" s="23">
        <f t="shared" ref="AC13" si="11">SUM(V10:V13)</f>
        <v>-1661</v>
      </c>
      <c r="AD13" s="23">
        <f>SUM(X13:AC13)</f>
        <v>208207</v>
      </c>
    </row>
    <row r="14" spans="2:38">
      <c r="B14" s="7" t="s">
        <v>50</v>
      </c>
      <c r="C14" s="8" t="s">
        <v>51</v>
      </c>
      <c r="D14" s="9"/>
      <c r="E14" s="10">
        <v>60125</v>
      </c>
      <c r="F14" s="10">
        <v>2376587</v>
      </c>
      <c r="G14" s="10">
        <v>2040647</v>
      </c>
      <c r="H14" s="10">
        <v>198836</v>
      </c>
      <c r="I14" s="10">
        <v>137104</v>
      </c>
      <c r="J14" s="11" t="s">
        <v>43</v>
      </c>
      <c r="K14" s="10">
        <v>49376</v>
      </c>
      <c r="L14" s="10">
        <v>67401</v>
      </c>
      <c r="M14" s="10">
        <v>46979</v>
      </c>
      <c r="N14" s="10">
        <v>72100</v>
      </c>
      <c r="O14" s="12">
        <v>237492</v>
      </c>
      <c r="Q14" s="22">
        <f t="shared" si="0"/>
        <v>434721</v>
      </c>
      <c r="R14" s="22">
        <f t="shared" si="1"/>
        <v>-237492</v>
      </c>
      <c r="S14" s="22">
        <f t="shared" si="2"/>
        <v>-60125</v>
      </c>
      <c r="T14" s="22" t="str">
        <f t="shared" si="3"/>
        <v>0</v>
      </c>
      <c r="U14" s="22">
        <f t="shared" si="4"/>
        <v>-67401</v>
      </c>
      <c r="V14" s="22">
        <f t="shared" si="5"/>
        <v>2397</v>
      </c>
      <c r="X14" s="23">
        <f t="shared" ref="X14:X77" si="12">SUM(Q11:Q14)</f>
        <v>1672973</v>
      </c>
      <c r="Y14" s="23">
        <f t="shared" ref="Y14:Y77" si="13">SUM(R11:R14)</f>
        <v>-964437</v>
      </c>
      <c r="Z14" s="23">
        <f t="shared" ref="Z14:Z77" si="14">SUM(S11:S14)</f>
        <v>-237213</v>
      </c>
      <c r="AA14" s="23">
        <f t="shared" ref="AA14:AA77" si="15">SUM(T11:T14)</f>
        <v>0</v>
      </c>
      <c r="AB14" s="23">
        <f t="shared" ref="AB14:AB77" si="16">SUM(U11:U14)</f>
        <v>-256319</v>
      </c>
      <c r="AC14" s="23">
        <f t="shared" ref="AC14:AC77" si="17">SUM(V11:V14)</f>
        <v>5960</v>
      </c>
      <c r="AD14" s="23">
        <f t="shared" ref="AD14:AD77" si="18">SUM(X14:AC14)</f>
        <v>220964</v>
      </c>
    </row>
    <row r="15" spans="2:38">
      <c r="B15" s="7" t="s">
        <v>52</v>
      </c>
      <c r="C15" s="8" t="s">
        <v>53</v>
      </c>
      <c r="D15" s="9"/>
      <c r="E15" s="10">
        <v>70519</v>
      </c>
      <c r="F15" s="10">
        <v>2625579</v>
      </c>
      <c r="G15" s="10">
        <v>2267864</v>
      </c>
      <c r="H15" s="10">
        <v>221311</v>
      </c>
      <c r="I15" s="10">
        <v>136404</v>
      </c>
      <c r="J15" s="11" t="s">
        <v>43</v>
      </c>
      <c r="K15" s="10">
        <v>46264</v>
      </c>
      <c r="L15" s="10">
        <v>67825</v>
      </c>
      <c r="M15" s="10">
        <v>45582</v>
      </c>
      <c r="N15" s="10">
        <v>69261</v>
      </c>
      <c r="O15" s="12">
        <v>257002</v>
      </c>
      <c r="Q15" s="22">
        <f t="shared" si="0"/>
        <v>463925</v>
      </c>
      <c r="R15" s="22">
        <f t="shared" si="1"/>
        <v>-257002</v>
      </c>
      <c r="S15" s="22">
        <f t="shared" si="2"/>
        <v>-70519</v>
      </c>
      <c r="T15" s="22" t="str">
        <f t="shared" si="3"/>
        <v>0</v>
      </c>
      <c r="U15" s="22">
        <f t="shared" si="4"/>
        <v>-67825</v>
      </c>
      <c r="V15" s="22">
        <f t="shared" si="5"/>
        <v>682</v>
      </c>
      <c r="X15" s="23">
        <f t="shared" si="12"/>
        <v>1727875</v>
      </c>
      <c r="Y15" s="23">
        <f t="shared" si="13"/>
        <v>-975335</v>
      </c>
      <c r="Z15" s="23">
        <f t="shared" si="14"/>
        <v>-251976</v>
      </c>
      <c r="AA15" s="23">
        <f t="shared" si="15"/>
        <v>0</v>
      </c>
      <c r="AB15" s="23">
        <f t="shared" si="16"/>
        <v>-264420</v>
      </c>
      <c r="AC15" s="23">
        <f t="shared" si="17"/>
        <v>10837</v>
      </c>
      <c r="AD15" s="23">
        <f t="shared" si="18"/>
        <v>246981</v>
      </c>
    </row>
    <row r="16" spans="2:38">
      <c r="B16" s="7" t="s">
        <v>54</v>
      </c>
      <c r="C16" s="8" t="s">
        <v>55</v>
      </c>
      <c r="D16" s="9"/>
      <c r="E16" s="10">
        <v>70932</v>
      </c>
      <c r="F16" s="10">
        <v>2680842</v>
      </c>
      <c r="G16" s="10">
        <v>2296498</v>
      </c>
      <c r="H16" s="10">
        <v>234488</v>
      </c>
      <c r="I16" s="10">
        <v>149856</v>
      </c>
      <c r="J16" s="11" t="s">
        <v>43</v>
      </c>
      <c r="K16" s="10">
        <v>54844</v>
      </c>
      <c r="L16" s="10">
        <v>69136</v>
      </c>
      <c r="M16" s="10">
        <v>47994</v>
      </c>
      <c r="N16" s="10">
        <v>87570</v>
      </c>
      <c r="O16" s="12">
        <v>282330</v>
      </c>
      <c r="Q16" s="22">
        <f t="shared" si="0"/>
        <v>503118</v>
      </c>
      <c r="R16" s="22">
        <f t="shared" si="1"/>
        <v>-282330</v>
      </c>
      <c r="S16" s="22">
        <f t="shared" si="2"/>
        <v>-70932</v>
      </c>
      <c r="T16" s="22" t="str">
        <f t="shared" si="3"/>
        <v>0</v>
      </c>
      <c r="U16" s="22">
        <f t="shared" si="4"/>
        <v>-69136</v>
      </c>
      <c r="V16" s="22">
        <f t="shared" si="5"/>
        <v>6850</v>
      </c>
      <c r="X16" s="23">
        <f t="shared" si="12"/>
        <v>1817476</v>
      </c>
      <c r="Y16" s="23">
        <f t="shared" si="13"/>
        <v>-1012733</v>
      </c>
      <c r="Z16" s="23">
        <f t="shared" si="14"/>
        <v>-266272</v>
      </c>
      <c r="AA16" s="23">
        <f t="shared" si="15"/>
        <v>0</v>
      </c>
      <c r="AB16" s="23">
        <f t="shared" si="16"/>
        <v>-270010</v>
      </c>
      <c r="AC16" s="23">
        <f t="shared" si="17"/>
        <v>16108</v>
      </c>
      <c r="AD16" s="23">
        <f t="shared" si="18"/>
        <v>284569</v>
      </c>
    </row>
    <row r="17" spans="2:30">
      <c r="B17" s="7" t="s">
        <v>56</v>
      </c>
      <c r="C17" s="8" t="s">
        <v>57</v>
      </c>
      <c r="D17" s="9"/>
      <c r="E17" s="10">
        <v>81328</v>
      </c>
      <c r="F17" s="10">
        <v>2856243</v>
      </c>
      <c r="G17" s="10">
        <v>2468589</v>
      </c>
      <c r="H17" s="10">
        <v>232388</v>
      </c>
      <c r="I17" s="10">
        <v>155266</v>
      </c>
      <c r="J17" s="11" t="s">
        <v>43</v>
      </c>
      <c r="K17" s="10">
        <v>53264</v>
      </c>
      <c r="L17" s="10">
        <v>68655</v>
      </c>
      <c r="M17" s="10">
        <v>56607</v>
      </c>
      <c r="N17" s="10">
        <v>83268</v>
      </c>
      <c r="O17" s="12">
        <v>257299</v>
      </c>
      <c r="Q17" s="22">
        <f t="shared" si="0"/>
        <v>493893</v>
      </c>
      <c r="R17" s="22">
        <f t="shared" si="1"/>
        <v>-257299</v>
      </c>
      <c r="S17" s="22">
        <f t="shared" si="2"/>
        <v>-81328</v>
      </c>
      <c r="T17" s="22" t="str">
        <f t="shared" si="3"/>
        <v>0</v>
      </c>
      <c r="U17" s="22">
        <f t="shared" si="4"/>
        <v>-68655</v>
      </c>
      <c r="V17" s="22">
        <f t="shared" si="5"/>
        <v>-3343</v>
      </c>
      <c r="X17" s="23">
        <f t="shared" si="12"/>
        <v>1895657</v>
      </c>
      <c r="Y17" s="23">
        <f t="shared" si="13"/>
        <v>-1034123</v>
      </c>
      <c r="Z17" s="23">
        <f t="shared" si="14"/>
        <v>-282904</v>
      </c>
      <c r="AA17" s="23">
        <f t="shared" si="15"/>
        <v>0</v>
      </c>
      <c r="AB17" s="23">
        <f t="shared" si="16"/>
        <v>-273017</v>
      </c>
      <c r="AC17" s="23">
        <f t="shared" si="17"/>
        <v>6586</v>
      </c>
      <c r="AD17" s="23">
        <f t="shared" si="18"/>
        <v>312199</v>
      </c>
    </row>
    <row r="18" spans="2:30">
      <c r="B18" s="7" t="s">
        <v>58</v>
      </c>
      <c r="C18" s="8" t="s">
        <v>59</v>
      </c>
      <c r="D18" s="9"/>
      <c r="E18" s="10">
        <v>77678</v>
      </c>
      <c r="F18" s="10">
        <v>3157577</v>
      </c>
      <c r="G18" s="10">
        <v>2712360</v>
      </c>
      <c r="H18" s="10">
        <v>250974</v>
      </c>
      <c r="I18" s="10">
        <v>194243</v>
      </c>
      <c r="J18" s="11" t="s">
        <v>43</v>
      </c>
      <c r="K18" s="10">
        <v>54904</v>
      </c>
      <c r="L18" s="10">
        <v>71106</v>
      </c>
      <c r="M18" s="10">
        <v>52520</v>
      </c>
      <c r="N18" s="10">
        <v>125521</v>
      </c>
      <c r="O18" s="12">
        <v>282782</v>
      </c>
      <c r="Q18" s="22">
        <f t="shared" si="0"/>
        <v>554703</v>
      </c>
      <c r="R18" s="22">
        <f t="shared" si="1"/>
        <v>-282782</v>
      </c>
      <c r="S18" s="22">
        <f t="shared" si="2"/>
        <v>-77678</v>
      </c>
      <c r="T18" s="22" t="str">
        <f t="shared" si="3"/>
        <v>0</v>
      </c>
      <c r="U18" s="22">
        <f t="shared" si="4"/>
        <v>-71106</v>
      </c>
      <c r="V18" s="22">
        <f t="shared" si="5"/>
        <v>2384</v>
      </c>
      <c r="X18" s="23">
        <f t="shared" si="12"/>
        <v>2015639</v>
      </c>
      <c r="Y18" s="23">
        <f t="shared" si="13"/>
        <v>-1079413</v>
      </c>
      <c r="Z18" s="23">
        <f t="shared" si="14"/>
        <v>-300457</v>
      </c>
      <c r="AA18" s="23">
        <f t="shared" si="15"/>
        <v>0</v>
      </c>
      <c r="AB18" s="23">
        <f t="shared" si="16"/>
        <v>-276722</v>
      </c>
      <c r="AC18" s="23">
        <f t="shared" si="17"/>
        <v>6573</v>
      </c>
      <c r="AD18" s="23">
        <f t="shared" si="18"/>
        <v>365620</v>
      </c>
    </row>
    <row r="19" spans="2:30">
      <c r="B19" s="7" t="s">
        <v>60</v>
      </c>
      <c r="C19" s="8" t="s">
        <v>61</v>
      </c>
      <c r="D19" s="9"/>
      <c r="E19" s="10">
        <v>91978</v>
      </c>
      <c r="F19" s="10">
        <v>3525967</v>
      </c>
      <c r="G19" s="10">
        <v>3055696</v>
      </c>
      <c r="H19" s="10">
        <v>275258</v>
      </c>
      <c r="I19" s="10">
        <v>195013</v>
      </c>
      <c r="J19" s="11" t="s">
        <v>43</v>
      </c>
      <c r="K19" s="10">
        <v>56030</v>
      </c>
      <c r="L19" s="10">
        <v>73242</v>
      </c>
      <c r="M19" s="10">
        <v>71306</v>
      </c>
      <c r="N19" s="10">
        <v>106495</v>
      </c>
      <c r="O19" s="12">
        <v>301381</v>
      </c>
      <c r="Q19" s="22">
        <f t="shared" si="0"/>
        <v>588372</v>
      </c>
      <c r="R19" s="22">
        <f t="shared" si="1"/>
        <v>-301381</v>
      </c>
      <c r="S19" s="22">
        <f t="shared" si="2"/>
        <v>-91978</v>
      </c>
      <c r="T19" s="22" t="str">
        <f t="shared" si="3"/>
        <v>0</v>
      </c>
      <c r="U19" s="22">
        <f t="shared" si="4"/>
        <v>-73242</v>
      </c>
      <c r="V19" s="22">
        <f t="shared" si="5"/>
        <v>-15276</v>
      </c>
      <c r="X19" s="23">
        <f t="shared" si="12"/>
        <v>2140086</v>
      </c>
      <c r="Y19" s="23">
        <f t="shared" si="13"/>
        <v>-1123792</v>
      </c>
      <c r="Z19" s="23">
        <f t="shared" si="14"/>
        <v>-321916</v>
      </c>
      <c r="AA19" s="23">
        <f t="shared" si="15"/>
        <v>0</v>
      </c>
      <c r="AB19" s="23">
        <f t="shared" si="16"/>
        <v>-282139</v>
      </c>
      <c r="AC19" s="23">
        <f t="shared" si="17"/>
        <v>-9385</v>
      </c>
      <c r="AD19" s="23">
        <f t="shared" si="18"/>
        <v>402854</v>
      </c>
    </row>
    <row r="20" spans="2:30">
      <c r="B20" s="7" t="s">
        <v>62</v>
      </c>
      <c r="C20" s="8" t="s">
        <v>63</v>
      </c>
      <c r="D20" s="9"/>
      <c r="E20" s="10">
        <v>86594</v>
      </c>
      <c r="F20" s="10">
        <v>3642526</v>
      </c>
      <c r="G20" s="10">
        <v>3127170</v>
      </c>
      <c r="H20" s="10">
        <v>297820</v>
      </c>
      <c r="I20" s="10">
        <v>217536</v>
      </c>
      <c r="J20" s="11" t="s">
        <v>43</v>
      </c>
      <c r="K20" s="10">
        <v>69270</v>
      </c>
      <c r="L20" s="10">
        <v>75822</v>
      </c>
      <c r="M20" s="10">
        <v>72826</v>
      </c>
      <c r="N20" s="10">
        <v>138158</v>
      </c>
      <c r="O20" s="12">
        <v>335995</v>
      </c>
      <c r="Q20" s="22">
        <f t="shared" si="0"/>
        <v>640125</v>
      </c>
      <c r="R20" s="22">
        <f t="shared" si="1"/>
        <v>-335995</v>
      </c>
      <c r="S20" s="22">
        <f t="shared" si="2"/>
        <v>-86594</v>
      </c>
      <c r="T20" s="22" t="str">
        <f t="shared" si="3"/>
        <v>0</v>
      </c>
      <c r="U20" s="22">
        <f t="shared" si="4"/>
        <v>-75822</v>
      </c>
      <c r="V20" s="22">
        <f t="shared" si="5"/>
        <v>-3556</v>
      </c>
      <c r="X20" s="23">
        <f t="shared" si="12"/>
        <v>2277093</v>
      </c>
      <c r="Y20" s="23">
        <f t="shared" si="13"/>
        <v>-1177457</v>
      </c>
      <c r="Z20" s="23">
        <f t="shared" si="14"/>
        <v>-337578</v>
      </c>
      <c r="AA20" s="23">
        <f t="shared" si="15"/>
        <v>0</v>
      </c>
      <c r="AB20" s="23">
        <f t="shared" si="16"/>
        <v>-288825</v>
      </c>
      <c r="AC20" s="23">
        <f t="shared" si="17"/>
        <v>-19791</v>
      </c>
      <c r="AD20" s="23">
        <f t="shared" si="18"/>
        <v>453442</v>
      </c>
    </row>
    <row r="21" spans="2:30">
      <c r="B21" s="7" t="s">
        <v>64</v>
      </c>
      <c r="C21" s="8" t="s">
        <v>65</v>
      </c>
      <c r="D21" s="9"/>
      <c r="E21" s="10">
        <v>99503</v>
      </c>
      <c r="F21" s="10">
        <v>3758722</v>
      </c>
      <c r="G21" s="10">
        <v>3253527</v>
      </c>
      <c r="H21" s="10">
        <v>283655</v>
      </c>
      <c r="I21" s="10">
        <v>221540</v>
      </c>
      <c r="J21" s="11" t="s">
        <v>43</v>
      </c>
      <c r="K21" s="10">
        <v>62569</v>
      </c>
      <c r="L21" s="10">
        <v>79795</v>
      </c>
      <c r="M21" s="10">
        <v>87444</v>
      </c>
      <c r="N21" s="10">
        <v>116870</v>
      </c>
      <c r="O21" s="12">
        <v>295210</v>
      </c>
      <c r="Q21" s="22">
        <f t="shared" si="0"/>
        <v>616253</v>
      </c>
      <c r="R21" s="22">
        <f t="shared" si="1"/>
        <v>-295210</v>
      </c>
      <c r="S21" s="22">
        <f t="shared" si="2"/>
        <v>-99503</v>
      </c>
      <c r="T21" s="22" t="str">
        <f t="shared" si="3"/>
        <v>0</v>
      </c>
      <c r="U21" s="22">
        <f t="shared" si="4"/>
        <v>-79795</v>
      </c>
      <c r="V21" s="22">
        <f t="shared" si="5"/>
        <v>-24875</v>
      </c>
      <c r="X21" s="23">
        <f t="shared" si="12"/>
        <v>2399453</v>
      </c>
      <c r="Y21" s="23">
        <f t="shared" si="13"/>
        <v>-1215368</v>
      </c>
      <c r="Z21" s="23">
        <f t="shared" si="14"/>
        <v>-355753</v>
      </c>
      <c r="AA21" s="23">
        <f t="shared" si="15"/>
        <v>0</v>
      </c>
      <c r="AB21" s="23">
        <f t="shared" si="16"/>
        <v>-299965</v>
      </c>
      <c r="AC21" s="23">
        <f t="shared" si="17"/>
        <v>-41323</v>
      </c>
      <c r="AD21" s="23">
        <f t="shared" si="18"/>
        <v>487044</v>
      </c>
    </row>
    <row r="22" spans="2:30">
      <c r="B22" s="7" t="s">
        <v>66</v>
      </c>
      <c r="C22" s="8" t="s">
        <v>67</v>
      </c>
      <c r="D22" s="9"/>
      <c r="E22" s="10">
        <v>95282</v>
      </c>
      <c r="F22" s="10">
        <v>4088453</v>
      </c>
      <c r="G22" s="10">
        <v>3503900</v>
      </c>
      <c r="H22" s="10">
        <v>325737</v>
      </c>
      <c r="I22" s="10">
        <v>258816</v>
      </c>
      <c r="J22" s="11" t="s">
        <v>43</v>
      </c>
      <c r="K22" s="10">
        <v>80755</v>
      </c>
      <c r="L22" s="10">
        <v>90212</v>
      </c>
      <c r="M22" s="10">
        <v>80265</v>
      </c>
      <c r="N22" s="10">
        <v>169094</v>
      </c>
      <c r="O22" s="12">
        <v>346870</v>
      </c>
      <c r="Q22" s="22">
        <f t="shared" si="0"/>
        <v>700968</v>
      </c>
      <c r="R22" s="22">
        <f t="shared" si="1"/>
        <v>-346870</v>
      </c>
      <c r="S22" s="22">
        <f t="shared" si="2"/>
        <v>-95282</v>
      </c>
      <c r="T22" s="22" t="str">
        <f t="shared" si="3"/>
        <v>0</v>
      </c>
      <c r="U22" s="22">
        <f t="shared" si="4"/>
        <v>-90212</v>
      </c>
      <c r="V22" s="22">
        <f t="shared" si="5"/>
        <v>490</v>
      </c>
      <c r="X22" s="23">
        <f t="shared" si="12"/>
        <v>2545718</v>
      </c>
      <c r="Y22" s="23">
        <f t="shared" si="13"/>
        <v>-1279456</v>
      </c>
      <c r="Z22" s="23">
        <f t="shared" si="14"/>
        <v>-373357</v>
      </c>
      <c r="AA22" s="23">
        <f t="shared" si="15"/>
        <v>0</v>
      </c>
      <c r="AB22" s="23">
        <f t="shared" si="16"/>
        <v>-319071</v>
      </c>
      <c r="AC22" s="23">
        <f t="shared" si="17"/>
        <v>-43217</v>
      </c>
      <c r="AD22" s="23">
        <f t="shared" si="18"/>
        <v>530617</v>
      </c>
    </row>
    <row r="23" spans="2:30">
      <c r="B23" s="7" t="s">
        <v>68</v>
      </c>
      <c r="C23" s="8" t="s">
        <v>69</v>
      </c>
      <c r="D23" s="9"/>
      <c r="E23" s="10">
        <v>114894</v>
      </c>
      <c r="F23" s="10">
        <v>4057815</v>
      </c>
      <c r="G23" s="10">
        <v>3506993</v>
      </c>
      <c r="H23" s="10">
        <v>332049</v>
      </c>
      <c r="I23" s="10">
        <v>218773</v>
      </c>
      <c r="J23" s="11" t="s">
        <v>43</v>
      </c>
      <c r="K23" s="10">
        <v>70787</v>
      </c>
      <c r="L23" s="10">
        <v>100043</v>
      </c>
      <c r="M23" s="10">
        <v>86140</v>
      </c>
      <c r="N23" s="10">
        <v>103377</v>
      </c>
      <c r="O23" s="12">
        <v>355026</v>
      </c>
      <c r="Q23" s="22">
        <f t="shared" si="0"/>
        <v>688693</v>
      </c>
      <c r="R23" s="22">
        <f t="shared" si="1"/>
        <v>-355026</v>
      </c>
      <c r="S23" s="22">
        <f t="shared" si="2"/>
        <v>-114894</v>
      </c>
      <c r="T23" s="22" t="str">
        <f t="shared" si="3"/>
        <v>0</v>
      </c>
      <c r="U23" s="22">
        <f t="shared" si="4"/>
        <v>-100043</v>
      </c>
      <c r="V23" s="22">
        <f t="shared" si="5"/>
        <v>-15353</v>
      </c>
      <c r="X23" s="23">
        <f t="shared" si="12"/>
        <v>2646039</v>
      </c>
      <c r="Y23" s="23">
        <f t="shared" si="13"/>
        <v>-1333101</v>
      </c>
      <c r="Z23" s="23">
        <f t="shared" si="14"/>
        <v>-396273</v>
      </c>
      <c r="AA23" s="23">
        <f t="shared" si="15"/>
        <v>0</v>
      </c>
      <c r="AB23" s="23">
        <f t="shared" si="16"/>
        <v>-345872</v>
      </c>
      <c r="AC23" s="23">
        <f t="shared" si="17"/>
        <v>-43294</v>
      </c>
      <c r="AD23" s="23">
        <f t="shared" si="18"/>
        <v>527499</v>
      </c>
    </row>
    <row r="24" spans="2:30">
      <c r="B24" s="7" t="s">
        <v>70</v>
      </c>
      <c r="C24" s="8" t="s">
        <v>71</v>
      </c>
      <c r="D24" s="9"/>
      <c r="E24" s="10">
        <v>98363</v>
      </c>
      <c r="F24" s="10">
        <v>3890040</v>
      </c>
      <c r="G24" s="10">
        <v>3346037</v>
      </c>
      <c r="H24" s="10">
        <v>343213</v>
      </c>
      <c r="I24" s="10">
        <v>200790</v>
      </c>
      <c r="J24" s="11" t="s">
        <v>43</v>
      </c>
      <c r="K24" s="10">
        <v>85144</v>
      </c>
      <c r="L24" s="10">
        <v>105887</v>
      </c>
      <c r="M24" s="10">
        <v>72280</v>
      </c>
      <c r="N24" s="10">
        <v>107767</v>
      </c>
      <c r="O24" s="12">
        <v>377029</v>
      </c>
      <c r="Q24" s="22">
        <f t="shared" si="0"/>
        <v>676182</v>
      </c>
      <c r="R24" s="22">
        <f t="shared" si="1"/>
        <v>-377029</v>
      </c>
      <c r="S24" s="22">
        <f t="shared" si="2"/>
        <v>-98363</v>
      </c>
      <c r="T24" s="22" t="str">
        <f t="shared" si="3"/>
        <v>0</v>
      </c>
      <c r="U24" s="22">
        <f t="shared" si="4"/>
        <v>-105887</v>
      </c>
      <c r="V24" s="22">
        <f t="shared" si="5"/>
        <v>12864</v>
      </c>
      <c r="X24" s="23">
        <f t="shared" si="12"/>
        <v>2682096</v>
      </c>
      <c r="Y24" s="23">
        <f t="shared" si="13"/>
        <v>-1374135</v>
      </c>
      <c r="Z24" s="23">
        <f t="shared" si="14"/>
        <v>-408042</v>
      </c>
      <c r="AA24" s="23">
        <f t="shared" si="15"/>
        <v>0</v>
      </c>
      <c r="AB24" s="23">
        <f t="shared" si="16"/>
        <v>-375937</v>
      </c>
      <c r="AC24" s="23">
        <f t="shared" si="17"/>
        <v>-26874</v>
      </c>
      <c r="AD24" s="23">
        <f t="shared" si="18"/>
        <v>497108</v>
      </c>
    </row>
    <row r="25" spans="2:30">
      <c r="B25" s="7" t="s">
        <v>72</v>
      </c>
      <c r="C25" s="8" t="s">
        <v>73</v>
      </c>
      <c r="D25" s="9"/>
      <c r="E25" s="10">
        <v>102690</v>
      </c>
      <c r="F25" s="10">
        <v>3647113</v>
      </c>
      <c r="G25" s="10">
        <v>3143552</v>
      </c>
      <c r="H25" s="10">
        <v>323981</v>
      </c>
      <c r="I25" s="10">
        <v>179580</v>
      </c>
      <c r="J25" s="11" t="s">
        <v>43</v>
      </c>
      <c r="K25" s="10">
        <v>86763</v>
      </c>
      <c r="L25" s="10">
        <v>106565</v>
      </c>
      <c r="M25" s="10">
        <v>75200</v>
      </c>
      <c r="N25" s="10">
        <v>84578</v>
      </c>
      <c r="O25" s="12">
        <v>343687</v>
      </c>
      <c r="Q25" s="22">
        <f t="shared" si="0"/>
        <v>625957</v>
      </c>
      <c r="R25" s="22">
        <f t="shared" si="1"/>
        <v>-343687</v>
      </c>
      <c r="S25" s="22">
        <f t="shared" si="2"/>
        <v>-102690</v>
      </c>
      <c r="T25" s="22" t="str">
        <f t="shared" si="3"/>
        <v>0</v>
      </c>
      <c r="U25" s="22">
        <f t="shared" si="4"/>
        <v>-106565</v>
      </c>
      <c r="V25" s="22">
        <f t="shared" si="5"/>
        <v>11563</v>
      </c>
      <c r="X25" s="23">
        <f t="shared" si="12"/>
        <v>2691800</v>
      </c>
      <c r="Y25" s="23">
        <f t="shared" si="13"/>
        <v>-1422612</v>
      </c>
      <c r="Z25" s="23">
        <f t="shared" si="14"/>
        <v>-411229</v>
      </c>
      <c r="AA25" s="23">
        <f t="shared" si="15"/>
        <v>0</v>
      </c>
      <c r="AB25" s="23">
        <f t="shared" si="16"/>
        <v>-402707</v>
      </c>
      <c r="AC25" s="23">
        <f t="shared" si="17"/>
        <v>9564</v>
      </c>
      <c r="AD25" s="23">
        <f t="shared" si="18"/>
        <v>464816</v>
      </c>
    </row>
    <row r="26" spans="2:30">
      <c r="B26" s="7" t="s">
        <v>74</v>
      </c>
      <c r="C26" s="8" t="s">
        <v>75</v>
      </c>
      <c r="D26" s="9"/>
      <c r="E26" s="10">
        <v>102774</v>
      </c>
      <c r="F26" s="10">
        <v>3897878</v>
      </c>
      <c r="G26" s="10">
        <v>3360555</v>
      </c>
      <c r="H26" s="10">
        <v>349467</v>
      </c>
      <c r="I26" s="10">
        <v>187856</v>
      </c>
      <c r="J26" s="11" t="s">
        <v>43</v>
      </c>
      <c r="K26" s="10">
        <v>89912</v>
      </c>
      <c r="L26" s="10">
        <v>119463</v>
      </c>
      <c r="M26" s="10">
        <v>60578</v>
      </c>
      <c r="N26" s="10">
        <v>97727</v>
      </c>
      <c r="O26" s="12">
        <v>357372</v>
      </c>
      <c r="Q26" s="22">
        <f t="shared" si="0"/>
        <v>648002</v>
      </c>
      <c r="R26" s="22">
        <f t="shared" si="1"/>
        <v>-357372</v>
      </c>
      <c r="S26" s="22">
        <f t="shared" si="2"/>
        <v>-102774</v>
      </c>
      <c r="T26" s="22" t="str">
        <f t="shared" si="3"/>
        <v>0</v>
      </c>
      <c r="U26" s="22">
        <f t="shared" si="4"/>
        <v>-119463</v>
      </c>
      <c r="V26" s="22">
        <f t="shared" si="5"/>
        <v>29334</v>
      </c>
      <c r="X26" s="23">
        <f t="shared" si="12"/>
        <v>2638834</v>
      </c>
      <c r="Y26" s="23">
        <f t="shared" si="13"/>
        <v>-1433114</v>
      </c>
      <c r="Z26" s="23">
        <f t="shared" si="14"/>
        <v>-418721</v>
      </c>
      <c r="AA26" s="23">
        <f t="shared" si="15"/>
        <v>0</v>
      </c>
      <c r="AB26" s="23">
        <f t="shared" si="16"/>
        <v>-431958</v>
      </c>
      <c r="AC26" s="23">
        <f t="shared" si="17"/>
        <v>38408</v>
      </c>
      <c r="AD26" s="23">
        <f t="shared" si="18"/>
        <v>393449</v>
      </c>
    </row>
    <row r="27" spans="2:30">
      <c r="B27" s="7" t="s">
        <v>76</v>
      </c>
      <c r="C27" s="8" t="s">
        <v>77</v>
      </c>
      <c r="D27" s="9"/>
      <c r="E27" s="10">
        <v>110477</v>
      </c>
      <c r="F27" s="10">
        <v>4080475</v>
      </c>
      <c r="G27" s="10">
        <v>3522715</v>
      </c>
      <c r="H27" s="10">
        <v>367674</v>
      </c>
      <c r="I27" s="10">
        <v>190086</v>
      </c>
      <c r="J27" s="11" t="s">
        <v>43</v>
      </c>
      <c r="K27" s="10">
        <v>94665</v>
      </c>
      <c r="L27" s="10">
        <v>121162</v>
      </c>
      <c r="M27" s="10">
        <v>76175</v>
      </c>
      <c r="N27" s="10">
        <v>87414</v>
      </c>
      <c r="O27" s="12">
        <v>379338</v>
      </c>
      <c r="Q27" s="22">
        <f t="shared" si="0"/>
        <v>679901</v>
      </c>
      <c r="R27" s="22">
        <f t="shared" si="1"/>
        <v>-379338</v>
      </c>
      <c r="S27" s="22">
        <f t="shared" si="2"/>
        <v>-110477</v>
      </c>
      <c r="T27" s="22" t="str">
        <f t="shared" si="3"/>
        <v>0</v>
      </c>
      <c r="U27" s="22">
        <f t="shared" si="4"/>
        <v>-121162</v>
      </c>
      <c r="V27" s="22">
        <f t="shared" si="5"/>
        <v>18490</v>
      </c>
      <c r="X27" s="23">
        <f t="shared" si="12"/>
        <v>2630042</v>
      </c>
      <c r="Y27" s="23">
        <f t="shared" si="13"/>
        <v>-1457426</v>
      </c>
      <c r="Z27" s="23">
        <f t="shared" si="14"/>
        <v>-414304</v>
      </c>
      <c r="AA27" s="23">
        <f t="shared" si="15"/>
        <v>0</v>
      </c>
      <c r="AB27" s="23">
        <f t="shared" si="16"/>
        <v>-453077</v>
      </c>
      <c r="AC27" s="23">
        <f t="shared" si="17"/>
        <v>72251</v>
      </c>
      <c r="AD27" s="23">
        <f t="shared" si="18"/>
        <v>377486</v>
      </c>
    </row>
    <row r="28" spans="2:30">
      <c r="B28" s="7" t="s">
        <v>78</v>
      </c>
      <c r="C28" s="8" t="s">
        <v>79</v>
      </c>
      <c r="D28" s="9"/>
      <c r="E28" s="10">
        <v>110033</v>
      </c>
      <c r="F28" s="10">
        <v>4262020</v>
      </c>
      <c r="G28" s="10">
        <v>3675498</v>
      </c>
      <c r="H28" s="10">
        <v>378221</v>
      </c>
      <c r="I28" s="10">
        <v>208301</v>
      </c>
      <c r="J28" s="11" t="s">
        <v>43</v>
      </c>
      <c r="K28" s="10">
        <v>101939</v>
      </c>
      <c r="L28" s="10">
        <v>126558</v>
      </c>
      <c r="M28" s="10">
        <v>68960</v>
      </c>
      <c r="N28" s="10">
        <v>114722</v>
      </c>
      <c r="O28" s="12">
        <v>401706</v>
      </c>
      <c r="Q28" s="22">
        <f t="shared" si="0"/>
        <v>720040</v>
      </c>
      <c r="R28" s="22">
        <f t="shared" si="1"/>
        <v>-401706</v>
      </c>
      <c r="S28" s="22">
        <f t="shared" si="2"/>
        <v>-110033</v>
      </c>
      <c r="T28" s="22" t="str">
        <f t="shared" si="3"/>
        <v>0</v>
      </c>
      <c r="U28" s="22">
        <f t="shared" si="4"/>
        <v>-126558</v>
      </c>
      <c r="V28" s="22">
        <f t="shared" si="5"/>
        <v>32979</v>
      </c>
      <c r="X28" s="23">
        <f t="shared" si="12"/>
        <v>2673900</v>
      </c>
      <c r="Y28" s="23">
        <f t="shared" si="13"/>
        <v>-1482103</v>
      </c>
      <c r="Z28" s="23">
        <f t="shared" si="14"/>
        <v>-425974</v>
      </c>
      <c r="AA28" s="23">
        <f t="shared" si="15"/>
        <v>0</v>
      </c>
      <c r="AB28" s="23">
        <f t="shared" si="16"/>
        <v>-473748</v>
      </c>
      <c r="AC28" s="23">
        <f t="shared" si="17"/>
        <v>92366</v>
      </c>
      <c r="AD28" s="23">
        <f t="shared" si="18"/>
        <v>384441</v>
      </c>
    </row>
    <row r="29" spans="2:30">
      <c r="B29" s="7" t="s">
        <v>80</v>
      </c>
      <c r="C29" s="8" t="s">
        <v>81</v>
      </c>
      <c r="D29" s="9"/>
      <c r="E29" s="10">
        <v>122563</v>
      </c>
      <c r="F29" s="10">
        <v>4304122</v>
      </c>
      <c r="G29" s="10">
        <v>3697914</v>
      </c>
      <c r="H29" s="10">
        <v>362855</v>
      </c>
      <c r="I29" s="10">
        <v>243353</v>
      </c>
      <c r="J29" s="11" t="s">
        <v>43</v>
      </c>
      <c r="K29" s="10">
        <v>106616</v>
      </c>
      <c r="L29" s="10">
        <v>125822</v>
      </c>
      <c r="M29" s="10">
        <v>92217</v>
      </c>
      <c r="N29" s="10">
        <v>131930</v>
      </c>
      <c r="O29" s="12">
        <v>362088</v>
      </c>
      <c r="Q29" s="22">
        <f t="shared" si="0"/>
        <v>728004</v>
      </c>
      <c r="R29" s="22">
        <f t="shared" si="1"/>
        <v>-362088</v>
      </c>
      <c r="S29" s="22">
        <f t="shared" si="2"/>
        <v>-122563</v>
      </c>
      <c r="T29" s="22" t="str">
        <f t="shared" si="3"/>
        <v>0</v>
      </c>
      <c r="U29" s="22">
        <f t="shared" si="4"/>
        <v>-125822</v>
      </c>
      <c r="V29" s="22">
        <f t="shared" si="5"/>
        <v>14399</v>
      </c>
      <c r="X29" s="23">
        <f t="shared" si="12"/>
        <v>2775947</v>
      </c>
      <c r="Y29" s="23">
        <f t="shared" si="13"/>
        <v>-1500504</v>
      </c>
      <c r="Z29" s="23">
        <f t="shared" si="14"/>
        <v>-445847</v>
      </c>
      <c r="AA29" s="23">
        <f t="shared" si="15"/>
        <v>0</v>
      </c>
      <c r="AB29" s="23">
        <f t="shared" si="16"/>
        <v>-493005</v>
      </c>
      <c r="AC29" s="23">
        <f t="shared" si="17"/>
        <v>95202</v>
      </c>
      <c r="AD29" s="23">
        <f t="shared" si="18"/>
        <v>431793</v>
      </c>
    </row>
    <row r="30" spans="2:30">
      <c r="B30" s="7" t="s">
        <v>82</v>
      </c>
      <c r="C30" s="8" t="s">
        <v>83</v>
      </c>
      <c r="D30" s="9"/>
      <c r="E30" s="10">
        <v>118877</v>
      </c>
      <c r="F30" s="10">
        <v>4605255</v>
      </c>
      <c r="G30" s="10">
        <v>3920309</v>
      </c>
      <c r="H30" s="10">
        <v>402903</v>
      </c>
      <c r="I30" s="10">
        <v>282043</v>
      </c>
      <c r="J30" s="11" t="s">
        <v>43</v>
      </c>
      <c r="K30" s="10">
        <v>91172</v>
      </c>
      <c r="L30" s="10">
        <v>132817</v>
      </c>
      <c r="M30" s="10">
        <v>65570</v>
      </c>
      <c r="N30" s="10">
        <v>174828</v>
      </c>
      <c r="O30" s="12">
        <v>401607</v>
      </c>
      <c r="Q30" s="22">
        <f t="shared" si="0"/>
        <v>802527</v>
      </c>
      <c r="R30" s="22">
        <f t="shared" si="1"/>
        <v>-401607</v>
      </c>
      <c r="S30" s="22">
        <f t="shared" si="2"/>
        <v>-118877</v>
      </c>
      <c r="T30" s="22" t="str">
        <f t="shared" si="3"/>
        <v>0</v>
      </c>
      <c r="U30" s="22">
        <f t="shared" si="4"/>
        <v>-132817</v>
      </c>
      <c r="V30" s="22">
        <f t="shared" si="5"/>
        <v>25602</v>
      </c>
      <c r="X30" s="23">
        <f t="shared" si="12"/>
        <v>2930472</v>
      </c>
      <c r="Y30" s="23">
        <f t="shared" si="13"/>
        <v>-1544739</v>
      </c>
      <c r="Z30" s="23">
        <f t="shared" si="14"/>
        <v>-461950</v>
      </c>
      <c r="AA30" s="23">
        <f t="shared" si="15"/>
        <v>0</v>
      </c>
      <c r="AB30" s="23">
        <f t="shared" si="16"/>
        <v>-506359</v>
      </c>
      <c r="AC30" s="23">
        <f t="shared" si="17"/>
        <v>91470</v>
      </c>
      <c r="AD30" s="23">
        <f t="shared" si="18"/>
        <v>508894</v>
      </c>
    </row>
    <row r="31" spans="2:30">
      <c r="B31" s="7" t="s">
        <v>84</v>
      </c>
      <c r="C31" s="8" t="s">
        <v>85</v>
      </c>
      <c r="D31" s="9"/>
      <c r="E31" s="10">
        <v>133342</v>
      </c>
      <c r="F31" s="10">
        <v>5157308</v>
      </c>
      <c r="G31" s="10">
        <v>4420603</v>
      </c>
      <c r="H31" s="10">
        <v>437325</v>
      </c>
      <c r="I31" s="10">
        <v>299380</v>
      </c>
      <c r="J31" s="11" t="s">
        <v>43</v>
      </c>
      <c r="K31" s="10">
        <v>96552</v>
      </c>
      <c r="L31" s="10">
        <v>140880</v>
      </c>
      <c r="M31" s="10">
        <v>95641</v>
      </c>
      <c r="N31" s="10">
        <v>159411</v>
      </c>
      <c r="O31" s="12">
        <v>435659</v>
      </c>
      <c r="Q31" s="22">
        <f t="shared" si="0"/>
        <v>868381</v>
      </c>
      <c r="R31" s="22">
        <f t="shared" si="1"/>
        <v>-435659</v>
      </c>
      <c r="S31" s="22">
        <f t="shared" si="2"/>
        <v>-133342</v>
      </c>
      <c r="T31" s="22" t="str">
        <f t="shared" si="3"/>
        <v>0</v>
      </c>
      <c r="U31" s="22">
        <f t="shared" si="4"/>
        <v>-140880</v>
      </c>
      <c r="V31" s="22">
        <f t="shared" si="5"/>
        <v>911</v>
      </c>
      <c r="X31" s="23">
        <f t="shared" si="12"/>
        <v>3118952</v>
      </c>
      <c r="Y31" s="23">
        <f t="shared" si="13"/>
        <v>-1601060</v>
      </c>
      <c r="Z31" s="23">
        <f t="shared" si="14"/>
        <v>-484815</v>
      </c>
      <c r="AA31" s="23">
        <f t="shared" si="15"/>
        <v>0</v>
      </c>
      <c r="AB31" s="23">
        <f t="shared" si="16"/>
        <v>-526077</v>
      </c>
      <c r="AC31" s="23">
        <f t="shared" si="17"/>
        <v>73891</v>
      </c>
      <c r="AD31" s="23">
        <f t="shared" si="18"/>
        <v>580891</v>
      </c>
    </row>
    <row r="32" spans="2:30">
      <c r="B32" s="7" t="s">
        <v>86</v>
      </c>
      <c r="C32" s="8" t="s">
        <v>87</v>
      </c>
      <c r="D32" s="9"/>
      <c r="E32" s="10">
        <v>142277</v>
      </c>
      <c r="F32" s="10">
        <v>5456933</v>
      </c>
      <c r="G32" s="10">
        <v>4637965</v>
      </c>
      <c r="H32" s="10">
        <v>472737</v>
      </c>
      <c r="I32" s="10">
        <v>346231</v>
      </c>
      <c r="J32" s="11" t="s">
        <v>43</v>
      </c>
      <c r="K32" s="10">
        <v>103662</v>
      </c>
      <c r="L32" s="10">
        <v>148462</v>
      </c>
      <c r="M32" s="10">
        <v>87948</v>
      </c>
      <c r="N32" s="10">
        <v>213483</v>
      </c>
      <c r="O32" s="12">
        <v>483736</v>
      </c>
      <c r="Q32" s="22">
        <f t="shared" si="0"/>
        <v>972244</v>
      </c>
      <c r="R32" s="22">
        <f t="shared" si="1"/>
        <v>-483736</v>
      </c>
      <c r="S32" s="22">
        <f t="shared" si="2"/>
        <v>-142277</v>
      </c>
      <c r="T32" s="22" t="str">
        <f t="shared" si="3"/>
        <v>0</v>
      </c>
      <c r="U32" s="22">
        <f t="shared" si="4"/>
        <v>-148462</v>
      </c>
      <c r="V32" s="22">
        <f t="shared" si="5"/>
        <v>15714</v>
      </c>
      <c r="X32" s="23">
        <f t="shared" si="12"/>
        <v>3371156</v>
      </c>
      <c r="Y32" s="23">
        <f t="shared" si="13"/>
        <v>-1683090</v>
      </c>
      <c r="Z32" s="23">
        <f t="shared" si="14"/>
        <v>-517059</v>
      </c>
      <c r="AA32" s="23">
        <f t="shared" si="15"/>
        <v>0</v>
      </c>
      <c r="AB32" s="23">
        <f t="shared" si="16"/>
        <v>-547981</v>
      </c>
      <c r="AC32" s="23">
        <f t="shared" si="17"/>
        <v>56626</v>
      </c>
      <c r="AD32" s="23">
        <f t="shared" si="18"/>
        <v>679652</v>
      </c>
    </row>
    <row r="33" spans="2:30">
      <c r="B33" s="7" t="s">
        <v>88</v>
      </c>
      <c r="C33" s="8" t="s">
        <v>89</v>
      </c>
      <c r="D33" s="9"/>
      <c r="E33" s="10">
        <v>163656</v>
      </c>
      <c r="F33" s="10">
        <v>5793691</v>
      </c>
      <c r="G33" s="10">
        <v>4948520</v>
      </c>
      <c r="H33" s="10">
        <v>473835</v>
      </c>
      <c r="I33" s="10">
        <v>371336</v>
      </c>
      <c r="J33" s="11" t="s">
        <v>43</v>
      </c>
      <c r="K33" s="10">
        <v>107895</v>
      </c>
      <c r="L33" s="10">
        <v>156331</v>
      </c>
      <c r="M33" s="10">
        <v>109932</v>
      </c>
      <c r="N33" s="10">
        <v>212968</v>
      </c>
      <c r="O33" s="12">
        <v>450620</v>
      </c>
      <c r="Q33" s="22">
        <f t="shared" si="0"/>
        <v>985612</v>
      </c>
      <c r="R33" s="22">
        <f t="shared" si="1"/>
        <v>-450620</v>
      </c>
      <c r="S33" s="22">
        <f t="shared" si="2"/>
        <v>-163656</v>
      </c>
      <c r="T33" s="22" t="str">
        <f t="shared" si="3"/>
        <v>0</v>
      </c>
      <c r="U33" s="22">
        <f t="shared" si="4"/>
        <v>-156331</v>
      </c>
      <c r="V33" s="22">
        <f t="shared" si="5"/>
        <v>-2037</v>
      </c>
      <c r="X33" s="23">
        <f t="shared" si="12"/>
        <v>3628764</v>
      </c>
      <c r="Y33" s="23">
        <f t="shared" si="13"/>
        <v>-1771622</v>
      </c>
      <c r="Z33" s="23">
        <f t="shared" si="14"/>
        <v>-558152</v>
      </c>
      <c r="AA33" s="23">
        <f t="shared" si="15"/>
        <v>0</v>
      </c>
      <c r="AB33" s="23">
        <f t="shared" si="16"/>
        <v>-578490</v>
      </c>
      <c r="AC33" s="23">
        <f t="shared" si="17"/>
        <v>40190</v>
      </c>
      <c r="AD33" s="23">
        <f t="shared" si="18"/>
        <v>760690</v>
      </c>
    </row>
    <row r="34" spans="2:30">
      <c r="B34" s="7" t="s">
        <v>90</v>
      </c>
      <c r="C34" s="8" t="s">
        <v>91</v>
      </c>
      <c r="D34" s="9"/>
      <c r="E34" s="10">
        <v>157885</v>
      </c>
      <c r="F34" s="10">
        <v>5937731</v>
      </c>
      <c r="G34" s="10">
        <v>5052513</v>
      </c>
      <c r="H34" s="10">
        <v>494624</v>
      </c>
      <c r="I34" s="10">
        <v>390594</v>
      </c>
      <c r="J34" s="11" t="s">
        <v>43</v>
      </c>
      <c r="K34" s="10">
        <v>106962</v>
      </c>
      <c r="L34" s="10">
        <v>167370</v>
      </c>
      <c r="M34" s="10">
        <v>82767</v>
      </c>
      <c r="N34" s="10">
        <v>247419</v>
      </c>
      <c r="O34" s="12">
        <v>494494</v>
      </c>
      <c r="Q34" s="22">
        <f t="shared" si="0"/>
        <v>1042973</v>
      </c>
      <c r="R34" s="22">
        <f t="shared" si="1"/>
        <v>-494494</v>
      </c>
      <c r="S34" s="22">
        <f t="shared" si="2"/>
        <v>-157885</v>
      </c>
      <c r="T34" s="22" t="str">
        <f t="shared" si="3"/>
        <v>0</v>
      </c>
      <c r="U34" s="22">
        <f t="shared" si="4"/>
        <v>-167370</v>
      </c>
      <c r="V34" s="22">
        <f t="shared" si="5"/>
        <v>24195</v>
      </c>
      <c r="X34" s="23">
        <f t="shared" si="12"/>
        <v>3869210</v>
      </c>
      <c r="Y34" s="23">
        <f t="shared" si="13"/>
        <v>-1864509</v>
      </c>
      <c r="Z34" s="23">
        <f t="shared" si="14"/>
        <v>-597160</v>
      </c>
      <c r="AA34" s="23">
        <f t="shared" si="15"/>
        <v>0</v>
      </c>
      <c r="AB34" s="23">
        <f t="shared" si="16"/>
        <v>-613043</v>
      </c>
      <c r="AC34" s="23">
        <f t="shared" si="17"/>
        <v>38783</v>
      </c>
      <c r="AD34" s="23">
        <f t="shared" si="18"/>
        <v>833281</v>
      </c>
    </row>
    <row r="35" spans="2:30">
      <c r="B35" s="7" t="s">
        <v>92</v>
      </c>
      <c r="C35" s="8" t="s">
        <v>93</v>
      </c>
      <c r="D35" s="9"/>
      <c r="E35" s="10">
        <v>177587</v>
      </c>
      <c r="F35" s="10">
        <v>6464366</v>
      </c>
      <c r="G35" s="10">
        <v>5540792</v>
      </c>
      <c r="H35" s="10">
        <v>533602</v>
      </c>
      <c r="I35" s="10">
        <v>389972</v>
      </c>
      <c r="J35" s="11" t="s">
        <v>43</v>
      </c>
      <c r="K35" s="10">
        <v>116190</v>
      </c>
      <c r="L35" s="10">
        <v>174720</v>
      </c>
      <c r="M35" s="10">
        <v>105718</v>
      </c>
      <c r="N35" s="10">
        <v>225724</v>
      </c>
      <c r="O35" s="12">
        <v>523836</v>
      </c>
      <c r="Q35" s="22">
        <f t="shared" si="0"/>
        <v>1091395</v>
      </c>
      <c r="R35" s="22">
        <f t="shared" si="1"/>
        <v>-523836</v>
      </c>
      <c r="S35" s="22">
        <f t="shared" si="2"/>
        <v>-177587</v>
      </c>
      <c r="T35" s="22" t="str">
        <f t="shared" si="3"/>
        <v>0</v>
      </c>
      <c r="U35" s="22">
        <f t="shared" si="4"/>
        <v>-174720</v>
      </c>
      <c r="V35" s="22">
        <f t="shared" si="5"/>
        <v>10472</v>
      </c>
      <c r="X35" s="23">
        <f t="shared" si="12"/>
        <v>4092224</v>
      </c>
      <c r="Y35" s="23">
        <f t="shared" si="13"/>
        <v>-1952686</v>
      </c>
      <c r="Z35" s="23">
        <f t="shared" si="14"/>
        <v>-641405</v>
      </c>
      <c r="AA35" s="23">
        <f t="shared" si="15"/>
        <v>0</v>
      </c>
      <c r="AB35" s="23">
        <f t="shared" si="16"/>
        <v>-646883</v>
      </c>
      <c r="AC35" s="23">
        <f t="shared" si="17"/>
        <v>48344</v>
      </c>
      <c r="AD35" s="23">
        <f t="shared" si="18"/>
        <v>899594</v>
      </c>
    </row>
    <row r="36" spans="2:30">
      <c r="B36" s="7" t="s">
        <v>94</v>
      </c>
      <c r="C36" s="8" t="s">
        <v>95</v>
      </c>
      <c r="D36" s="9"/>
      <c r="E36" s="10">
        <v>175910</v>
      </c>
      <c r="F36" s="10">
        <v>6690010</v>
      </c>
      <c r="G36" s="10">
        <v>5706637</v>
      </c>
      <c r="H36" s="10">
        <v>569038</v>
      </c>
      <c r="I36" s="10">
        <v>414335</v>
      </c>
      <c r="J36" s="11" t="s">
        <v>43</v>
      </c>
      <c r="K36" s="10">
        <v>129312</v>
      </c>
      <c r="L36" s="10">
        <v>182735</v>
      </c>
      <c r="M36" s="10">
        <v>90950</v>
      </c>
      <c r="N36" s="10">
        <v>269962</v>
      </c>
      <c r="O36" s="12">
        <v>559889</v>
      </c>
      <c r="Q36" s="22">
        <f t="shared" si="0"/>
        <v>1150134</v>
      </c>
      <c r="R36" s="22">
        <f t="shared" si="1"/>
        <v>-559889</v>
      </c>
      <c r="S36" s="22">
        <f t="shared" si="2"/>
        <v>-175910</v>
      </c>
      <c r="T36" s="22" t="str">
        <f t="shared" si="3"/>
        <v>0</v>
      </c>
      <c r="U36" s="22">
        <f t="shared" si="4"/>
        <v>-182735</v>
      </c>
      <c r="V36" s="22">
        <f t="shared" si="5"/>
        <v>38362</v>
      </c>
      <c r="X36" s="23">
        <f t="shared" si="12"/>
        <v>4270114</v>
      </c>
      <c r="Y36" s="23">
        <f t="shared" si="13"/>
        <v>-2028839</v>
      </c>
      <c r="Z36" s="23">
        <f t="shared" si="14"/>
        <v>-675038</v>
      </c>
      <c r="AA36" s="23">
        <f t="shared" si="15"/>
        <v>0</v>
      </c>
      <c r="AB36" s="23">
        <f t="shared" si="16"/>
        <v>-681156</v>
      </c>
      <c r="AC36" s="23">
        <f t="shared" si="17"/>
        <v>70992</v>
      </c>
      <c r="AD36" s="23">
        <f t="shared" si="18"/>
        <v>956073</v>
      </c>
    </row>
    <row r="37" spans="2:30">
      <c r="B37" s="7" t="s">
        <v>96</v>
      </c>
      <c r="C37" s="8" t="s">
        <v>97</v>
      </c>
      <c r="D37" s="9"/>
      <c r="E37" s="10">
        <v>220403</v>
      </c>
      <c r="F37" s="10">
        <v>7101636</v>
      </c>
      <c r="G37" s="10">
        <v>6101562</v>
      </c>
      <c r="H37" s="10">
        <v>571691</v>
      </c>
      <c r="I37" s="10">
        <v>428383</v>
      </c>
      <c r="J37" s="11" t="s">
        <v>43</v>
      </c>
      <c r="K37" s="10">
        <v>149586</v>
      </c>
      <c r="L37" s="10">
        <v>188999</v>
      </c>
      <c r="M37" s="10">
        <v>134305</v>
      </c>
      <c r="N37" s="10">
        <v>254665</v>
      </c>
      <c r="O37" s="12">
        <v>525942</v>
      </c>
      <c r="Q37" s="22">
        <f t="shared" si="0"/>
        <v>1174728</v>
      </c>
      <c r="R37" s="22">
        <f t="shared" si="1"/>
        <v>-525942</v>
      </c>
      <c r="S37" s="22">
        <f t="shared" si="2"/>
        <v>-220403</v>
      </c>
      <c r="T37" s="22" t="str">
        <f t="shared" si="3"/>
        <v>0</v>
      </c>
      <c r="U37" s="22">
        <f t="shared" si="4"/>
        <v>-188999</v>
      </c>
      <c r="V37" s="22">
        <f t="shared" si="5"/>
        <v>15281</v>
      </c>
      <c r="X37" s="23">
        <f t="shared" si="12"/>
        <v>4459230</v>
      </c>
      <c r="Y37" s="23">
        <f t="shared" si="13"/>
        <v>-2104161</v>
      </c>
      <c r="Z37" s="23">
        <f t="shared" si="14"/>
        <v>-731785</v>
      </c>
      <c r="AA37" s="23">
        <f t="shared" si="15"/>
        <v>0</v>
      </c>
      <c r="AB37" s="23">
        <f t="shared" si="16"/>
        <v>-713824</v>
      </c>
      <c r="AC37" s="23">
        <f t="shared" si="17"/>
        <v>88310</v>
      </c>
      <c r="AD37" s="23">
        <f t="shared" si="18"/>
        <v>997770</v>
      </c>
    </row>
    <row r="38" spans="2:30">
      <c r="B38" s="7" t="s">
        <v>98</v>
      </c>
      <c r="C38" s="8" t="s">
        <v>99</v>
      </c>
      <c r="D38" s="9"/>
      <c r="E38" s="10">
        <v>218815</v>
      </c>
      <c r="F38" s="10">
        <v>7643179</v>
      </c>
      <c r="G38" s="10">
        <v>6528271</v>
      </c>
      <c r="H38" s="10">
        <v>647986</v>
      </c>
      <c r="I38" s="10">
        <v>466922</v>
      </c>
      <c r="J38" s="11" t="s">
        <v>43</v>
      </c>
      <c r="K38" s="10">
        <v>142240</v>
      </c>
      <c r="L38" s="10">
        <v>209913</v>
      </c>
      <c r="M38" s="10">
        <v>92283</v>
      </c>
      <c r="N38" s="10">
        <v>306966</v>
      </c>
      <c r="O38" s="12">
        <v>612728</v>
      </c>
      <c r="Q38" s="22">
        <f t="shared" si="0"/>
        <v>1298465</v>
      </c>
      <c r="R38" s="22">
        <f t="shared" si="1"/>
        <v>-612728</v>
      </c>
      <c r="S38" s="22">
        <f t="shared" si="2"/>
        <v>-218815</v>
      </c>
      <c r="T38" s="22" t="str">
        <f t="shared" si="3"/>
        <v>0</v>
      </c>
      <c r="U38" s="22">
        <f t="shared" si="4"/>
        <v>-209913</v>
      </c>
      <c r="V38" s="22">
        <f t="shared" si="5"/>
        <v>49957</v>
      </c>
      <c r="X38" s="23">
        <f t="shared" si="12"/>
        <v>4714722</v>
      </c>
      <c r="Y38" s="23">
        <f t="shared" si="13"/>
        <v>-2222395</v>
      </c>
      <c r="Z38" s="23">
        <f t="shared" si="14"/>
        <v>-792715</v>
      </c>
      <c r="AA38" s="23">
        <f t="shared" si="15"/>
        <v>0</v>
      </c>
      <c r="AB38" s="23">
        <f t="shared" si="16"/>
        <v>-756367</v>
      </c>
      <c r="AC38" s="23">
        <f t="shared" si="17"/>
        <v>114072</v>
      </c>
      <c r="AD38" s="23">
        <f t="shared" si="18"/>
        <v>1057317</v>
      </c>
    </row>
    <row r="39" spans="2:30">
      <c r="B39" s="7" t="s">
        <v>100</v>
      </c>
      <c r="C39" s="8" t="s">
        <v>101</v>
      </c>
      <c r="D39" s="9"/>
      <c r="E39" s="10">
        <v>252136</v>
      </c>
      <c r="F39" s="10">
        <v>8571466</v>
      </c>
      <c r="G39" s="10">
        <v>7365400</v>
      </c>
      <c r="H39" s="10">
        <v>726361</v>
      </c>
      <c r="I39" s="10">
        <v>479705</v>
      </c>
      <c r="J39" s="11" t="s">
        <v>43</v>
      </c>
      <c r="K39" s="10">
        <v>175057</v>
      </c>
      <c r="L39" s="10">
        <v>227671</v>
      </c>
      <c r="M39" s="10">
        <v>139753</v>
      </c>
      <c r="N39" s="10">
        <v>287338</v>
      </c>
      <c r="O39" s="12">
        <v>669825</v>
      </c>
      <c r="Q39" s="22">
        <f t="shared" si="0"/>
        <v>1401666</v>
      </c>
      <c r="R39" s="22">
        <f t="shared" si="1"/>
        <v>-669825</v>
      </c>
      <c r="S39" s="22">
        <f t="shared" si="2"/>
        <v>-252136</v>
      </c>
      <c r="T39" s="22" t="str">
        <f t="shared" si="3"/>
        <v>0</v>
      </c>
      <c r="U39" s="22">
        <f t="shared" si="4"/>
        <v>-227671</v>
      </c>
      <c r="V39" s="22">
        <f t="shared" si="5"/>
        <v>35304</v>
      </c>
      <c r="X39" s="23">
        <f t="shared" si="12"/>
        <v>5024993</v>
      </c>
      <c r="Y39" s="23">
        <f t="shared" si="13"/>
        <v>-2368384</v>
      </c>
      <c r="Z39" s="23">
        <f t="shared" si="14"/>
        <v>-867264</v>
      </c>
      <c r="AA39" s="23">
        <f t="shared" si="15"/>
        <v>0</v>
      </c>
      <c r="AB39" s="23">
        <f t="shared" si="16"/>
        <v>-809318</v>
      </c>
      <c r="AC39" s="23">
        <f t="shared" si="17"/>
        <v>138904</v>
      </c>
      <c r="AD39" s="23">
        <f t="shared" si="18"/>
        <v>1118931</v>
      </c>
    </row>
    <row r="40" spans="2:30">
      <c r="B40" s="7" t="s">
        <v>102</v>
      </c>
      <c r="C40" s="8" t="s">
        <v>103</v>
      </c>
      <c r="D40" s="9"/>
      <c r="E40" s="10">
        <v>247523</v>
      </c>
      <c r="F40" s="10">
        <v>8606091</v>
      </c>
      <c r="G40" s="10">
        <v>7348997</v>
      </c>
      <c r="H40" s="10">
        <v>766595</v>
      </c>
      <c r="I40" s="10">
        <v>490499</v>
      </c>
      <c r="J40" s="11" t="s">
        <v>43</v>
      </c>
      <c r="K40" s="10">
        <v>173337</v>
      </c>
      <c r="L40" s="10">
        <v>245696</v>
      </c>
      <c r="M40" s="10">
        <v>117439</v>
      </c>
      <c r="N40" s="10">
        <v>300701</v>
      </c>
      <c r="O40" s="12">
        <v>747890</v>
      </c>
      <c r="Q40" s="22">
        <f t="shared" si="0"/>
        <v>1485912</v>
      </c>
      <c r="R40" s="22">
        <f t="shared" si="1"/>
        <v>-747890</v>
      </c>
      <c r="S40" s="22">
        <f t="shared" si="2"/>
        <v>-247523</v>
      </c>
      <c r="T40" s="22" t="str">
        <f t="shared" si="3"/>
        <v>0</v>
      </c>
      <c r="U40" s="22">
        <f t="shared" si="4"/>
        <v>-245696</v>
      </c>
      <c r="V40" s="22">
        <f t="shared" si="5"/>
        <v>55898</v>
      </c>
      <c r="X40" s="23">
        <f t="shared" si="12"/>
        <v>5360771</v>
      </c>
      <c r="Y40" s="23">
        <f t="shared" si="13"/>
        <v>-2556385</v>
      </c>
      <c r="Z40" s="23">
        <f t="shared" si="14"/>
        <v>-938877</v>
      </c>
      <c r="AA40" s="23">
        <f t="shared" si="15"/>
        <v>0</v>
      </c>
      <c r="AB40" s="23">
        <f t="shared" si="16"/>
        <v>-872279</v>
      </c>
      <c r="AC40" s="23">
        <f t="shared" si="17"/>
        <v>156440</v>
      </c>
      <c r="AD40" s="23">
        <f t="shared" si="18"/>
        <v>1149670</v>
      </c>
    </row>
    <row r="41" spans="2:30">
      <c r="B41" s="7" t="s">
        <v>104</v>
      </c>
      <c r="C41" s="8" t="s">
        <v>105</v>
      </c>
      <c r="D41" s="9"/>
      <c r="E41" s="10">
        <v>284644</v>
      </c>
      <c r="F41" s="10">
        <v>8563430</v>
      </c>
      <c r="G41" s="10">
        <v>7328172</v>
      </c>
      <c r="H41" s="10">
        <v>744091</v>
      </c>
      <c r="I41" s="10">
        <v>491167</v>
      </c>
      <c r="J41" s="11" t="s">
        <v>43</v>
      </c>
      <c r="K41" s="10">
        <v>206356</v>
      </c>
      <c r="L41" s="10">
        <v>256818</v>
      </c>
      <c r="M41" s="10">
        <v>156350</v>
      </c>
      <c r="N41" s="10">
        <v>284355</v>
      </c>
      <c r="O41" s="12">
        <v>664096</v>
      </c>
      <c r="Q41" s="22">
        <f t="shared" si="0"/>
        <v>1439907</v>
      </c>
      <c r="R41" s="22">
        <f t="shared" si="1"/>
        <v>-664096</v>
      </c>
      <c r="S41" s="22">
        <f t="shared" si="2"/>
        <v>-284644</v>
      </c>
      <c r="T41" s="22" t="str">
        <f t="shared" si="3"/>
        <v>0</v>
      </c>
      <c r="U41" s="22">
        <f t="shared" si="4"/>
        <v>-256818</v>
      </c>
      <c r="V41" s="22">
        <f t="shared" si="5"/>
        <v>50006</v>
      </c>
      <c r="X41" s="23">
        <f t="shared" si="12"/>
        <v>5625950</v>
      </c>
      <c r="Y41" s="23">
        <f t="shared" si="13"/>
        <v>-2694539</v>
      </c>
      <c r="Z41" s="23">
        <f t="shared" si="14"/>
        <v>-1003118</v>
      </c>
      <c r="AA41" s="23">
        <f t="shared" si="15"/>
        <v>0</v>
      </c>
      <c r="AB41" s="23">
        <f t="shared" si="16"/>
        <v>-940098</v>
      </c>
      <c r="AC41" s="23">
        <f t="shared" si="17"/>
        <v>191165</v>
      </c>
      <c r="AD41" s="23">
        <f t="shared" si="18"/>
        <v>1179360</v>
      </c>
    </row>
    <row r="42" spans="2:30">
      <c r="B42" s="7" t="s">
        <v>106</v>
      </c>
      <c r="C42" s="8" t="s">
        <v>107</v>
      </c>
      <c r="D42" s="9"/>
      <c r="E42" s="10">
        <v>254965</v>
      </c>
      <c r="F42" s="10">
        <v>8736325</v>
      </c>
      <c r="G42" s="10">
        <v>7454732</v>
      </c>
      <c r="H42" s="10">
        <v>779892</v>
      </c>
      <c r="I42" s="10">
        <v>501701</v>
      </c>
      <c r="J42" s="11" t="s">
        <v>43</v>
      </c>
      <c r="K42" s="10">
        <v>187581</v>
      </c>
      <c r="L42" s="10">
        <v>273942</v>
      </c>
      <c r="M42" s="10">
        <v>110138</v>
      </c>
      <c r="N42" s="10">
        <v>305202</v>
      </c>
      <c r="O42" s="12">
        <v>727815</v>
      </c>
      <c r="Q42" s="22">
        <f t="shared" si="0"/>
        <v>1484481</v>
      </c>
      <c r="R42" s="22">
        <f t="shared" si="1"/>
        <v>-727815</v>
      </c>
      <c r="S42" s="22">
        <f t="shared" si="2"/>
        <v>-254965</v>
      </c>
      <c r="T42" s="22" t="str">
        <f t="shared" si="3"/>
        <v>0</v>
      </c>
      <c r="U42" s="22">
        <f t="shared" si="4"/>
        <v>-273942</v>
      </c>
      <c r="V42" s="22">
        <f t="shared" si="5"/>
        <v>77443</v>
      </c>
      <c r="X42" s="23">
        <f t="shared" si="12"/>
        <v>5811966</v>
      </c>
      <c r="Y42" s="23">
        <f t="shared" si="13"/>
        <v>-2809626</v>
      </c>
      <c r="Z42" s="23">
        <f t="shared" si="14"/>
        <v>-1039268</v>
      </c>
      <c r="AA42" s="23">
        <f t="shared" si="15"/>
        <v>0</v>
      </c>
      <c r="AB42" s="23">
        <f t="shared" si="16"/>
        <v>-1004127</v>
      </c>
      <c r="AC42" s="23">
        <f t="shared" si="17"/>
        <v>218651</v>
      </c>
      <c r="AD42" s="23">
        <f t="shared" si="18"/>
        <v>1177596</v>
      </c>
    </row>
    <row r="43" spans="2:30">
      <c r="B43" s="7" t="s">
        <v>108</v>
      </c>
      <c r="C43" s="8" t="s">
        <v>109</v>
      </c>
      <c r="D43" s="9"/>
      <c r="E43" s="10">
        <v>279915</v>
      </c>
      <c r="F43" s="10">
        <v>9010867</v>
      </c>
      <c r="G43" s="10">
        <v>7709325</v>
      </c>
      <c r="H43" s="10">
        <v>825900</v>
      </c>
      <c r="I43" s="10">
        <v>475642</v>
      </c>
      <c r="J43" s="11" t="s">
        <v>43</v>
      </c>
      <c r="K43" s="10">
        <v>223706</v>
      </c>
      <c r="L43" s="10">
        <v>287551</v>
      </c>
      <c r="M43" s="10">
        <v>142875</v>
      </c>
      <c r="N43" s="10">
        <v>268922</v>
      </c>
      <c r="O43" s="12">
        <v>762287</v>
      </c>
      <c r="Q43" s="22">
        <f t="shared" si="0"/>
        <v>1517844</v>
      </c>
      <c r="R43" s="22">
        <f t="shared" si="1"/>
        <v>-762287</v>
      </c>
      <c r="S43" s="22">
        <f t="shared" si="2"/>
        <v>-279915</v>
      </c>
      <c r="T43" s="22" t="str">
        <f t="shared" si="3"/>
        <v>0</v>
      </c>
      <c r="U43" s="22">
        <f t="shared" si="4"/>
        <v>-287551</v>
      </c>
      <c r="V43" s="22">
        <f t="shared" si="5"/>
        <v>80831</v>
      </c>
      <c r="X43" s="23">
        <f t="shared" si="12"/>
        <v>5928144</v>
      </c>
      <c r="Y43" s="23">
        <f t="shared" si="13"/>
        <v>-2902088</v>
      </c>
      <c r="Z43" s="23">
        <f t="shared" si="14"/>
        <v>-1067047</v>
      </c>
      <c r="AA43" s="23">
        <f t="shared" si="15"/>
        <v>0</v>
      </c>
      <c r="AB43" s="23">
        <f t="shared" si="16"/>
        <v>-1064007</v>
      </c>
      <c r="AC43" s="23">
        <f t="shared" si="17"/>
        <v>264178</v>
      </c>
      <c r="AD43" s="23">
        <f t="shared" si="18"/>
        <v>1159180</v>
      </c>
    </row>
    <row r="44" spans="2:30">
      <c r="B44" s="7" t="s">
        <v>110</v>
      </c>
      <c r="C44" s="8" t="s">
        <v>111</v>
      </c>
      <c r="D44" s="9"/>
      <c r="E44" s="10">
        <v>274571</v>
      </c>
      <c r="F44" s="10">
        <v>9118830</v>
      </c>
      <c r="G44" s="10">
        <v>7770916</v>
      </c>
      <c r="H44" s="10">
        <v>877372</v>
      </c>
      <c r="I44" s="10">
        <v>470542</v>
      </c>
      <c r="J44" s="11" t="s">
        <v>43</v>
      </c>
      <c r="K44" s="10">
        <v>218194</v>
      </c>
      <c r="L44" s="10">
        <v>303476</v>
      </c>
      <c r="M44" s="10">
        <v>116380</v>
      </c>
      <c r="N44" s="10">
        <v>268880</v>
      </c>
      <c r="O44" s="12">
        <v>798395</v>
      </c>
      <c r="Q44" s="22">
        <f t="shared" si="0"/>
        <v>1543508</v>
      </c>
      <c r="R44" s="22">
        <f t="shared" si="1"/>
        <v>-798395</v>
      </c>
      <c r="S44" s="22">
        <f t="shared" si="2"/>
        <v>-274571</v>
      </c>
      <c r="T44" s="22" t="str">
        <f t="shared" si="3"/>
        <v>0</v>
      </c>
      <c r="U44" s="22">
        <f t="shared" si="4"/>
        <v>-303476</v>
      </c>
      <c r="V44" s="22">
        <f t="shared" si="5"/>
        <v>101814</v>
      </c>
      <c r="X44" s="23">
        <f t="shared" si="12"/>
        <v>5985740</v>
      </c>
      <c r="Y44" s="23">
        <f t="shared" si="13"/>
        <v>-2952593</v>
      </c>
      <c r="Z44" s="23">
        <f t="shared" si="14"/>
        <v>-1094095</v>
      </c>
      <c r="AA44" s="23">
        <f t="shared" si="15"/>
        <v>0</v>
      </c>
      <c r="AB44" s="23">
        <f t="shared" si="16"/>
        <v>-1121787</v>
      </c>
      <c r="AC44" s="23">
        <f t="shared" si="17"/>
        <v>310094</v>
      </c>
      <c r="AD44" s="23">
        <f t="shared" si="18"/>
        <v>1127359</v>
      </c>
    </row>
    <row r="45" spans="2:30">
      <c r="B45" s="7" t="s">
        <v>112</v>
      </c>
      <c r="C45" s="8" t="s">
        <v>113</v>
      </c>
      <c r="D45" s="9"/>
      <c r="E45" s="10">
        <v>311121</v>
      </c>
      <c r="F45" s="10">
        <v>9336514</v>
      </c>
      <c r="G45" s="10">
        <v>7967263</v>
      </c>
      <c r="H45" s="10">
        <v>833031</v>
      </c>
      <c r="I45" s="10">
        <v>536220</v>
      </c>
      <c r="J45" s="11" t="s">
        <v>43</v>
      </c>
      <c r="K45" s="10">
        <v>248412</v>
      </c>
      <c r="L45" s="10">
        <v>302564</v>
      </c>
      <c r="M45" s="10">
        <v>168824</v>
      </c>
      <c r="N45" s="10">
        <v>313244</v>
      </c>
      <c r="O45" s="12">
        <v>730565</v>
      </c>
      <c r="Q45" s="22">
        <f t="shared" si="0"/>
        <v>1577906</v>
      </c>
      <c r="R45" s="22">
        <f t="shared" si="1"/>
        <v>-730565</v>
      </c>
      <c r="S45" s="22">
        <f t="shared" si="2"/>
        <v>-311121</v>
      </c>
      <c r="T45" s="22" t="str">
        <f t="shared" si="3"/>
        <v>0</v>
      </c>
      <c r="U45" s="22">
        <f t="shared" si="4"/>
        <v>-302564</v>
      </c>
      <c r="V45" s="22">
        <f t="shared" si="5"/>
        <v>79588</v>
      </c>
      <c r="X45" s="23">
        <f t="shared" si="12"/>
        <v>6123739</v>
      </c>
      <c r="Y45" s="23">
        <f t="shared" si="13"/>
        <v>-3019062</v>
      </c>
      <c r="Z45" s="23">
        <f t="shared" si="14"/>
        <v>-1120572</v>
      </c>
      <c r="AA45" s="23">
        <f t="shared" si="15"/>
        <v>0</v>
      </c>
      <c r="AB45" s="23">
        <f t="shared" si="16"/>
        <v>-1167533</v>
      </c>
      <c r="AC45" s="23">
        <f t="shared" si="17"/>
        <v>339676</v>
      </c>
      <c r="AD45" s="23">
        <f t="shared" si="18"/>
        <v>1156248</v>
      </c>
    </row>
    <row r="46" spans="2:30">
      <c r="B46" s="7" t="s">
        <v>114</v>
      </c>
      <c r="C46" s="8" t="s">
        <v>115</v>
      </c>
      <c r="D46" s="9"/>
      <c r="E46" s="10">
        <v>293784</v>
      </c>
      <c r="F46" s="10">
        <v>10254795</v>
      </c>
      <c r="G46" s="10">
        <v>8735196</v>
      </c>
      <c r="H46" s="10">
        <v>930946</v>
      </c>
      <c r="I46" s="10">
        <v>588653</v>
      </c>
      <c r="J46" s="11" t="s">
        <v>43</v>
      </c>
      <c r="K46" s="10">
        <v>233585</v>
      </c>
      <c r="L46" s="10">
        <v>335017</v>
      </c>
      <c r="M46" s="10">
        <v>122765</v>
      </c>
      <c r="N46" s="10">
        <v>364456</v>
      </c>
      <c r="O46" s="12">
        <v>842127</v>
      </c>
      <c r="Q46" s="22">
        <f t="shared" si="0"/>
        <v>1724564</v>
      </c>
      <c r="R46" s="22">
        <f t="shared" si="1"/>
        <v>-842127</v>
      </c>
      <c r="S46" s="22">
        <f t="shared" si="2"/>
        <v>-293784</v>
      </c>
      <c r="T46" s="22" t="str">
        <f t="shared" si="3"/>
        <v>0</v>
      </c>
      <c r="U46" s="22">
        <f t="shared" si="4"/>
        <v>-335017</v>
      </c>
      <c r="V46" s="22">
        <f t="shared" si="5"/>
        <v>110820</v>
      </c>
      <c r="X46" s="23">
        <f t="shared" si="12"/>
        <v>6363822</v>
      </c>
      <c r="Y46" s="23">
        <f t="shared" si="13"/>
        <v>-3133374</v>
      </c>
      <c r="Z46" s="23">
        <f t="shared" si="14"/>
        <v>-1159391</v>
      </c>
      <c r="AA46" s="23">
        <f t="shared" si="15"/>
        <v>0</v>
      </c>
      <c r="AB46" s="23">
        <f t="shared" si="16"/>
        <v>-1228608</v>
      </c>
      <c r="AC46" s="23">
        <f t="shared" si="17"/>
        <v>373053</v>
      </c>
      <c r="AD46" s="23">
        <f t="shared" si="18"/>
        <v>1215502</v>
      </c>
    </row>
    <row r="47" spans="2:30">
      <c r="B47" s="7" t="s">
        <v>116</v>
      </c>
      <c r="C47" s="8" t="s">
        <v>117</v>
      </c>
      <c r="D47" s="9"/>
      <c r="E47" s="10">
        <v>341046</v>
      </c>
      <c r="F47" s="10">
        <v>11377592</v>
      </c>
      <c r="G47" s="10">
        <v>9737484</v>
      </c>
      <c r="H47" s="10">
        <v>1027865</v>
      </c>
      <c r="I47" s="10">
        <v>612243</v>
      </c>
      <c r="J47" s="11" t="s">
        <v>43</v>
      </c>
      <c r="K47" s="10">
        <v>276926</v>
      </c>
      <c r="L47" s="10">
        <v>348320</v>
      </c>
      <c r="M47" s="10">
        <v>189647</v>
      </c>
      <c r="N47" s="10">
        <v>351202</v>
      </c>
      <c r="O47" s="12">
        <v>925906</v>
      </c>
      <c r="Q47" s="22">
        <f t="shared" si="0"/>
        <v>1879195</v>
      </c>
      <c r="R47" s="22">
        <f t="shared" si="1"/>
        <v>-925906</v>
      </c>
      <c r="S47" s="22">
        <f t="shared" si="2"/>
        <v>-341046</v>
      </c>
      <c r="T47" s="22" t="str">
        <f t="shared" si="3"/>
        <v>0</v>
      </c>
      <c r="U47" s="22">
        <f t="shared" si="4"/>
        <v>-348320</v>
      </c>
      <c r="V47" s="22">
        <f t="shared" si="5"/>
        <v>87279</v>
      </c>
      <c r="X47" s="23">
        <f t="shared" si="12"/>
        <v>6725173</v>
      </c>
      <c r="Y47" s="23">
        <f t="shared" si="13"/>
        <v>-3296993</v>
      </c>
      <c r="Z47" s="23">
        <f t="shared" si="14"/>
        <v>-1220522</v>
      </c>
      <c r="AA47" s="23">
        <f t="shared" si="15"/>
        <v>0</v>
      </c>
      <c r="AB47" s="23">
        <f t="shared" si="16"/>
        <v>-1289377</v>
      </c>
      <c r="AC47" s="23">
        <f t="shared" si="17"/>
        <v>379501</v>
      </c>
      <c r="AD47" s="23">
        <f t="shared" si="18"/>
        <v>1297782</v>
      </c>
    </row>
    <row r="48" spans="2:30">
      <c r="B48" s="7" t="s">
        <v>118</v>
      </c>
      <c r="C48" s="8" t="s">
        <v>119</v>
      </c>
      <c r="D48" s="9"/>
      <c r="E48" s="10">
        <v>337681</v>
      </c>
      <c r="F48" s="10">
        <v>11912682</v>
      </c>
      <c r="G48" s="10">
        <v>10135473</v>
      </c>
      <c r="H48" s="10">
        <v>1113167</v>
      </c>
      <c r="I48" s="10">
        <v>664042</v>
      </c>
      <c r="J48" s="11" t="s">
        <v>43</v>
      </c>
      <c r="K48" s="10">
        <v>262141</v>
      </c>
      <c r="L48" s="10">
        <v>371795</v>
      </c>
      <c r="M48" s="10">
        <v>168007</v>
      </c>
      <c r="N48" s="10">
        <v>386381</v>
      </c>
      <c r="O48" s="12">
        <v>1008608</v>
      </c>
      <c r="Q48" s="22">
        <f t="shared" si="0"/>
        <v>2010331</v>
      </c>
      <c r="R48" s="22">
        <f t="shared" si="1"/>
        <v>-1008608</v>
      </c>
      <c r="S48" s="22">
        <f t="shared" si="2"/>
        <v>-337681</v>
      </c>
      <c r="T48" s="22" t="str">
        <f t="shared" si="3"/>
        <v>0</v>
      </c>
      <c r="U48" s="22">
        <f t="shared" si="4"/>
        <v>-371795</v>
      </c>
      <c r="V48" s="22">
        <f t="shared" si="5"/>
        <v>94134</v>
      </c>
      <c r="X48" s="23">
        <f t="shared" si="12"/>
        <v>7191996</v>
      </c>
      <c r="Y48" s="23">
        <f t="shared" si="13"/>
        <v>-3507206</v>
      </c>
      <c r="Z48" s="23">
        <f t="shared" si="14"/>
        <v>-1283632</v>
      </c>
      <c r="AA48" s="23">
        <f t="shared" si="15"/>
        <v>0</v>
      </c>
      <c r="AB48" s="23">
        <f t="shared" si="16"/>
        <v>-1357696</v>
      </c>
      <c r="AC48" s="23">
        <f t="shared" si="17"/>
        <v>371821</v>
      </c>
      <c r="AD48" s="23">
        <f t="shared" si="18"/>
        <v>1415283</v>
      </c>
    </row>
    <row r="49" spans="2:30">
      <c r="B49" s="7" t="s">
        <v>120</v>
      </c>
      <c r="C49" s="8" t="s">
        <v>121</v>
      </c>
      <c r="D49" s="9"/>
      <c r="E49" s="10">
        <v>396766</v>
      </c>
      <c r="F49" s="10">
        <v>12061100</v>
      </c>
      <c r="G49" s="10">
        <v>10299805</v>
      </c>
      <c r="H49" s="10">
        <v>1071381</v>
      </c>
      <c r="I49" s="10">
        <v>689914</v>
      </c>
      <c r="J49" s="11" t="s">
        <v>43</v>
      </c>
      <c r="K49" s="10">
        <v>293931</v>
      </c>
      <c r="L49" s="10">
        <v>384670</v>
      </c>
      <c r="M49" s="10">
        <v>231281</v>
      </c>
      <c r="N49" s="10">
        <v>367894</v>
      </c>
      <c r="O49" s="12">
        <v>917813</v>
      </c>
      <c r="Q49" s="22">
        <f t="shared" si="0"/>
        <v>2004493</v>
      </c>
      <c r="R49" s="22">
        <f t="shared" si="1"/>
        <v>-917813</v>
      </c>
      <c r="S49" s="22">
        <f t="shared" si="2"/>
        <v>-396766</v>
      </c>
      <c r="T49" s="22" t="str">
        <f t="shared" si="3"/>
        <v>0</v>
      </c>
      <c r="U49" s="22">
        <f t="shared" si="4"/>
        <v>-384670</v>
      </c>
      <c r="V49" s="22">
        <f t="shared" si="5"/>
        <v>62650</v>
      </c>
      <c r="X49" s="23">
        <f t="shared" si="12"/>
        <v>7618583</v>
      </c>
      <c r="Y49" s="23">
        <f t="shared" si="13"/>
        <v>-3694454</v>
      </c>
      <c r="Z49" s="23">
        <f t="shared" si="14"/>
        <v>-1369277</v>
      </c>
      <c r="AA49" s="23">
        <f t="shared" si="15"/>
        <v>0</v>
      </c>
      <c r="AB49" s="23">
        <f t="shared" si="16"/>
        <v>-1439802</v>
      </c>
      <c r="AC49" s="23">
        <f t="shared" si="17"/>
        <v>354883</v>
      </c>
      <c r="AD49" s="23">
        <f t="shared" si="18"/>
        <v>1469933</v>
      </c>
    </row>
    <row r="50" spans="2:30">
      <c r="B50" s="7" t="s">
        <v>122</v>
      </c>
      <c r="C50" s="8" t="s">
        <v>123</v>
      </c>
      <c r="D50" s="9"/>
      <c r="E50" s="10">
        <v>392322</v>
      </c>
      <c r="F50" s="10">
        <v>13111410</v>
      </c>
      <c r="G50" s="10">
        <v>11165230</v>
      </c>
      <c r="H50" s="10">
        <v>1221757</v>
      </c>
      <c r="I50" s="10">
        <v>724423</v>
      </c>
      <c r="J50" s="11" t="s">
        <v>43</v>
      </c>
      <c r="K50" s="10">
        <v>278144</v>
      </c>
      <c r="L50" s="10">
        <v>425298</v>
      </c>
      <c r="M50" s="10">
        <v>151528</v>
      </c>
      <c r="N50" s="10">
        <v>425741</v>
      </c>
      <c r="O50" s="12">
        <v>1057654</v>
      </c>
      <c r="Q50" s="22">
        <f t="shared" si="0"/>
        <v>2174399</v>
      </c>
      <c r="R50" s="22">
        <f t="shared" si="1"/>
        <v>-1057654</v>
      </c>
      <c r="S50" s="22">
        <f t="shared" si="2"/>
        <v>-392322</v>
      </c>
      <c r="T50" s="22" t="str">
        <f t="shared" si="3"/>
        <v>0</v>
      </c>
      <c r="U50" s="22">
        <f t="shared" si="4"/>
        <v>-425298</v>
      </c>
      <c r="V50" s="22">
        <f t="shared" si="5"/>
        <v>126616</v>
      </c>
      <c r="X50" s="23">
        <f t="shared" si="12"/>
        <v>8068418</v>
      </c>
      <c r="Y50" s="23">
        <f t="shared" si="13"/>
        <v>-3909981</v>
      </c>
      <c r="Z50" s="23">
        <f t="shared" si="14"/>
        <v>-1467815</v>
      </c>
      <c r="AA50" s="23">
        <f t="shared" si="15"/>
        <v>0</v>
      </c>
      <c r="AB50" s="23">
        <f t="shared" si="16"/>
        <v>-1530083</v>
      </c>
      <c r="AC50" s="23">
        <f t="shared" si="17"/>
        <v>370679</v>
      </c>
      <c r="AD50" s="23">
        <f t="shared" si="18"/>
        <v>1531218</v>
      </c>
    </row>
    <row r="51" spans="2:30">
      <c r="B51" s="7" t="s">
        <v>124</v>
      </c>
      <c r="C51" s="8" t="s">
        <v>125</v>
      </c>
      <c r="D51" s="9"/>
      <c r="E51" s="10">
        <v>438985</v>
      </c>
      <c r="F51" s="10">
        <v>14041474</v>
      </c>
      <c r="G51" s="10">
        <v>12002607</v>
      </c>
      <c r="H51" s="10">
        <v>1320501</v>
      </c>
      <c r="I51" s="10">
        <v>718366</v>
      </c>
      <c r="J51" s="11" t="s">
        <v>43</v>
      </c>
      <c r="K51" s="10">
        <v>342370</v>
      </c>
      <c r="L51" s="10">
        <v>447250</v>
      </c>
      <c r="M51" s="10">
        <v>227608</v>
      </c>
      <c r="N51" s="10">
        <v>385878</v>
      </c>
      <c r="O51" s="12">
        <v>1135374</v>
      </c>
      <c r="Q51" s="22">
        <f t="shared" si="0"/>
        <v>2292725</v>
      </c>
      <c r="R51" s="22">
        <f t="shared" si="1"/>
        <v>-1135374</v>
      </c>
      <c r="S51" s="22">
        <f t="shared" si="2"/>
        <v>-438985</v>
      </c>
      <c r="T51" s="22" t="str">
        <f t="shared" si="3"/>
        <v>0</v>
      </c>
      <c r="U51" s="22">
        <f t="shared" si="4"/>
        <v>-447250</v>
      </c>
      <c r="V51" s="22">
        <f t="shared" si="5"/>
        <v>114762</v>
      </c>
      <c r="X51" s="23">
        <f t="shared" si="12"/>
        <v>8481948</v>
      </c>
      <c r="Y51" s="23">
        <f t="shared" si="13"/>
        <v>-4119449</v>
      </c>
      <c r="Z51" s="23">
        <f t="shared" si="14"/>
        <v>-1565754</v>
      </c>
      <c r="AA51" s="23">
        <f t="shared" si="15"/>
        <v>0</v>
      </c>
      <c r="AB51" s="23">
        <f t="shared" si="16"/>
        <v>-1629013</v>
      </c>
      <c r="AC51" s="23">
        <f t="shared" si="17"/>
        <v>398162</v>
      </c>
      <c r="AD51" s="23">
        <f t="shared" si="18"/>
        <v>1565894</v>
      </c>
    </row>
    <row r="52" spans="2:30">
      <c r="B52" s="7" t="s">
        <v>126</v>
      </c>
      <c r="C52" s="8" t="s">
        <v>127</v>
      </c>
      <c r="D52" s="9"/>
      <c r="E52" s="10">
        <v>433497</v>
      </c>
      <c r="F52" s="10">
        <v>14047108</v>
      </c>
      <c r="G52" s="10">
        <v>11984627</v>
      </c>
      <c r="H52" s="10">
        <v>1360583</v>
      </c>
      <c r="I52" s="10">
        <v>701898</v>
      </c>
      <c r="J52" s="11" t="s">
        <v>43</v>
      </c>
      <c r="K52" s="10">
        <v>338867</v>
      </c>
      <c r="L52" s="10">
        <v>471374</v>
      </c>
      <c r="M52" s="10">
        <v>183882</v>
      </c>
      <c r="N52" s="10">
        <v>385509</v>
      </c>
      <c r="O52" s="12">
        <v>1218043</v>
      </c>
      <c r="Q52" s="22">
        <f t="shared" si="0"/>
        <v>2353438</v>
      </c>
      <c r="R52" s="22">
        <f t="shared" si="1"/>
        <v>-1218043</v>
      </c>
      <c r="S52" s="22">
        <f t="shared" si="2"/>
        <v>-433497</v>
      </c>
      <c r="T52" s="22" t="str">
        <f t="shared" si="3"/>
        <v>0</v>
      </c>
      <c r="U52" s="22">
        <f t="shared" si="4"/>
        <v>-471374</v>
      </c>
      <c r="V52" s="22">
        <f t="shared" si="5"/>
        <v>154985</v>
      </c>
      <c r="X52" s="23">
        <f t="shared" si="12"/>
        <v>8825055</v>
      </c>
      <c r="Y52" s="23">
        <f t="shared" si="13"/>
        <v>-4328884</v>
      </c>
      <c r="Z52" s="23">
        <f t="shared" si="14"/>
        <v>-1661570</v>
      </c>
      <c r="AA52" s="23">
        <f t="shared" si="15"/>
        <v>0</v>
      </c>
      <c r="AB52" s="23">
        <f t="shared" si="16"/>
        <v>-1728592</v>
      </c>
      <c r="AC52" s="23">
        <f t="shared" si="17"/>
        <v>459013</v>
      </c>
      <c r="AD52" s="23">
        <f t="shared" si="18"/>
        <v>1565022</v>
      </c>
    </row>
    <row r="53" spans="2:30">
      <c r="B53" s="7" t="s">
        <v>128</v>
      </c>
      <c r="C53" s="8" t="s">
        <v>129</v>
      </c>
      <c r="D53" s="9"/>
      <c r="E53" s="10">
        <v>474832</v>
      </c>
      <c r="F53" s="10">
        <v>14319956</v>
      </c>
      <c r="G53" s="10">
        <v>12277186</v>
      </c>
      <c r="H53" s="10">
        <v>1293074</v>
      </c>
      <c r="I53" s="10">
        <v>749696</v>
      </c>
      <c r="J53" s="11" t="s">
        <v>43</v>
      </c>
      <c r="K53" s="10">
        <v>375038</v>
      </c>
      <c r="L53" s="10">
        <v>473687</v>
      </c>
      <c r="M53" s="10">
        <v>251531</v>
      </c>
      <c r="N53" s="10">
        <v>399516</v>
      </c>
      <c r="O53" s="12">
        <v>1086247</v>
      </c>
      <c r="Q53" s="22">
        <f t="shared" si="0"/>
        <v>2310775</v>
      </c>
      <c r="R53" s="22">
        <f t="shared" si="1"/>
        <v>-1086247</v>
      </c>
      <c r="S53" s="22">
        <f t="shared" si="2"/>
        <v>-474832</v>
      </c>
      <c r="T53" s="22" t="str">
        <f t="shared" si="3"/>
        <v>0</v>
      </c>
      <c r="U53" s="22">
        <f t="shared" si="4"/>
        <v>-473687</v>
      </c>
      <c r="V53" s="22">
        <f t="shared" si="5"/>
        <v>123507</v>
      </c>
      <c r="X53" s="23">
        <f t="shared" si="12"/>
        <v>9131337</v>
      </c>
      <c r="Y53" s="23">
        <f t="shared" si="13"/>
        <v>-4497318</v>
      </c>
      <c r="Z53" s="23">
        <f t="shared" si="14"/>
        <v>-1739636</v>
      </c>
      <c r="AA53" s="23">
        <f t="shared" si="15"/>
        <v>0</v>
      </c>
      <c r="AB53" s="23">
        <f t="shared" si="16"/>
        <v>-1817609</v>
      </c>
      <c r="AC53" s="23">
        <f t="shared" si="17"/>
        <v>519870</v>
      </c>
      <c r="AD53" s="23">
        <f t="shared" si="18"/>
        <v>1596644</v>
      </c>
    </row>
    <row r="54" spans="2:30">
      <c r="B54" s="7" t="s">
        <v>130</v>
      </c>
      <c r="C54" s="8" t="s">
        <v>131</v>
      </c>
      <c r="D54" s="9"/>
      <c r="E54" s="10">
        <v>430858</v>
      </c>
      <c r="F54" s="10">
        <v>14753202</v>
      </c>
      <c r="G54" s="10">
        <v>12590451</v>
      </c>
      <c r="H54" s="10">
        <v>1420909</v>
      </c>
      <c r="I54" s="10">
        <v>741842</v>
      </c>
      <c r="J54" s="11" t="s">
        <v>43</v>
      </c>
      <c r="K54" s="10">
        <v>327288</v>
      </c>
      <c r="L54" s="10">
        <v>519258</v>
      </c>
      <c r="M54" s="10">
        <v>156982</v>
      </c>
      <c r="N54" s="10">
        <v>392890</v>
      </c>
      <c r="O54" s="12">
        <v>1266995</v>
      </c>
      <c r="Q54" s="22">
        <f t="shared" si="0"/>
        <v>2439695</v>
      </c>
      <c r="R54" s="22">
        <f t="shared" si="1"/>
        <v>-1266995</v>
      </c>
      <c r="S54" s="22">
        <f t="shared" si="2"/>
        <v>-430858</v>
      </c>
      <c r="T54" s="22" t="str">
        <f t="shared" si="3"/>
        <v>0</v>
      </c>
      <c r="U54" s="22">
        <f t="shared" si="4"/>
        <v>-519258</v>
      </c>
      <c r="V54" s="22">
        <f t="shared" si="5"/>
        <v>170306</v>
      </c>
      <c r="X54" s="23">
        <f t="shared" si="12"/>
        <v>9396633</v>
      </c>
      <c r="Y54" s="23">
        <f t="shared" si="13"/>
        <v>-4706659</v>
      </c>
      <c r="Z54" s="23">
        <f t="shared" si="14"/>
        <v>-1778172</v>
      </c>
      <c r="AA54" s="23">
        <f t="shared" si="15"/>
        <v>0</v>
      </c>
      <c r="AB54" s="23">
        <f t="shared" si="16"/>
        <v>-1911569</v>
      </c>
      <c r="AC54" s="23">
        <f t="shared" si="17"/>
        <v>563560</v>
      </c>
      <c r="AD54" s="23">
        <f t="shared" si="18"/>
        <v>1563793</v>
      </c>
    </row>
    <row r="55" spans="2:30">
      <c r="B55" s="7" t="s">
        <v>132</v>
      </c>
      <c r="C55" s="8" t="s">
        <v>133</v>
      </c>
      <c r="D55" s="9"/>
      <c r="E55" s="10">
        <v>475979</v>
      </c>
      <c r="F55" s="10">
        <v>15722841</v>
      </c>
      <c r="G55" s="10">
        <v>13531957</v>
      </c>
      <c r="H55" s="10">
        <v>1501813</v>
      </c>
      <c r="I55" s="10">
        <v>689071</v>
      </c>
      <c r="J55" s="11" t="s">
        <v>43</v>
      </c>
      <c r="K55" s="10">
        <v>390858</v>
      </c>
      <c r="L55" s="10">
        <v>525772</v>
      </c>
      <c r="M55" s="10">
        <v>223382</v>
      </c>
      <c r="N55" s="10">
        <v>330775</v>
      </c>
      <c r="O55" s="12">
        <v>1330086</v>
      </c>
      <c r="Q55" s="22">
        <f t="shared" si="0"/>
        <v>2495136</v>
      </c>
      <c r="R55" s="22">
        <f t="shared" si="1"/>
        <v>-1330086</v>
      </c>
      <c r="S55" s="22">
        <f t="shared" si="2"/>
        <v>-475979</v>
      </c>
      <c r="T55" s="22" t="str">
        <f t="shared" si="3"/>
        <v>0</v>
      </c>
      <c r="U55" s="22">
        <f t="shared" si="4"/>
        <v>-525772</v>
      </c>
      <c r="V55" s="22">
        <f t="shared" si="5"/>
        <v>167476</v>
      </c>
      <c r="X55" s="23">
        <f t="shared" si="12"/>
        <v>9599044</v>
      </c>
      <c r="Y55" s="23">
        <f t="shared" si="13"/>
        <v>-4901371</v>
      </c>
      <c r="Z55" s="23">
        <f t="shared" si="14"/>
        <v>-1815166</v>
      </c>
      <c r="AA55" s="23">
        <f t="shared" si="15"/>
        <v>0</v>
      </c>
      <c r="AB55" s="23">
        <f t="shared" si="16"/>
        <v>-1990091</v>
      </c>
      <c r="AC55" s="23">
        <f t="shared" si="17"/>
        <v>616274</v>
      </c>
      <c r="AD55" s="23">
        <f t="shared" si="18"/>
        <v>1508690</v>
      </c>
    </row>
    <row r="56" spans="2:30">
      <c r="B56" s="7" t="s">
        <v>134</v>
      </c>
      <c r="C56" s="8" t="s">
        <v>135</v>
      </c>
      <c r="D56" s="9"/>
      <c r="E56" s="10">
        <v>467549</v>
      </c>
      <c r="F56" s="10">
        <v>15902611</v>
      </c>
      <c r="G56" s="10">
        <v>13595768</v>
      </c>
      <c r="H56" s="10">
        <v>1565553</v>
      </c>
      <c r="I56" s="10">
        <v>741290</v>
      </c>
      <c r="J56" s="11" t="s">
        <v>43</v>
      </c>
      <c r="K56" s="10">
        <v>360892</v>
      </c>
      <c r="L56" s="10">
        <v>539741</v>
      </c>
      <c r="M56" s="10">
        <v>190692</v>
      </c>
      <c r="N56" s="10">
        <v>371749</v>
      </c>
      <c r="O56" s="12">
        <v>1389197</v>
      </c>
      <c r="Q56" s="22">
        <f t="shared" si="0"/>
        <v>2598036</v>
      </c>
      <c r="R56" s="22">
        <f t="shared" si="1"/>
        <v>-1389197</v>
      </c>
      <c r="S56" s="22">
        <f t="shared" si="2"/>
        <v>-467549</v>
      </c>
      <c r="T56" s="22" t="str">
        <f t="shared" si="3"/>
        <v>0</v>
      </c>
      <c r="U56" s="22">
        <f t="shared" si="4"/>
        <v>-539741</v>
      </c>
      <c r="V56" s="22">
        <f t="shared" si="5"/>
        <v>170200</v>
      </c>
      <c r="X56" s="23">
        <f t="shared" si="12"/>
        <v>9843642</v>
      </c>
      <c r="Y56" s="23">
        <f t="shared" si="13"/>
        <v>-5072525</v>
      </c>
      <c r="Z56" s="23">
        <f t="shared" si="14"/>
        <v>-1849218</v>
      </c>
      <c r="AA56" s="23">
        <f t="shared" si="15"/>
        <v>0</v>
      </c>
      <c r="AB56" s="23">
        <f t="shared" si="16"/>
        <v>-2058458</v>
      </c>
      <c r="AC56" s="23">
        <f t="shared" si="17"/>
        <v>631489</v>
      </c>
      <c r="AD56" s="23">
        <f t="shared" si="18"/>
        <v>1494930</v>
      </c>
    </row>
    <row r="57" spans="2:30">
      <c r="B57" s="7" t="s">
        <v>136</v>
      </c>
      <c r="C57" s="8" t="s">
        <v>137</v>
      </c>
      <c r="D57" s="9"/>
      <c r="E57" s="10">
        <v>526015</v>
      </c>
      <c r="F57" s="10">
        <v>16062820</v>
      </c>
      <c r="G57" s="10">
        <v>13749792</v>
      </c>
      <c r="H57" s="10">
        <v>1490667</v>
      </c>
      <c r="I57" s="10">
        <v>822361</v>
      </c>
      <c r="J57" s="11" t="s">
        <v>43</v>
      </c>
      <c r="K57" s="10">
        <v>438734</v>
      </c>
      <c r="L57" s="10">
        <v>536965</v>
      </c>
      <c r="M57" s="10">
        <v>284766</v>
      </c>
      <c r="N57" s="10">
        <v>439364</v>
      </c>
      <c r="O57" s="12">
        <v>1320472</v>
      </c>
      <c r="Q57" s="22">
        <f t="shared" si="0"/>
        <v>2668848</v>
      </c>
      <c r="R57" s="22">
        <f t="shared" si="1"/>
        <v>-1320472</v>
      </c>
      <c r="S57" s="22">
        <f t="shared" si="2"/>
        <v>-526015</v>
      </c>
      <c r="T57" s="22" t="str">
        <f t="shared" si="3"/>
        <v>0</v>
      </c>
      <c r="U57" s="22">
        <f t="shared" si="4"/>
        <v>-536965</v>
      </c>
      <c r="V57" s="22">
        <f t="shared" si="5"/>
        <v>153968</v>
      </c>
      <c r="X57" s="23">
        <f t="shared" si="12"/>
        <v>10201715</v>
      </c>
      <c r="Y57" s="23">
        <f t="shared" si="13"/>
        <v>-5306750</v>
      </c>
      <c r="Z57" s="23">
        <f t="shared" si="14"/>
        <v>-1900401</v>
      </c>
      <c r="AA57" s="23">
        <f t="shared" si="15"/>
        <v>0</v>
      </c>
      <c r="AB57" s="23">
        <f t="shared" si="16"/>
        <v>-2121736</v>
      </c>
      <c r="AC57" s="23">
        <f t="shared" si="17"/>
        <v>661950</v>
      </c>
      <c r="AD57" s="23">
        <f t="shared" si="18"/>
        <v>1534778</v>
      </c>
    </row>
    <row r="58" spans="2:30">
      <c r="B58" s="7" t="s">
        <v>138</v>
      </c>
      <c r="C58" s="8" t="s">
        <v>139</v>
      </c>
      <c r="D58" s="9"/>
      <c r="E58" s="10">
        <v>475649</v>
      </c>
      <c r="F58" s="10">
        <v>17071727</v>
      </c>
      <c r="G58" s="10">
        <v>14495105</v>
      </c>
      <c r="H58" s="10">
        <v>1641482</v>
      </c>
      <c r="I58" s="10">
        <v>935140</v>
      </c>
      <c r="J58" s="11" t="s">
        <v>43</v>
      </c>
      <c r="K58" s="10">
        <v>366962</v>
      </c>
      <c r="L58" s="10">
        <v>557023</v>
      </c>
      <c r="M58" s="10">
        <v>185022</v>
      </c>
      <c r="N58" s="10">
        <v>560057</v>
      </c>
      <c r="O58" s="12">
        <v>1461890</v>
      </c>
      <c r="Q58" s="22">
        <f t="shared" si="0"/>
        <v>2872679</v>
      </c>
      <c r="R58" s="22">
        <f t="shared" si="1"/>
        <v>-1461890</v>
      </c>
      <c r="S58" s="22">
        <f t="shared" si="2"/>
        <v>-475649</v>
      </c>
      <c r="T58" s="22" t="str">
        <f t="shared" si="3"/>
        <v>0</v>
      </c>
      <c r="U58" s="22">
        <f t="shared" si="4"/>
        <v>-557023</v>
      </c>
      <c r="V58" s="22">
        <f t="shared" si="5"/>
        <v>181940</v>
      </c>
      <c r="X58" s="23">
        <f t="shared" si="12"/>
        <v>10634699</v>
      </c>
      <c r="Y58" s="23">
        <f t="shared" si="13"/>
        <v>-5501645</v>
      </c>
      <c r="Z58" s="23">
        <f t="shared" si="14"/>
        <v>-1945192</v>
      </c>
      <c r="AA58" s="23">
        <f t="shared" si="15"/>
        <v>0</v>
      </c>
      <c r="AB58" s="23">
        <f t="shared" si="16"/>
        <v>-2159501</v>
      </c>
      <c r="AC58" s="23">
        <f t="shared" si="17"/>
        <v>673584</v>
      </c>
      <c r="AD58" s="23">
        <f t="shared" si="18"/>
        <v>1701945</v>
      </c>
    </row>
    <row r="59" spans="2:30">
      <c r="B59" s="7" t="s">
        <v>140</v>
      </c>
      <c r="C59" s="8" t="s">
        <v>141</v>
      </c>
      <c r="D59" s="9"/>
      <c r="E59" s="10">
        <v>538980</v>
      </c>
      <c r="F59" s="10">
        <v>18645737</v>
      </c>
      <c r="G59" s="10">
        <v>15867577</v>
      </c>
      <c r="H59" s="10">
        <v>1847848</v>
      </c>
      <c r="I59" s="10">
        <v>930312</v>
      </c>
      <c r="J59" s="11" t="s">
        <v>43</v>
      </c>
      <c r="K59" s="10">
        <v>419370</v>
      </c>
      <c r="L59" s="10">
        <v>571537</v>
      </c>
      <c r="M59" s="10">
        <v>276316</v>
      </c>
      <c r="N59" s="10">
        <v>501829</v>
      </c>
      <c r="O59" s="12">
        <v>1593119</v>
      </c>
      <c r="Q59" s="22">
        <f t="shared" si="0"/>
        <v>3062411</v>
      </c>
      <c r="R59" s="22">
        <f t="shared" si="1"/>
        <v>-1593119</v>
      </c>
      <c r="S59" s="22">
        <f t="shared" si="2"/>
        <v>-538980</v>
      </c>
      <c r="T59" s="22" t="str">
        <f t="shared" si="3"/>
        <v>0</v>
      </c>
      <c r="U59" s="22">
        <f t="shared" si="4"/>
        <v>-571537</v>
      </c>
      <c r="V59" s="22">
        <f t="shared" si="5"/>
        <v>143054</v>
      </c>
      <c r="X59" s="23">
        <f t="shared" si="12"/>
        <v>11201974</v>
      </c>
      <c r="Y59" s="23">
        <f t="shared" si="13"/>
        <v>-5764678</v>
      </c>
      <c r="Z59" s="23">
        <f t="shared" si="14"/>
        <v>-2008193</v>
      </c>
      <c r="AA59" s="23">
        <f t="shared" si="15"/>
        <v>0</v>
      </c>
      <c r="AB59" s="23">
        <f t="shared" si="16"/>
        <v>-2205266</v>
      </c>
      <c r="AC59" s="23">
        <f t="shared" si="17"/>
        <v>649162</v>
      </c>
      <c r="AD59" s="23">
        <f t="shared" si="18"/>
        <v>1872999</v>
      </c>
    </row>
    <row r="60" spans="2:30">
      <c r="B60" s="7" t="s">
        <v>142</v>
      </c>
      <c r="C60" s="8" t="s">
        <v>143</v>
      </c>
      <c r="D60" s="9"/>
      <c r="E60" s="10">
        <v>513951</v>
      </c>
      <c r="F60" s="10">
        <v>19495312</v>
      </c>
      <c r="G60" s="10">
        <v>16553539</v>
      </c>
      <c r="H60" s="10">
        <v>1908961</v>
      </c>
      <c r="I60" s="10">
        <v>1032812</v>
      </c>
      <c r="J60" s="11" t="s">
        <v>43</v>
      </c>
      <c r="K60" s="10">
        <v>393180</v>
      </c>
      <c r="L60" s="10">
        <v>580825</v>
      </c>
      <c r="M60" s="10">
        <v>220624</v>
      </c>
      <c r="N60" s="10">
        <v>624543</v>
      </c>
      <c r="O60" s="12">
        <v>1703034</v>
      </c>
      <c r="Q60" s="22">
        <f t="shared" si="0"/>
        <v>3249797</v>
      </c>
      <c r="R60" s="22">
        <f t="shared" si="1"/>
        <v>-1703034</v>
      </c>
      <c r="S60" s="22">
        <f t="shared" si="2"/>
        <v>-513951</v>
      </c>
      <c r="T60" s="22" t="str">
        <f t="shared" si="3"/>
        <v>0</v>
      </c>
      <c r="U60" s="22">
        <f t="shared" si="4"/>
        <v>-580825</v>
      </c>
      <c r="V60" s="22">
        <f t="shared" si="5"/>
        <v>172556</v>
      </c>
      <c r="X60" s="23">
        <f t="shared" si="12"/>
        <v>11853735</v>
      </c>
      <c r="Y60" s="23">
        <f t="shared" si="13"/>
        <v>-6078515</v>
      </c>
      <c r="Z60" s="23">
        <f t="shared" si="14"/>
        <v>-2054595</v>
      </c>
      <c r="AA60" s="23">
        <f t="shared" si="15"/>
        <v>0</v>
      </c>
      <c r="AB60" s="23">
        <f t="shared" si="16"/>
        <v>-2246350</v>
      </c>
      <c r="AC60" s="23">
        <f t="shared" si="17"/>
        <v>651518</v>
      </c>
      <c r="AD60" s="23">
        <f t="shared" si="18"/>
        <v>2125793</v>
      </c>
    </row>
    <row r="61" spans="2:30">
      <c r="B61" s="7" t="s">
        <v>144</v>
      </c>
      <c r="C61" s="8" t="s">
        <v>145</v>
      </c>
      <c r="D61" s="9"/>
      <c r="E61" s="10">
        <v>605357</v>
      </c>
      <c r="F61" s="10">
        <v>20398346</v>
      </c>
      <c r="G61" s="10">
        <v>17446059</v>
      </c>
      <c r="H61" s="10">
        <v>1875554</v>
      </c>
      <c r="I61" s="10">
        <v>1076733</v>
      </c>
      <c r="J61" s="11" t="s">
        <v>43</v>
      </c>
      <c r="K61" s="10">
        <v>488732</v>
      </c>
      <c r="L61" s="10">
        <v>594464</v>
      </c>
      <c r="M61" s="10">
        <v>346162</v>
      </c>
      <c r="N61" s="10">
        <v>624839</v>
      </c>
      <c r="O61" s="12">
        <v>1573764</v>
      </c>
      <c r="Q61" s="22">
        <f t="shared" si="0"/>
        <v>3255854</v>
      </c>
      <c r="R61" s="22">
        <f t="shared" si="1"/>
        <v>-1573764</v>
      </c>
      <c r="S61" s="22">
        <f t="shared" si="2"/>
        <v>-605357</v>
      </c>
      <c r="T61" s="22" t="str">
        <f t="shared" si="3"/>
        <v>0</v>
      </c>
      <c r="U61" s="22">
        <f t="shared" si="4"/>
        <v>-594464</v>
      </c>
      <c r="V61" s="22">
        <f t="shared" si="5"/>
        <v>142570</v>
      </c>
      <c r="X61" s="23">
        <f t="shared" si="12"/>
        <v>12440741</v>
      </c>
      <c r="Y61" s="23">
        <f t="shared" si="13"/>
        <v>-6331807</v>
      </c>
      <c r="Z61" s="23">
        <f t="shared" si="14"/>
        <v>-2133937</v>
      </c>
      <c r="AA61" s="23">
        <f t="shared" si="15"/>
        <v>0</v>
      </c>
      <c r="AB61" s="23">
        <f t="shared" si="16"/>
        <v>-2303849</v>
      </c>
      <c r="AC61" s="23">
        <f t="shared" si="17"/>
        <v>640120</v>
      </c>
      <c r="AD61" s="23">
        <f t="shared" si="18"/>
        <v>2311268</v>
      </c>
    </row>
    <row r="62" spans="2:30">
      <c r="B62" s="7" t="s">
        <v>146</v>
      </c>
      <c r="C62" s="8" t="s">
        <v>147</v>
      </c>
      <c r="D62" s="9"/>
      <c r="E62" s="10">
        <v>554955</v>
      </c>
      <c r="F62" s="10">
        <v>21567862</v>
      </c>
      <c r="G62" s="10">
        <v>18289729</v>
      </c>
      <c r="H62" s="10">
        <v>2063439</v>
      </c>
      <c r="I62" s="10">
        <v>1214694</v>
      </c>
      <c r="J62" s="11" t="s">
        <v>43</v>
      </c>
      <c r="K62" s="10">
        <v>427901</v>
      </c>
      <c r="L62" s="10">
        <v>622157</v>
      </c>
      <c r="M62" s="10">
        <v>226110</v>
      </c>
      <c r="N62" s="10">
        <v>794328</v>
      </c>
      <c r="O62" s="12">
        <v>1835926</v>
      </c>
      <c r="Q62" s="22">
        <f t="shared" si="0"/>
        <v>3605575</v>
      </c>
      <c r="R62" s="22">
        <f t="shared" si="1"/>
        <v>-1835926</v>
      </c>
      <c r="S62" s="22">
        <f t="shared" si="2"/>
        <v>-554955</v>
      </c>
      <c r="T62" s="22" t="str">
        <f t="shared" si="3"/>
        <v>0</v>
      </c>
      <c r="U62" s="22">
        <f t="shared" si="4"/>
        <v>-622157</v>
      </c>
      <c r="V62" s="22">
        <f t="shared" si="5"/>
        <v>201791</v>
      </c>
      <c r="X62" s="23">
        <f t="shared" si="12"/>
        <v>13173637</v>
      </c>
      <c r="Y62" s="23">
        <f t="shared" si="13"/>
        <v>-6705843</v>
      </c>
      <c r="Z62" s="23">
        <f t="shared" si="14"/>
        <v>-2213243</v>
      </c>
      <c r="AA62" s="23">
        <f t="shared" si="15"/>
        <v>0</v>
      </c>
      <c r="AB62" s="23">
        <f t="shared" si="16"/>
        <v>-2368983</v>
      </c>
      <c r="AC62" s="23">
        <f t="shared" si="17"/>
        <v>659971</v>
      </c>
      <c r="AD62" s="23">
        <f t="shared" si="18"/>
        <v>2545539</v>
      </c>
    </row>
    <row r="63" spans="2:30">
      <c r="B63" s="7" t="s">
        <v>148</v>
      </c>
      <c r="C63" s="8" t="s">
        <v>149</v>
      </c>
      <c r="D63" s="9"/>
      <c r="E63" s="10">
        <v>629094</v>
      </c>
      <c r="F63" s="10">
        <v>23232058</v>
      </c>
      <c r="G63" s="10">
        <v>19766982</v>
      </c>
      <c r="H63" s="10">
        <v>2221362</v>
      </c>
      <c r="I63" s="10">
        <v>1243714</v>
      </c>
      <c r="J63" s="11" t="s">
        <v>43</v>
      </c>
      <c r="K63" s="10">
        <v>481874</v>
      </c>
      <c r="L63" s="10">
        <v>644301</v>
      </c>
      <c r="M63" s="10">
        <v>340810</v>
      </c>
      <c r="N63" s="10">
        <v>740477</v>
      </c>
      <c r="O63" s="12">
        <v>1927046</v>
      </c>
      <c r="Q63" s="22">
        <f t="shared" si="0"/>
        <v>3799854</v>
      </c>
      <c r="R63" s="22">
        <f t="shared" si="1"/>
        <v>-1927046</v>
      </c>
      <c r="S63" s="22">
        <f t="shared" si="2"/>
        <v>-629094</v>
      </c>
      <c r="T63" s="22" t="str">
        <f t="shared" si="3"/>
        <v>0</v>
      </c>
      <c r="U63" s="22">
        <f t="shared" si="4"/>
        <v>-644301</v>
      </c>
      <c r="V63" s="22">
        <f t="shared" si="5"/>
        <v>141064</v>
      </c>
      <c r="X63" s="23">
        <f t="shared" si="12"/>
        <v>13911080</v>
      </c>
      <c r="Y63" s="23">
        <f t="shared" si="13"/>
        <v>-7039770</v>
      </c>
      <c r="Z63" s="23">
        <f t="shared" si="14"/>
        <v>-2303357</v>
      </c>
      <c r="AA63" s="23">
        <f t="shared" si="15"/>
        <v>0</v>
      </c>
      <c r="AB63" s="23">
        <f t="shared" si="16"/>
        <v>-2441747</v>
      </c>
      <c r="AC63" s="23">
        <f t="shared" si="17"/>
        <v>657981</v>
      </c>
      <c r="AD63" s="23">
        <f t="shared" si="18"/>
        <v>2784187</v>
      </c>
    </row>
    <row r="64" spans="2:30">
      <c r="B64" s="7" t="s">
        <v>150</v>
      </c>
      <c r="C64" s="8" t="s">
        <v>151</v>
      </c>
      <c r="D64" s="9"/>
      <c r="E64" s="10">
        <v>605179</v>
      </c>
      <c r="F64" s="10">
        <v>24321377</v>
      </c>
      <c r="G64" s="10">
        <v>20673454</v>
      </c>
      <c r="H64" s="10">
        <v>2376260</v>
      </c>
      <c r="I64" s="10">
        <v>1271663</v>
      </c>
      <c r="J64" s="11" t="s">
        <v>43</v>
      </c>
      <c r="K64" s="10">
        <v>459176</v>
      </c>
      <c r="L64" s="10">
        <v>656319</v>
      </c>
      <c r="M64" s="10">
        <v>269940</v>
      </c>
      <c r="N64" s="10">
        <v>804580</v>
      </c>
      <c r="O64" s="12">
        <v>2115494</v>
      </c>
      <c r="Q64" s="22">
        <f t="shared" si="0"/>
        <v>3992336</v>
      </c>
      <c r="R64" s="22">
        <f t="shared" si="1"/>
        <v>-2115494</v>
      </c>
      <c r="S64" s="22">
        <f t="shared" si="2"/>
        <v>-605179</v>
      </c>
      <c r="T64" s="22" t="str">
        <f t="shared" si="3"/>
        <v>0</v>
      </c>
      <c r="U64" s="22">
        <f t="shared" si="4"/>
        <v>-656319</v>
      </c>
      <c r="V64" s="22">
        <f t="shared" si="5"/>
        <v>189236</v>
      </c>
      <c r="X64" s="23">
        <f t="shared" si="12"/>
        <v>14653619</v>
      </c>
      <c r="Y64" s="23">
        <f t="shared" si="13"/>
        <v>-7452230</v>
      </c>
      <c r="Z64" s="23">
        <f t="shared" si="14"/>
        <v>-2394585</v>
      </c>
      <c r="AA64" s="23">
        <f t="shared" si="15"/>
        <v>0</v>
      </c>
      <c r="AB64" s="23">
        <f t="shared" si="16"/>
        <v>-2517241</v>
      </c>
      <c r="AC64" s="23">
        <f t="shared" si="17"/>
        <v>674661</v>
      </c>
      <c r="AD64" s="23">
        <f t="shared" si="18"/>
        <v>2964224</v>
      </c>
    </row>
    <row r="65" spans="2:30">
      <c r="B65" s="7" t="s">
        <v>152</v>
      </c>
      <c r="C65" s="8" t="s">
        <v>153</v>
      </c>
      <c r="D65" s="9"/>
      <c r="E65" s="10">
        <v>726226</v>
      </c>
      <c r="F65" s="10">
        <v>23871366</v>
      </c>
      <c r="G65" s="10">
        <v>20266137</v>
      </c>
      <c r="H65" s="10">
        <v>2280469</v>
      </c>
      <c r="I65" s="10">
        <v>1324760</v>
      </c>
      <c r="J65" s="11" t="s">
        <v>43</v>
      </c>
      <c r="K65" s="10">
        <v>556487</v>
      </c>
      <c r="L65" s="10">
        <v>702329</v>
      </c>
      <c r="M65" s="10">
        <v>419597</v>
      </c>
      <c r="N65" s="10">
        <v>759321</v>
      </c>
      <c r="O65" s="12">
        <v>1920181</v>
      </c>
      <c r="Q65" s="22">
        <f t="shared" si="0"/>
        <v>3971167</v>
      </c>
      <c r="R65" s="22">
        <f t="shared" si="1"/>
        <v>-1920181</v>
      </c>
      <c r="S65" s="22">
        <f t="shared" si="2"/>
        <v>-726226</v>
      </c>
      <c r="T65" s="22" t="str">
        <f t="shared" si="3"/>
        <v>0</v>
      </c>
      <c r="U65" s="22">
        <f t="shared" si="4"/>
        <v>-702329</v>
      </c>
      <c r="V65" s="22">
        <f t="shared" si="5"/>
        <v>136890</v>
      </c>
      <c r="X65" s="23">
        <f t="shared" si="12"/>
        <v>15368932</v>
      </c>
      <c r="Y65" s="23">
        <f t="shared" si="13"/>
        <v>-7798647</v>
      </c>
      <c r="Z65" s="23">
        <f t="shared" si="14"/>
        <v>-2515454</v>
      </c>
      <c r="AA65" s="23">
        <f t="shared" si="15"/>
        <v>0</v>
      </c>
      <c r="AB65" s="23">
        <f t="shared" si="16"/>
        <v>-2625106</v>
      </c>
      <c r="AC65" s="23">
        <f t="shared" si="17"/>
        <v>668981</v>
      </c>
      <c r="AD65" s="23">
        <f t="shared" si="18"/>
        <v>3098706</v>
      </c>
    </row>
    <row r="66" spans="2:30">
      <c r="B66" s="7" t="s">
        <v>154</v>
      </c>
      <c r="C66" s="8" t="s">
        <v>155</v>
      </c>
      <c r="D66" s="9"/>
      <c r="E66" s="10">
        <v>658245</v>
      </c>
      <c r="F66" s="10">
        <v>25540138</v>
      </c>
      <c r="G66" s="10">
        <v>21527940</v>
      </c>
      <c r="H66" s="10">
        <v>2539874</v>
      </c>
      <c r="I66" s="10">
        <v>1472324</v>
      </c>
      <c r="J66" s="11" t="s">
        <v>43</v>
      </c>
      <c r="K66" s="10">
        <v>515405</v>
      </c>
      <c r="L66" s="10">
        <v>739724</v>
      </c>
      <c r="M66" s="10">
        <v>294239</v>
      </c>
      <c r="N66" s="10">
        <v>953766</v>
      </c>
      <c r="O66" s="12">
        <v>2186672</v>
      </c>
      <c r="Q66" s="22">
        <f t="shared" si="0"/>
        <v>4317241</v>
      </c>
      <c r="R66" s="22">
        <f t="shared" si="1"/>
        <v>-2186672</v>
      </c>
      <c r="S66" s="22">
        <f t="shared" si="2"/>
        <v>-658245</v>
      </c>
      <c r="T66" s="22" t="str">
        <f t="shared" si="3"/>
        <v>0</v>
      </c>
      <c r="U66" s="22">
        <f t="shared" si="4"/>
        <v>-739724</v>
      </c>
      <c r="V66" s="22">
        <f t="shared" si="5"/>
        <v>221166</v>
      </c>
      <c r="X66" s="23">
        <f t="shared" si="12"/>
        <v>16080598</v>
      </c>
      <c r="Y66" s="23">
        <f t="shared" si="13"/>
        <v>-8149393</v>
      </c>
      <c r="Z66" s="23">
        <f t="shared" si="14"/>
        <v>-2618744</v>
      </c>
      <c r="AA66" s="23">
        <f t="shared" si="15"/>
        <v>0</v>
      </c>
      <c r="AB66" s="23">
        <f t="shared" si="16"/>
        <v>-2742673</v>
      </c>
      <c r="AC66" s="23">
        <f t="shared" si="17"/>
        <v>688356</v>
      </c>
      <c r="AD66" s="23">
        <f t="shared" si="18"/>
        <v>3258144</v>
      </c>
    </row>
    <row r="67" spans="2:30">
      <c r="B67" s="7" t="s">
        <v>156</v>
      </c>
      <c r="C67" s="8" t="s">
        <v>157</v>
      </c>
      <c r="D67" s="9"/>
      <c r="E67" s="10">
        <v>716694</v>
      </c>
      <c r="F67" s="10">
        <v>26963730</v>
      </c>
      <c r="G67" s="10">
        <v>22768240</v>
      </c>
      <c r="H67" s="10">
        <v>2767223</v>
      </c>
      <c r="I67" s="10">
        <v>1428267</v>
      </c>
      <c r="J67" s="11" t="s">
        <v>43</v>
      </c>
      <c r="K67" s="10">
        <v>614514</v>
      </c>
      <c r="L67" s="10">
        <v>784785</v>
      </c>
      <c r="M67" s="10">
        <v>390555</v>
      </c>
      <c r="N67" s="10">
        <v>867441</v>
      </c>
      <c r="O67" s="12">
        <v>2344026</v>
      </c>
      <c r="Q67" s="22">
        <f t="shared" si="0"/>
        <v>4488987</v>
      </c>
      <c r="R67" s="22">
        <f t="shared" si="1"/>
        <v>-2344026</v>
      </c>
      <c r="S67" s="22">
        <f t="shared" si="2"/>
        <v>-716694</v>
      </c>
      <c r="T67" s="22" t="str">
        <f t="shared" si="3"/>
        <v>0</v>
      </c>
      <c r="U67" s="22">
        <f t="shared" si="4"/>
        <v>-784785</v>
      </c>
      <c r="V67" s="22">
        <f t="shared" si="5"/>
        <v>223959</v>
      </c>
      <c r="X67" s="23">
        <f t="shared" si="12"/>
        <v>16769731</v>
      </c>
      <c r="Y67" s="23">
        <f t="shared" si="13"/>
        <v>-8566373</v>
      </c>
      <c r="Z67" s="23">
        <f t="shared" si="14"/>
        <v>-2706344</v>
      </c>
      <c r="AA67" s="23">
        <f t="shared" si="15"/>
        <v>0</v>
      </c>
      <c r="AB67" s="23">
        <f t="shared" si="16"/>
        <v>-2883157</v>
      </c>
      <c r="AC67" s="23">
        <f t="shared" si="17"/>
        <v>771251</v>
      </c>
      <c r="AD67" s="23">
        <f t="shared" si="18"/>
        <v>3385108</v>
      </c>
    </row>
    <row r="68" spans="2:30">
      <c r="B68" s="7" t="s">
        <v>158</v>
      </c>
      <c r="C68" s="8" t="s">
        <v>159</v>
      </c>
      <c r="D68" s="9"/>
      <c r="E68" s="10">
        <v>716875</v>
      </c>
      <c r="F68" s="10">
        <v>28421007</v>
      </c>
      <c r="G68" s="10">
        <v>23998493</v>
      </c>
      <c r="H68" s="10">
        <v>2923089</v>
      </c>
      <c r="I68" s="10">
        <v>1499425</v>
      </c>
      <c r="J68" s="11" t="s">
        <v>43</v>
      </c>
      <c r="K68" s="10">
        <v>577483</v>
      </c>
      <c r="L68" s="10">
        <v>801908</v>
      </c>
      <c r="M68" s="10">
        <v>313620</v>
      </c>
      <c r="N68" s="10">
        <v>961380</v>
      </c>
      <c r="O68" s="12">
        <v>2560305</v>
      </c>
      <c r="Q68" s="22">
        <f t="shared" si="0"/>
        <v>4776605</v>
      </c>
      <c r="R68" s="22">
        <f t="shared" si="1"/>
        <v>-2560305</v>
      </c>
      <c r="S68" s="22">
        <f t="shared" si="2"/>
        <v>-716875</v>
      </c>
      <c r="T68" s="22" t="str">
        <f t="shared" si="3"/>
        <v>0</v>
      </c>
      <c r="U68" s="22">
        <f t="shared" si="4"/>
        <v>-801908</v>
      </c>
      <c r="V68" s="22">
        <f t="shared" si="5"/>
        <v>263863</v>
      </c>
      <c r="X68" s="23">
        <f t="shared" si="12"/>
        <v>17554000</v>
      </c>
      <c r="Y68" s="23">
        <f t="shared" si="13"/>
        <v>-9011184</v>
      </c>
      <c r="Z68" s="23">
        <f t="shared" si="14"/>
        <v>-2818040</v>
      </c>
      <c r="AA68" s="23">
        <f t="shared" si="15"/>
        <v>0</v>
      </c>
      <c r="AB68" s="23">
        <f t="shared" si="16"/>
        <v>-3028746</v>
      </c>
      <c r="AC68" s="23">
        <f t="shared" si="17"/>
        <v>845878</v>
      </c>
      <c r="AD68" s="23">
        <f t="shared" si="18"/>
        <v>3541908</v>
      </c>
    </row>
    <row r="69" spans="2:30">
      <c r="B69" s="7" t="s">
        <v>160</v>
      </c>
      <c r="C69" s="8" t="s">
        <v>161</v>
      </c>
      <c r="D69" s="9"/>
      <c r="E69" s="10">
        <v>815976</v>
      </c>
      <c r="F69" s="10">
        <v>28570370</v>
      </c>
      <c r="G69" s="10">
        <v>24202095</v>
      </c>
      <c r="H69" s="10">
        <v>2794228</v>
      </c>
      <c r="I69" s="10">
        <v>1574047</v>
      </c>
      <c r="J69" s="11" t="s">
        <v>43</v>
      </c>
      <c r="K69" s="10">
        <v>688222</v>
      </c>
      <c r="L69" s="10">
        <v>829728</v>
      </c>
      <c r="M69" s="10">
        <v>483925</v>
      </c>
      <c r="N69" s="10">
        <v>948616</v>
      </c>
      <c r="O69" s="12">
        <v>2264921</v>
      </c>
      <c r="Q69" s="22">
        <f t="shared" si="0"/>
        <v>4654944</v>
      </c>
      <c r="R69" s="22">
        <f t="shared" si="1"/>
        <v>-2264921</v>
      </c>
      <c r="S69" s="22">
        <f t="shared" si="2"/>
        <v>-815976</v>
      </c>
      <c r="T69" s="22" t="str">
        <f t="shared" si="3"/>
        <v>0</v>
      </c>
      <c r="U69" s="22">
        <f t="shared" si="4"/>
        <v>-829728</v>
      </c>
      <c r="V69" s="22">
        <f t="shared" si="5"/>
        <v>204297</v>
      </c>
      <c r="X69" s="23">
        <f t="shared" si="12"/>
        <v>18237777</v>
      </c>
      <c r="Y69" s="23">
        <f t="shared" si="13"/>
        <v>-9355924</v>
      </c>
      <c r="Z69" s="23">
        <f t="shared" si="14"/>
        <v>-2907790</v>
      </c>
      <c r="AA69" s="23">
        <f t="shared" si="15"/>
        <v>0</v>
      </c>
      <c r="AB69" s="23">
        <f t="shared" si="16"/>
        <v>-3156145</v>
      </c>
      <c r="AC69" s="23">
        <f t="shared" si="17"/>
        <v>913285</v>
      </c>
      <c r="AD69" s="23">
        <f t="shared" si="18"/>
        <v>3731203</v>
      </c>
    </row>
    <row r="70" spans="2:30">
      <c r="B70" s="7" t="s">
        <v>162</v>
      </c>
      <c r="C70" s="8" t="s">
        <v>163</v>
      </c>
      <c r="D70" s="9"/>
      <c r="E70" s="10">
        <v>790649</v>
      </c>
      <c r="F70" s="10">
        <v>30690245</v>
      </c>
      <c r="G70" s="10">
        <v>25732459</v>
      </c>
      <c r="H70" s="10">
        <v>3134273</v>
      </c>
      <c r="I70" s="10">
        <v>1823513</v>
      </c>
      <c r="J70" s="11" t="s">
        <v>43</v>
      </c>
      <c r="K70" s="10">
        <v>607518</v>
      </c>
      <c r="L70" s="10">
        <v>863814</v>
      </c>
      <c r="M70" s="10">
        <v>327374</v>
      </c>
      <c r="N70" s="10">
        <v>1239843</v>
      </c>
      <c r="O70" s="12">
        <v>2642490</v>
      </c>
      <c r="Q70" s="22">
        <f t="shared" si="0"/>
        <v>5256652</v>
      </c>
      <c r="R70" s="22">
        <f t="shared" si="1"/>
        <v>-2642490</v>
      </c>
      <c r="S70" s="22">
        <f t="shared" si="2"/>
        <v>-790649</v>
      </c>
      <c r="T70" s="22" t="str">
        <f t="shared" si="3"/>
        <v>0</v>
      </c>
      <c r="U70" s="22">
        <f t="shared" si="4"/>
        <v>-863814</v>
      </c>
      <c r="V70" s="22">
        <f t="shared" si="5"/>
        <v>280144</v>
      </c>
      <c r="X70" s="23">
        <f t="shared" si="12"/>
        <v>19177188</v>
      </c>
      <c r="Y70" s="23">
        <f t="shared" si="13"/>
        <v>-9811742</v>
      </c>
      <c r="Z70" s="23">
        <f t="shared" si="14"/>
        <v>-3040194</v>
      </c>
      <c r="AA70" s="23">
        <f t="shared" si="15"/>
        <v>0</v>
      </c>
      <c r="AB70" s="23">
        <f t="shared" si="16"/>
        <v>-3280235</v>
      </c>
      <c r="AC70" s="23">
        <f t="shared" si="17"/>
        <v>972263</v>
      </c>
      <c r="AD70" s="23">
        <f t="shared" si="18"/>
        <v>4017280</v>
      </c>
    </row>
    <row r="71" spans="2:30">
      <c r="B71" s="7" t="s">
        <v>164</v>
      </c>
      <c r="C71" s="8" t="s">
        <v>165</v>
      </c>
      <c r="D71" s="9"/>
      <c r="E71" s="10">
        <v>866545</v>
      </c>
      <c r="F71" s="10">
        <v>33830744</v>
      </c>
      <c r="G71" s="10">
        <v>28614127</v>
      </c>
      <c r="H71" s="10">
        <v>3379277</v>
      </c>
      <c r="I71" s="10">
        <v>1837340</v>
      </c>
      <c r="J71" s="11" t="s">
        <v>43</v>
      </c>
      <c r="K71" s="10">
        <v>715316</v>
      </c>
      <c r="L71" s="10">
        <v>934373</v>
      </c>
      <c r="M71" s="10">
        <v>461167</v>
      </c>
      <c r="N71" s="10">
        <v>1157116</v>
      </c>
      <c r="O71" s="12">
        <v>2804045</v>
      </c>
      <c r="Q71" s="22">
        <f t="shared" si="0"/>
        <v>5507930</v>
      </c>
      <c r="R71" s="22">
        <f t="shared" si="1"/>
        <v>-2804045</v>
      </c>
      <c r="S71" s="22">
        <f t="shared" si="2"/>
        <v>-866545</v>
      </c>
      <c r="T71" s="22" t="str">
        <f t="shared" si="3"/>
        <v>0</v>
      </c>
      <c r="U71" s="22">
        <f t="shared" si="4"/>
        <v>-934373</v>
      </c>
      <c r="V71" s="22">
        <f t="shared" si="5"/>
        <v>254149</v>
      </c>
      <c r="X71" s="23">
        <f t="shared" si="12"/>
        <v>20196131</v>
      </c>
      <c r="Y71" s="23">
        <f t="shared" si="13"/>
        <v>-10271761</v>
      </c>
      <c r="Z71" s="23">
        <f t="shared" si="14"/>
        <v>-3190045</v>
      </c>
      <c r="AA71" s="23">
        <f t="shared" si="15"/>
        <v>0</v>
      </c>
      <c r="AB71" s="23">
        <f t="shared" si="16"/>
        <v>-3429823</v>
      </c>
      <c r="AC71" s="23">
        <f t="shared" si="17"/>
        <v>1002453</v>
      </c>
      <c r="AD71" s="23">
        <f t="shared" si="18"/>
        <v>4306955</v>
      </c>
    </row>
    <row r="72" spans="2:30">
      <c r="B72" s="7" t="s">
        <v>166</v>
      </c>
      <c r="C72" s="8" t="s">
        <v>167</v>
      </c>
      <c r="D72" s="9"/>
      <c r="E72" s="10">
        <v>874766</v>
      </c>
      <c r="F72" s="10">
        <v>34983769</v>
      </c>
      <c r="G72" s="10">
        <v>29446106</v>
      </c>
      <c r="H72" s="10">
        <v>3605705</v>
      </c>
      <c r="I72" s="10">
        <v>1931958</v>
      </c>
      <c r="J72" s="11" t="s">
        <v>43</v>
      </c>
      <c r="K72" s="10">
        <v>712418</v>
      </c>
      <c r="L72" s="10">
        <v>968444</v>
      </c>
      <c r="M72" s="10">
        <v>408461</v>
      </c>
      <c r="N72" s="10">
        <v>1267471</v>
      </c>
      <c r="O72" s="12">
        <v>3116315</v>
      </c>
      <c r="Q72" s="22">
        <f t="shared" si="0"/>
        <v>5923039</v>
      </c>
      <c r="R72" s="22">
        <f t="shared" si="1"/>
        <v>-3116315</v>
      </c>
      <c r="S72" s="22">
        <f t="shared" si="2"/>
        <v>-874766</v>
      </c>
      <c r="T72" s="22" t="str">
        <f t="shared" si="3"/>
        <v>0</v>
      </c>
      <c r="U72" s="22">
        <f t="shared" si="4"/>
        <v>-968444</v>
      </c>
      <c r="V72" s="22">
        <f t="shared" si="5"/>
        <v>303957</v>
      </c>
      <c r="X72" s="23">
        <f t="shared" si="12"/>
        <v>21342565</v>
      </c>
      <c r="Y72" s="23">
        <f t="shared" si="13"/>
        <v>-10827771</v>
      </c>
      <c r="Z72" s="23">
        <f t="shared" si="14"/>
        <v>-3347936</v>
      </c>
      <c r="AA72" s="23">
        <f t="shared" si="15"/>
        <v>0</v>
      </c>
      <c r="AB72" s="23">
        <f t="shared" si="16"/>
        <v>-3596359</v>
      </c>
      <c r="AC72" s="23">
        <f t="shared" si="17"/>
        <v>1042547</v>
      </c>
      <c r="AD72" s="23">
        <f t="shared" si="18"/>
        <v>4613046</v>
      </c>
    </row>
    <row r="73" spans="2:30">
      <c r="B73" s="7" t="s">
        <v>168</v>
      </c>
      <c r="C73" s="8" t="s">
        <v>169</v>
      </c>
      <c r="D73" s="9"/>
      <c r="E73" s="10">
        <v>1025766</v>
      </c>
      <c r="F73" s="10">
        <v>35826142</v>
      </c>
      <c r="G73" s="10">
        <v>30287095</v>
      </c>
      <c r="H73" s="10">
        <v>3474767</v>
      </c>
      <c r="I73" s="10">
        <v>2064280</v>
      </c>
      <c r="J73" s="11" t="s">
        <v>43</v>
      </c>
      <c r="K73" s="10">
        <v>879337</v>
      </c>
      <c r="L73" s="10">
        <v>1020152</v>
      </c>
      <c r="M73" s="10">
        <v>650956</v>
      </c>
      <c r="N73" s="10">
        <v>1272509</v>
      </c>
      <c r="O73" s="12">
        <v>2827881</v>
      </c>
      <c r="Q73" s="22">
        <f t="shared" si="0"/>
        <v>5917927</v>
      </c>
      <c r="R73" s="22">
        <f t="shared" si="1"/>
        <v>-2827881</v>
      </c>
      <c r="S73" s="22">
        <f t="shared" si="2"/>
        <v>-1025766</v>
      </c>
      <c r="T73" s="22" t="str">
        <f t="shared" si="3"/>
        <v>0</v>
      </c>
      <c r="U73" s="22">
        <f t="shared" si="4"/>
        <v>-1020152</v>
      </c>
      <c r="V73" s="22">
        <f t="shared" si="5"/>
        <v>228381</v>
      </c>
      <c r="X73" s="23">
        <f t="shared" si="12"/>
        <v>22605548</v>
      </c>
      <c r="Y73" s="23">
        <f t="shared" si="13"/>
        <v>-11390731</v>
      </c>
      <c r="Z73" s="23">
        <f t="shared" si="14"/>
        <v>-3557726</v>
      </c>
      <c r="AA73" s="23">
        <f t="shared" si="15"/>
        <v>0</v>
      </c>
      <c r="AB73" s="23">
        <f t="shared" si="16"/>
        <v>-3786783</v>
      </c>
      <c r="AC73" s="23">
        <f t="shared" si="17"/>
        <v>1066631</v>
      </c>
      <c r="AD73" s="23">
        <f t="shared" si="18"/>
        <v>4936939</v>
      </c>
    </row>
    <row r="74" spans="2:30">
      <c r="B74" s="7" t="s">
        <v>170</v>
      </c>
      <c r="C74" s="8" t="s">
        <v>171</v>
      </c>
      <c r="D74" s="9"/>
      <c r="E74" s="10">
        <v>928537</v>
      </c>
      <c r="F74" s="10">
        <v>37248437</v>
      </c>
      <c r="G74" s="10">
        <v>31278911</v>
      </c>
      <c r="H74" s="10">
        <v>3803290</v>
      </c>
      <c r="I74" s="10">
        <v>2166236</v>
      </c>
      <c r="J74" s="11" t="s">
        <v>43</v>
      </c>
      <c r="K74" s="10">
        <v>759769</v>
      </c>
      <c r="L74" s="10">
        <v>1061347</v>
      </c>
      <c r="M74" s="10">
        <v>404176</v>
      </c>
      <c r="N74" s="10">
        <v>1460482</v>
      </c>
      <c r="O74" s="12">
        <v>3256196</v>
      </c>
      <c r="Q74" s="22">
        <f t="shared" si="0"/>
        <v>6350969</v>
      </c>
      <c r="R74" s="22">
        <f t="shared" si="1"/>
        <v>-3256196</v>
      </c>
      <c r="S74" s="22">
        <f t="shared" si="2"/>
        <v>-928537</v>
      </c>
      <c r="T74" s="22" t="str">
        <f t="shared" si="3"/>
        <v>0</v>
      </c>
      <c r="U74" s="22">
        <f t="shared" si="4"/>
        <v>-1061347</v>
      </c>
      <c r="V74" s="22">
        <f t="shared" si="5"/>
        <v>355593</v>
      </c>
      <c r="X74" s="23">
        <f t="shared" si="12"/>
        <v>23699865</v>
      </c>
      <c r="Y74" s="23">
        <f t="shared" si="13"/>
        <v>-12004437</v>
      </c>
      <c r="Z74" s="23">
        <f t="shared" si="14"/>
        <v>-3695614</v>
      </c>
      <c r="AA74" s="23">
        <f t="shared" si="15"/>
        <v>0</v>
      </c>
      <c r="AB74" s="23">
        <f t="shared" si="16"/>
        <v>-3984316</v>
      </c>
      <c r="AC74" s="23">
        <f t="shared" si="17"/>
        <v>1142080</v>
      </c>
      <c r="AD74" s="23">
        <f t="shared" si="18"/>
        <v>5157578</v>
      </c>
    </row>
    <row r="75" spans="2:30">
      <c r="B75" s="7" t="s">
        <v>172</v>
      </c>
      <c r="C75" s="8" t="s">
        <v>173</v>
      </c>
      <c r="D75" s="9"/>
      <c r="E75" s="10">
        <v>1050135</v>
      </c>
      <c r="F75" s="10">
        <v>40312069</v>
      </c>
      <c r="G75" s="10">
        <v>34060457</v>
      </c>
      <c r="H75" s="10">
        <v>4114078</v>
      </c>
      <c r="I75" s="10">
        <v>2137534</v>
      </c>
      <c r="J75" s="11" t="s">
        <v>43</v>
      </c>
      <c r="K75" s="10">
        <v>872058</v>
      </c>
      <c r="L75" s="10">
        <v>1159292</v>
      </c>
      <c r="M75" s="10">
        <v>546345</v>
      </c>
      <c r="N75" s="10">
        <v>1303955</v>
      </c>
      <c r="O75" s="12">
        <v>3505263</v>
      </c>
      <c r="Q75" s="22">
        <f t="shared" ref="Q75:Q138" si="19">F75-(SUM(G75:H75)+SUM(R75,S75))</f>
        <v>6692932</v>
      </c>
      <c r="R75" s="22">
        <f t="shared" ref="R75:R138" si="20">-O75</f>
        <v>-3505263</v>
      </c>
      <c r="S75" s="22">
        <f t="shared" ref="S75:S138" si="21">-E75</f>
        <v>-1050135</v>
      </c>
      <c r="T75" s="22" t="str">
        <f t="shared" ref="T75:T138" si="22">J75</f>
        <v>0</v>
      </c>
      <c r="U75" s="22">
        <f t="shared" ref="U75:U138" si="23">-L75</f>
        <v>-1159292</v>
      </c>
      <c r="V75" s="22">
        <f t="shared" ref="V75:V138" si="24">K75-M75</f>
        <v>325713</v>
      </c>
      <c r="X75" s="23">
        <f t="shared" si="12"/>
        <v>24884867</v>
      </c>
      <c r="Y75" s="23">
        <f t="shared" si="13"/>
        <v>-12705655</v>
      </c>
      <c r="Z75" s="23">
        <f t="shared" si="14"/>
        <v>-3879204</v>
      </c>
      <c r="AA75" s="23">
        <f t="shared" si="15"/>
        <v>0</v>
      </c>
      <c r="AB75" s="23">
        <f t="shared" si="16"/>
        <v>-4209235</v>
      </c>
      <c r="AC75" s="23">
        <f t="shared" si="17"/>
        <v>1213644</v>
      </c>
      <c r="AD75" s="23">
        <f t="shared" si="18"/>
        <v>5304417</v>
      </c>
    </row>
    <row r="76" spans="2:30">
      <c r="B76" s="7" t="s">
        <v>174</v>
      </c>
      <c r="C76" s="8" t="s">
        <v>175</v>
      </c>
      <c r="D76" s="9"/>
      <c r="E76" s="10">
        <v>1043713</v>
      </c>
      <c r="F76" s="10">
        <v>40617531</v>
      </c>
      <c r="G76" s="10">
        <v>34249311</v>
      </c>
      <c r="H76" s="10">
        <v>4339046</v>
      </c>
      <c r="I76" s="10">
        <v>2029174</v>
      </c>
      <c r="J76" s="11" t="s">
        <v>43</v>
      </c>
      <c r="K76" s="10">
        <v>835955</v>
      </c>
      <c r="L76" s="10">
        <v>1179022</v>
      </c>
      <c r="M76" s="10">
        <v>477739</v>
      </c>
      <c r="N76" s="10">
        <v>1208368</v>
      </c>
      <c r="O76" s="12">
        <v>3757223</v>
      </c>
      <c r="Q76" s="22">
        <f t="shared" si="19"/>
        <v>6830110</v>
      </c>
      <c r="R76" s="22">
        <f t="shared" si="20"/>
        <v>-3757223</v>
      </c>
      <c r="S76" s="22">
        <f t="shared" si="21"/>
        <v>-1043713</v>
      </c>
      <c r="T76" s="22" t="str">
        <f t="shared" si="22"/>
        <v>0</v>
      </c>
      <c r="U76" s="22">
        <f t="shared" si="23"/>
        <v>-1179022</v>
      </c>
      <c r="V76" s="22">
        <f t="shared" si="24"/>
        <v>358216</v>
      </c>
      <c r="X76" s="23">
        <f t="shared" si="12"/>
        <v>25791938</v>
      </c>
      <c r="Y76" s="23">
        <f t="shared" si="13"/>
        <v>-13346563</v>
      </c>
      <c r="Z76" s="23">
        <f t="shared" si="14"/>
        <v>-4048151</v>
      </c>
      <c r="AA76" s="23">
        <f t="shared" si="15"/>
        <v>0</v>
      </c>
      <c r="AB76" s="23">
        <f t="shared" si="16"/>
        <v>-4419813</v>
      </c>
      <c r="AC76" s="23">
        <f t="shared" si="17"/>
        <v>1267903</v>
      </c>
      <c r="AD76" s="23">
        <f t="shared" si="18"/>
        <v>5245314</v>
      </c>
    </row>
    <row r="77" spans="2:30">
      <c r="B77" s="7" t="s">
        <v>176</v>
      </c>
      <c r="C77" s="8" t="s">
        <v>177</v>
      </c>
      <c r="D77" s="9"/>
      <c r="E77" s="10">
        <v>1202226</v>
      </c>
      <c r="F77" s="10">
        <v>39666742</v>
      </c>
      <c r="G77" s="10">
        <v>33656341</v>
      </c>
      <c r="H77" s="10">
        <v>4116417</v>
      </c>
      <c r="I77" s="10">
        <v>1893984</v>
      </c>
      <c r="J77" s="11" t="s">
        <v>43</v>
      </c>
      <c r="K77" s="10">
        <v>1036943</v>
      </c>
      <c r="L77" s="10">
        <v>1223978</v>
      </c>
      <c r="M77" s="10">
        <v>646077</v>
      </c>
      <c r="N77" s="10">
        <v>1060872</v>
      </c>
      <c r="O77" s="12">
        <v>3397082</v>
      </c>
      <c r="Q77" s="22">
        <f t="shared" si="19"/>
        <v>6493292</v>
      </c>
      <c r="R77" s="22">
        <f t="shared" si="20"/>
        <v>-3397082</v>
      </c>
      <c r="S77" s="22">
        <f t="shared" si="21"/>
        <v>-1202226</v>
      </c>
      <c r="T77" s="22" t="str">
        <f t="shared" si="22"/>
        <v>0</v>
      </c>
      <c r="U77" s="22">
        <f t="shared" si="23"/>
        <v>-1223978</v>
      </c>
      <c r="V77" s="22">
        <f t="shared" si="24"/>
        <v>390866</v>
      </c>
      <c r="X77" s="23">
        <f t="shared" si="12"/>
        <v>26367303</v>
      </c>
      <c r="Y77" s="23">
        <f t="shared" si="13"/>
        <v>-13915764</v>
      </c>
      <c r="Z77" s="23">
        <f t="shared" si="14"/>
        <v>-4224611</v>
      </c>
      <c r="AA77" s="23">
        <f t="shared" si="15"/>
        <v>0</v>
      </c>
      <c r="AB77" s="23">
        <f t="shared" si="16"/>
        <v>-4623639</v>
      </c>
      <c r="AC77" s="23">
        <f t="shared" si="17"/>
        <v>1430388</v>
      </c>
      <c r="AD77" s="23">
        <f t="shared" si="18"/>
        <v>5033677</v>
      </c>
    </row>
    <row r="78" spans="2:30">
      <c r="B78" s="7" t="s">
        <v>178</v>
      </c>
      <c r="C78" s="8" t="s">
        <v>179</v>
      </c>
      <c r="D78" s="9"/>
      <c r="E78" s="10">
        <v>1109684</v>
      </c>
      <c r="F78" s="10">
        <v>40199210</v>
      </c>
      <c r="G78" s="10">
        <v>33813382</v>
      </c>
      <c r="H78" s="10">
        <v>4367308</v>
      </c>
      <c r="I78" s="10">
        <v>2018520</v>
      </c>
      <c r="J78" s="11" t="s">
        <v>43</v>
      </c>
      <c r="K78" s="10">
        <v>923643</v>
      </c>
      <c r="L78" s="10">
        <v>1287545</v>
      </c>
      <c r="M78" s="10">
        <v>422200</v>
      </c>
      <c r="N78" s="10">
        <v>1232418</v>
      </c>
      <c r="O78" s="12">
        <v>3804581</v>
      </c>
      <c r="Q78" s="22">
        <f t="shared" si="19"/>
        <v>6932785</v>
      </c>
      <c r="R78" s="22">
        <f t="shared" si="20"/>
        <v>-3804581</v>
      </c>
      <c r="S78" s="22">
        <f t="shared" si="21"/>
        <v>-1109684</v>
      </c>
      <c r="T78" s="22" t="str">
        <f t="shared" si="22"/>
        <v>0</v>
      </c>
      <c r="U78" s="22">
        <f t="shared" si="23"/>
        <v>-1287545</v>
      </c>
      <c r="V78" s="22">
        <f t="shared" si="24"/>
        <v>501443</v>
      </c>
      <c r="X78" s="23">
        <f t="shared" ref="X78:X141" si="25">SUM(Q75:Q78)</f>
        <v>26949119</v>
      </c>
      <c r="Y78" s="23">
        <f t="shared" ref="Y78:Y141" si="26">SUM(R75:R78)</f>
        <v>-14464149</v>
      </c>
      <c r="Z78" s="23">
        <f t="shared" ref="Z78:Z141" si="27">SUM(S75:S78)</f>
        <v>-4405758</v>
      </c>
      <c r="AA78" s="23">
        <f t="shared" ref="AA78:AA141" si="28">SUM(T75:T78)</f>
        <v>0</v>
      </c>
      <c r="AB78" s="23">
        <f t="shared" ref="AB78:AB141" si="29">SUM(U75:U78)</f>
        <v>-4849837</v>
      </c>
      <c r="AC78" s="23">
        <f t="shared" ref="AC78:AC141" si="30">SUM(V75:V78)</f>
        <v>1576238</v>
      </c>
      <c r="AD78" s="23">
        <f t="shared" ref="AD78:AD141" si="31">SUM(X78:AC78)</f>
        <v>4805613</v>
      </c>
    </row>
    <row r="79" spans="2:30">
      <c r="B79" s="7" t="s">
        <v>180</v>
      </c>
      <c r="C79" s="8" t="s">
        <v>181</v>
      </c>
      <c r="D79" s="9"/>
      <c r="E79" s="10">
        <v>1181599</v>
      </c>
      <c r="F79" s="10">
        <v>43939374</v>
      </c>
      <c r="G79" s="10">
        <v>37336296</v>
      </c>
      <c r="H79" s="10">
        <v>4756951</v>
      </c>
      <c r="I79" s="10">
        <v>1846127</v>
      </c>
      <c r="J79" s="11" t="s">
        <v>43</v>
      </c>
      <c r="K79" s="10">
        <v>1066477</v>
      </c>
      <c r="L79" s="10">
        <v>1363650</v>
      </c>
      <c r="M79" s="10">
        <v>565984</v>
      </c>
      <c r="N79" s="10">
        <v>982970</v>
      </c>
      <c r="O79" s="12">
        <v>4086079</v>
      </c>
      <c r="Q79" s="22">
        <f t="shared" si="19"/>
        <v>7113805</v>
      </c>
      <c r="R79" s="22">
        <f t="shared" si="20"/>
        <v>-4086079</v>
      </c>
      <c r="S79" s="22">
        <f t="shared" si="21"/>
        <v>-1181599</v>
      </c>
      <c r="T79" s="22" t="str">
        <f t="shared" si="22"/>
        <v>0</v>
      </c>
      <c r="U79" s="22">
        <f t="shared" si="23"/>
        <v>-1363650</v>
      </c>
      <c r="V79" s="22">
        <f t="shared" si="24"/>
        <v>500493</v>
      </c>
      <c r="X79" s="23">
        <f t="shared" si="25"/>
        <v>27369992</v>
      </c>
      <c r="Y79" s="23">
        <f t="shared" si="26"/>
        <v>-15044965</v>
      </c>
      <c r="Z79" s="23">
        <f t="shared" si="27"/>
        <v>-4537222</v>
      </c>
      <c r="AA79" s="23">
        <f t="shared" si="28"/>
        <v>0</v>
      </c>
      <c r="AB79" s="23">
        <f t="shared" si="29"/>
        <v>-5054195</v>
      </c>
      <c r="AC79" s="23">
        <f t="shared" si="30"/>
        <v>1751018</v>
      </c>
      <c r="AD79" s="23">
        <f t="shared" si="31"/>
        <v>4484628</v>
      </c>
    </row>
    <row r="80" spans="2:30">
      <c r="B80" s="7" t="s">
        <v>182</v>
      </c>
      <c r="C80" s="8" t="s">
        <v>183</v>
      </c>
      <c r="D80" s="9"/>
      <c r="E80" s="10">
        <v>1149948</v>
      </c>
      <c r="F80" s="10">
        <v>44203904</v>
      </c>
      <c r="G80" s="10">
        <v>37324686</v>
      </c>
      <c r="H80" s="10">
        <v>4949111</v>
      </c>
      <c r="I80" s="10">
        <v>1930107</v>
      </c>
      <c r="J80" s="11" t="s">
        <v>43</v>
      </c>
      <c r="K80" s="10">
        <v>1031243</v>
      </c>
      <c r="L80" s="10">
        <v>1390934</v>
      </c>
      <c r="M80" s="10">
        <v>513780</v>
      </c>
      <c r="N80" s="10">
        <v>1056636</v>
      </c>
      <c r="O80" s="12">
        <v>4279712</v>
      </c>
      <c r="Q80" s="22">
        <f t="shared" si="19"/>
        <v>7359767</v>
      </c>
      <c r="R80" s="22">
        <f t="shared" si="20"/>
        <v>-4279712</v>
      </c>
      <c r="S80" s="22">
        <f t="shared" si="21"/>
        <v>-1149948</v>
      </c>
      <c r="T80" s="22" t="str">
        <f t="shared" si="22"/>
        <v>0</v>
      </c>
      <c r="U80" s="22">
        <f t="shared" si="23"/>
        <v>-1390934</v>
      </c>
      <c r="V80" s="22">
        <f t="shared" si="24"/>
        <v>517463</v>
      </c>
      <c r="X80" s="23">
        <f t="shared" si="25"/>
        <v>27899649</v>
      </c>
      <c r="Y80" s="23">
        <f t="shared" si="26"/>
        <v>-15567454</v>
      </c>
      <c r="Z80" s="23">
        <f t="shared" si="27"/>
        <v>-4643457</v>
      </c>
      <c r="AA80" s="23">
        <f t="shared" si="28"/>
        <v>0</v>
      </c>
      <c r="AB80" s="23">
        <f t="shared" si="29"/>
        <v>-5266107</v>
      </c>
      <c r="AC80" s="23">
        <f t="shared" si="30"/>
        <v>1910265</v>
      </c>
      <c r="AD80" s="23">
        <f t="shared" si="31"/>
        <v>4332896</v>
      </c>
    </row>
    <row r="81" spans="2:30">
      <c r="B81" s="7" t="s">
        <v>184</v>
      </c>
      <c r="C81" s="8" t="s">
        <v>185</v>
      </c>
      <c r="D81" s="9"/>
      <c r="E81" s="10">
        <v>1298146</v>
      </c>
      <c r="F81" s="10">
        <v>43380682</v>
      </c>
      <c r="G81" s="10">
        <v>36673156</v>
      </c>
      <c r="H81" s="10">
        <v>4710026</v>
      </c>
      <c r="I81" s="10">
        <v>1997500</v>
      </c>
      <c r="J81" s="11" t="s">
        <v>43</v>
      </c>
      <c r="K81" s="10">
        <v>1306623</v>
      </c>
      <c r="L81" s="10">
        <v>1431663</v>
      </c>
      <c r="M81" s="10">
        <v>727371</v>
      </c>
      <c r="N81" s="10">
        <v>1145089</v>
      </c>
      <c r="O81" s="12">
        <v>3829899</v>
      </c>
      <c r="Q81" s="22">
        <f t="shared" si="19"/>
        <v>7125545</v>
      </c>
      <c r="R81" s="22">
        <f t="shared" si="20"/>
        <v>-3829899</v>
      </c>
      <c r="S81" s="22">
        <f t="shared" si="21"/>
        <v>-1298146</v>
      </c>
      <c r="T81" s="22" t="str">
        <f t="shared" si="22"/>
        <v>0</v>
      </c>
      <c r="U81" s="22">
        <f t="shared" si="23"/>
        <v>-1431663</v>
      </c>
      <c r="V81" s="22">
        <f t="shared" si="24"/>
        <v>579252</v>
      </c>
      <c r="X81" s="23">
        <f t="shared" si="25"/>
        <v>28531902</v>
      </c>
      <c r="Y81" s="23">
        <f t="shared" si="26"/>
        <v>-16000271</v>
      </c>
      <c r="Z81" s="23">
        <f t="shared" si="27"/>
        <v>-4739377</v>
      </c>
      <c r="AA81" s="23">
        <f t="shared" si="28"/>
        <v>0</v>
      </c>
      <c r="AB81" s="23">
        <f t="shared" si="29"/>
        <v>-5473792</v>
      </c>
      <c r="AC81" s="23">
        <f t="shared" si="30"/>
        <v>2098651</v>
      </c>
      <c r="AD81" s="23">
        <f t="shared" si="31"/>
        <v>4417113</v>
      </c>
    </row>
    <row r="82" spans="2:30">
      <c r="B82" s="7" t="s">
        <v>186</v>
      </c>
      <c r="C82" s="8" t="s">
        <v>187</v>
      </c>
      <c r="D82" s="9"/>
      <c r="E82" s="10">
        <v>1227990</v>
      </c>
      <c r="F82" s="10">
        <v>46109111</v>
      </c>
      <c r="G82" s="10">
        <v>38595373</v>
      </c>
      <c r="H82" s="10">
        <v>5232859</v>
      </c>
      <c r="I82" s="10">
        <v>2280879</v>
      </c>
      <c r="J82" s="11" t="s">
        <v>43</v>
      </c>
      <c r="K82" s="10">
        <v>1074292</v>
      </c>
      <c r="L82" s="10">
        <v>1477745</v>
      </c>
      <c r="M82" s="10">
        <v>469073</v>
      </c>
      <c r="N82" s="10">
        <v>1408353</v>
      </c>
      <c r="O82" s="12">
        <v>4520434</v>
      </c>
      <c r="Q82" s="22">
        <f t="shared" si="19"/>
        <v>8029303</v>
      </c>
      <c r="R82" s="22">
        <f t="shared" si="20"/>
        <v>-4520434</v>
      </c>
      <c r="S82" s="22">
        <f t="shared" si="21"/>
        <v>-1227990</v>
      </c>
      <c r="T82" s="22" t="str">
        <f t="shared" si="22"/>
        <v>0</v>
      </c>
      <c r="U82" s="22">
        <f t="shared" si="23"/>
        <v>-1477745</v>
      </c>
      <c r="V82" s="22">
        <f t="shared" si="24"/>
        <v>605219</v>
      </c>
      <c r="X82" s="23">
        <f t="shared" si="25"/>
        <v>29628420</v>
      </c>
      <c r="Y82" s="23">
        <f t="shared" si="26"/>
        <v>-16716124</v>
      </c>
      <c r="Z82" s="23">
        <f t="shared" si="27"/>
        <v>-4857683</v>
      </c>
      <c r="AA82" s="23">
        <f t="shared" si="28"/>
        <v>0</v>
      </c>
      <c r="AB82" s="23">
        <f t="shared" si="29"/>
        <v>-5663992</v>
      </c>
      <c r="AC82" s="23">
        <f t="shared" si="30"/>
        <v>2202427</v>
      </c>
      <c r="AD82" s="23">
        <f t="shared" si="31"/>
        <v>4593048</v>
      </c>
    </row>
    <row r="83" spans="2:30">
      <c r="B83" s="7" t="s">
        <v>188</v>
      </c>
      <c r="C83" s="8" t="s">
        <v>189</v>
      </c>
      <c r="D83" s="9"/>
      <c r="E83" s="10">
        <v>1323532</v>
      </c>
      <c r="F83" s="10">
        <v>50545249</v>
      </c>
      <c r="G83" s="10">
        <v>42745553</v>
      </c>
      <c r="H83" s="10">
        <v>5542224</v>
      </c>
      <c r="I83" s="10">
        <v>2257472</v>
      </c>
      <c r="J83" s="11" t="s">
        <v>43</v>
      </c>
      <c r="K83" s="10">
        <v>1310565</v>
      </c>
      <c r="L83" s="10">
        <v>1500193</v>
      </c>
      <c r="M83" s="10">
        <v>692698</v>
      </c>
      <c r="N83" s="10">
        <v>1375146</v>
      </c>
      <c r="O83" s="12">
        <v>4831987</v>
      </c>
      <c r="Q83" s="22">
        <f t="shared" si="19"/>
        <v>8412991</v>
      </c>
      <c r="R83" s="22">
        <f t="shared" si="20"/>
        <v>-4831987</v>
      </c>
      <c r="S83" s="22">
        <f t="shared" si="21"/>
        <v>-1323532</v>
      </c>
      <c r="T83" s="22" t="str">
        <f t="shared" si="22"/>
        <v>0</v>
      </c>
      <c r="U83" s="22">
        <f t="shared" si="23"/>
        <v>-1500193</v>
      </c>
      <c r="V83" s="22">
        <f t="shared" si="24"/>
        <v>617867</v>
      </c>
      <c r="X83" s="23">
        <f t="shared" si="25"/>
        <v>30927606</v>
      </c>
      <c r="Y83" s="23">
        <f t="shared" si="26"/>
        <v>-17462032</v>
      </c>
      <c r="Z83" s="23">
        <f t="shared" si="27"/>
        <v>-4999616</v>
      </c>
      <c r="AA83" s="23">
        <f t="shared" si="28"/>
        <v>0</v>
      </c>
      <c r="AB83" s="23">
        <f t="shared" si="29"/>
        <v>-5800535</v>
      </c>
      <c r="AC83" s="23">
        <f t="shared" si="30"/>
        <v>2319801</v>
      </c>
      <c r="AD83" s="23">
        <f t="shared" si="31"/>
        <v>4985224</v>
      </c>
    </row>
    <row r="84" spans="2:30">
      <c r="B84" s="7" t="s">
        <v>190</v>
      </c>
      <c r="C84" s="8" t="s">
        <v>191</v>
      </c>
      <c r="D84" s="9"/>
      <c r="E84" s="10">
        <v>1311979</v>
      </c>
      <c r="F84" s="10">
        <v>53770624</v>
      </c>
      <c r="G84" s="10">
        <v>45078891</v>
      </c>
      <c r="H84" s="10">
        <v>6066700</v>
      </c>
      <c r="I84" s="10">
        <v>2625033</v>
      </c>
      <c r="J84" s="11" t="s">
        <v>43</v>
      </c>
      <c r="K84" s="10">
        <v>1197491</v>
      </c>
      <c r="L84" s="10">
        <v>1502853</v>
      </c>
      <c r="M84" s="10">
        <v>603797</v>
      </c>
      <c r="N84" s="10">
        <v>1715874</v>
      </c>
      <c r="O84" s="12">
        <v>5314209</v>
      </c>
      <c r="Q84" s="22">
        <f t="shared" si="19"/>
        <v>9251221</v>
      </c>
      <c r="R84" s="22">
        <f t="shared" si="20"/>
        <v>-5314209</v>
      </c>
      <c r="S84" s="22">
        <f t="shared" si="21"/>
        <v>-1311979</v>
      </c>
      <c r="T84" s="22" t="str">
        <f t="shared" si="22"/>
        <v>0</v>
      </c>
      <c r="U84" s="22">
        <f t="shared" si="23"/>
        <v>-1502853</v>
      </c>
      <c r="V84" s="22">
        <f t="shared" si="24"/>
        <v>593694</v>
      </c>
      <c r="X84" s="23">
        <f t="shared" si="25"/>
        <v>32819060</v>
      </c>
      <c r="Y84" s="23">
        <f t="shared" si="26"/>
        <v>-18496529</v>
      </c>
      <c r="Z84" s="23">
        <f t="shared" si="27"/>
        <v>-5161647</v>
      </c>
      <c r="AA84" s="23">
        <f t="shared" si="28"/>
        <v>0</v>
      </c>
      <c r="AB84" s="23">
        <f t="shared" si="29"/>
        <v>-5912454</v>
      </c>
      <c r="AC84" s="23">
        <f t="shared" si="30"/>
        <v>2396032</v>
      </c>
      <c r="AD84" s="23">
        <f t="shared" si="31"/>
        <v>5644462</v>
      </c>
    </row>
    <row r="85" spans="2:30">
      <c r="B85" s="7" t="s">
        <v>192</v>
      </c>
      <c r="C85" s="8" t="s">
        <v>193</v>
      </c>
      <c r="D85" s="9"/>
      <c r="E85" s="10">
        <v>1498770</v>
      </c>
      <c r="F85" s="10">
        <v>56645922</v>
      </c>
      <c r="G85" s="10">
        <v>47664528</v>
      </c>
      <c r="H85" s="10">
        <v>5751884</v>
      </c>
      <c r="I85" s="10">
        <v>3229510</v>
      </c>
      <c r="J85" s="11" t="s">
        <v>43</v>
      </c>
      <c r="K85" s="10">
        <v>1483518</v>
      </c>
      <c r="L85" s="10">
        <v>1567923</v>
      </c>
      <c r="M85" s="10">
        <v>969699</v>
      </c>
      <c r="N85" s="10">
        <v>2175406</v>
      </c>
      <c r="O85" s="12">
        <v>4779732</v>
      </c>
      <c r="Q85" s="22">
        <f t="shared" si="19"/>
        <v>9508012</v>
      </c>
      <c r="R85" s="22">
        <f t="shared" si="20"/>
        <v>-4779732</v>
      </c>
      <c r="S85" s="22">
        <f t="shared" si="21"/>
        <v>-1498770</v>
      </c>
      <c r="T85" s="22" t="str">
        <f t="shared" si="22"/>
        <v>0</v>
      </c>
      <c r="U85" s="22">
        <f t="shared" si="23"/>
        <v>-1567923</v>
      </c>
      <c r="V85" s="22">
        <f t="shared" si="24"/>
        <v>513819</v>
      </c>
      <c r="X85" s="23">
        <f t="shared" si="25"/>
        <v>35201527</v>
      </c>
      <c r="Y85" s="23">
        <f t="shared" si="26"/>
        <v>-19446362</v>
      </c>
      <c r="Z85" s="23">
        <f t="shared" si="27"/>
        <v>-5362271</v>
      </c>
      <c r="AA85" s="23">
        <f t="shared" si="28"/>
        <v>0</v>
      </c>
      <c r="AB85" s="23">
        <f t="shared" si="29"/>
        <v>-6048714</v>
      </c>
      <c r="AC85" s="23">
        <f t="shared" si="30"/>
        <v>2330599</v>
      </c>
      <c r="AD85" s="23">
        <f t="shared" si="31"/>
        <v>6674779</v>
      </c>
    </row>
    <row r="86" spans="2:30">
      <c r="B86" s="7" t="s">
        <v>194</v>
      </c>
      <c r="C86" s="8" t="s">
        <v>195</v>
      </c>
      <c r="D86" s="9"/>
      <c r="E86" s="10">
        <v>1427912</v>
      </c>
      <c r="F86" s="10">
        <v>62196111</v>
      </c>
      <c r="G86" s="10">
        <v>51883003</v>
      </c>
      <c r="H86" s="10">
        <v>6657878</v>
      </c>
      <c r="I86" s="10">
        <v>3655230</v>
      </c>
      <c r="J86" s="11" t="s">
        <v>43</v>
      </c>
      <c r="K86" s="10">
        <v>1317159</v>
      </c>
      <c r="L86" s="10">
        <v>1685094</v>
      </c>
      <c r="M86" s="10">
        <v>637128</v>
      </c>
      <c r="N86" s="10">
        <v>2650167</v>
      </c>
      <c r="O86" s="12">
        <v>5741799</v>
      </c>
      <c r="Q86" s="22">
        <f t="shared" si="19"/>
        <v>10824941</v>
      </c>
      <c r="R86" s="22">
        <f t="shared" si="20"/>
        <v>-5741799</v>
      </c>
      <c r="S86" s="22">
        <f t="shared" si="21"/>
        <v>-1427912</v>
      </c>
      <c r="T86" s="22" t="str">
        <f t="shared" si="22"/>
        <v>0</v>
      </c>
      <c r="U86" s="22">
        <f t="shared" si="23"/>
        <v>-1685094</v>
      </c>
      <c r="V86" s="22">
        <f t="shared" si="24"/>
        <v>680031</v>
      </c>
      <c r="X86" s="23">
        <f t="shared" si="25"/>
        <v>37997165</v>
      </c>
      <c r="Y86" s="23">
        <f t="shared" si="26"/>
        <v>-20667727</v>
      </c>
      <c r="Z86" s="23">
        <f t="shared" si="27"/>
        <v>-5562193</v>
      </c>
      <c r="AA86" s="23">
        <f t="shared" si="28"/>
        <v>0</v>
      </c>
      <c r="AB86" s="23">
        <f t="shared" si="29"/>
        <v>-6256063</v>
      </c>
      <c r="AC86" s="23">
        <f t="shared" si="30"/>
        <v>2405411</v>
      </c>
      <c r="AD86" s="23">
        <f t="shared" si="31"/>
        <v>7916593</v>
      </c>
    </row>
    <row r="87" spans="2:30">
      <c r="B87" s="7" t="s">
        <v>196</v>
      </c>
      <c r="C87" s="8" t="s">
        <v>197</v>
      </c>
      <c r="D87" s="9"/>
      <c r="E87" s="10">
        <v>1536021</v>
      </c>
      <c r="F87" s="10">
        <v>70210556</v>
      </c>
      <c r="G87" s="10">
        <v>59208863</v>
      </c>
      <c r="H87" s="10">
        <v>7177773</v>
      </c>
      <c r="I87" s="10">
        <v>3823920</v>
      </c>
      <c r="J87" s="11" t="s">
        <v>43</v>
      </c>
      <c r="K87" s="10">
        <v>1436356</v>
      </c>
      <c r="L87" s="10">
        <v>1889950</v>
      </c>
      <c r="M87" s="10">
        <v>887323</v>
      </c>
      <c r="N87" s="10">
        <v>2483003</v>
      </c>
      <c r="O87" s="12">
        <v>6274343</v>
      </c>
      <c r="Q87" s="22">
        <f t="shared" si="19"/>
        <v>11634284</v>
      </c>
      <c r="R87" s="22">
        <f t="shared" si="20"/>
        <v>-6274343</v>
      </c>
      <c r="S87" s="22">
        <f t="shared" si="21"/>
        <v>-1536021</v>
      </c>
      <c r="T87" s="22" t="str">
        <f t="shared" si="22"/>
        <v>0</v>
      </c>
      <c r="U87" s="22">
        <f t="shared" si="23"/>
        <v>-1889950</v>
      </c>
      <c r="V87" s="22">
        <f t="shared" si="24"/>
        <v>549033</v>
      </c>
      <c r="X87" s="23">
        <f t="shared" si="25"/>
        <v>41218458</v>
      </c>
      <c r="Y87" s="23">
        <f t="shared" si="26"/>
        <v>-22110083</v>
      </c>
      <c r="Z87" s="23">
        <f t="shared" si="27"/>
        <v>-5774682</v>
      </c>
      <c r="AA87" s="23">
        <f t="shared" si="28"/>
        <v>0</v>
      </c>
      <c r="AB87" s="23">
        <f t="shared" si="29"/>
        <v>-6645820</v>
      </c>
      <c r="AC87" s="23">
        <f t="shared" si="30"/>
        <v>2336577</v>
      </c>
      <c r="AD87" s="23">
        <f t="shared" si="31"/>
        <v>9024450</v>
      </c>
    </row>
    <row r="88" spans="2:30">
      <c r="B88" s="7" t="s">
        <v>198</v>
      </c>
      <c r="C88" s="8" t="s">
        <v>199</v>
      </c>
      <c r="D88" s="9"/>
      <c r="E88" s="10">
        <v>1536989</v>
      </c>
      <c r="F88" s="10">
        <v>76807596</v>
      </c>
      <c r="G88" s="10">
        <v>64484842</v>
      </c>
      <c r="H88" s="10">
        <v>7979812</v>
      </c>
      <c r="I88" s="10">
        <v>4342942</v>
      </c>
      <c r="J88" s="11" t="s">
        <v>43</v>
      </c>
      <c r="K88" s="10">
        <v>1462288</v>
      </c>
      <c r="L88" s="10">
        <v>2076972</v>
      </c>
      <c r="M88" s="10">
        <v>939157</v>
      </c>
      <c r="N88" s="10">
        <v>2789101</v>
      </c>
      <c r="O88" s="12">
        <v>7041175</v>
      </c>
      <c r="Q88" s="22">
        <f t="shared" si="19"/>
        <v>12921106</v>
      </c>
      <c r="R88" s="22">
        <f t="shared" si="20"/>
        <v>-7041175</v>
      </c>
      <c r="S88" s="22">
        <f t="shared" si="21"/>
        <v>-1536989</v>
      </c>
      <c r="T88" s="22" t="str">
        <f t="shared" si="22"/>
        <v>0</v>
      </c>
      <c r="U88" s="22">
        <f t="shared" si="23"/>
        <v>-2076972</v>
      </c>
      <c r="V88" s="22">
        <f t="shared" si="24"/>
        <v>523131</v>
      </c>
      <c r="X88" s="23">
        <f t="shared" si="25"/>
        <v>44888343</v>
      </c>
      <c r="Y88" s="23">
        <f t="shared" si="26"/>
        <v>-23837049</v>
      </c>
      <c r="Z88" s="23">
        <f t="shared" si="27"/>
        <v>-5999692</v>
      </c>
      <c r="AA88" s="23">
        <f t="shared" si="28"/>
        <v>0</v>
      </c>
      <c r="AB88" s="23">
        <f t="shared" si="29"/>
        <v>-7219939</v>
      </c>
      <c r="AC88" s="23">
        <f t="shared" si="30"/>
        <v>2266014</v>
      </c>
      <c r="AD88" s="23">
        <f t="shared" si="31"/>
        <v>10097677</v>
      </c>
    </row>
    <row r="89" spans="2:30">
      <c r="B89" s="7" t="s">
        <v>200</v>
      </c>
      <c r="C89" s="8" t="s">
        <v>201</v>
      </c>
      <c r="D89" s="9"/>
      <c r="E89" s="10">
        <v>1761676</v>
      </c>
      <c r="F89" s="10">
        <v>78420092</v>
      </c>
      <c r="G89" s="10">
        <v>66258250</v>
      </c>
      <c r="H89" s="10">
        <v>7522264</v>
      </c>
      <c r="I89" s="10">
        <v>4639578</v>
      </c>
      <c r="J89" s="11" t="s">
        <v>43</v>
      </c>
      <c r="K89" s="10">
        <v>1760675</v>
      </c>
      <c r="L89" s="10">
        <v>2319263</v>
      </c>
      <c r="M89" s="10">
        <v>1425011</v>
      </c>
      <c r="N89" s="10">
        <v>2655979</v>
      </c>
      <c r="O89" s="12">
        <v>6395825</v>
      </c>
      <c r="Q89" s="22">
        <f t="shared" si="19"/>
        <v>12797079</v>
      </c>
      <c r="R89" s="22">
        <f t="shared" si="20"/>
        <v>-6395825</v>
      </c>
      <c r="S89" s="22">
        <f t="shared" si="21"/>
        <v>-1761676</v>
      </c>
      <c r="T89" s="22" t="str">
        <f t="shared" si="22"/>
        <v>0</v>
      </c>
      <c r="U89" s="22">
        <f t="shared" si="23"/>
        <v>-2319263</v>
      </c>
      <c r="V89" s="22">
        <f t="shared" si="24"/>
        <v>335664</v>
      </c>
      <c r="X89" s="23">
        <f t="shared" si="25"/>
        <v>48177410</v>
      </c>
      <c r="Y89" s="23">
        <f t="shared" si="26"/>
        <v>-25453142</v>
      </c>
      <c r="Z89" s="23">
        <f t="shared" si="27"/>
        <v>-6262598</v>
      </c>
      <c r="AA89" s="23">
        <f t="shared" si="28"/>
        <v>0</v>
      </c>
      <c r="AB89" s="23">
        <f t="shared" si="29"/>
        <v>-7971279</v>
      </c>
      <c r="AC89" s="23">
        <f t="shared" si="30"/>
        <v>2087859</v>
      </c>
      <c r="AD89" s="23">
        <f t="shared" si="31"/>
        <v>10578250</v>
      </c>
    </row>
    <row r="90" spans="2:30">
      <c r="B90" s="7" t="s">
        <v>202</v>
      </c>
      <c r="C90" s="8" t="s">
        <v>203</v>
      </c>
      <c r="D90" s="9"/>
      <c r="E90" s="10">
        <v>1700080</v>
      </c>
      <c r="F90" s="10">
        <v>81944963</v>
      </c>
      <c r="G90" s="10">
        <v>69303165</v>
      </c>
      <c r="H90" s="10">
        <v>8706128</v>
      </c>
      <c r="I90" s="10">
        <v>3935670</v>
      </c>
      <c r="J90" s="11" t="s">
        <v>43</v>
      </c>
      <c r="K90" s="10">
        <v>1672046</v>
      </c>
      <c r="L90" s="10">
        <v>2602005</v>
      </c>
      <c r="M90" s="10">
        <v>849408</v>
      </c>
      <c r="N90" s="10">
        <v>2156303</v>
      </c>
      <c r="O90" s="12">
        <v>7889634</v>
      </c>
      <c r="Q90" s="22">
        <f t="shared" si="19"/>
        <v>13525384</v>
      </c>
      <c r="R90" s="22">
        <f t="shared" si="20"/>
        <v>-7889634</v>
      </c>
      <c r="S90" s="22">
        <f t="shared" si="21"/>
        <v>-1700080</v>
      </c>
      <c r="T90" s="22" t="str">
        <f t="shared" si="22"/>
        <v>0</v>
      </c>
      <c r="U90" s="22">
        <f t="shared" si="23"/>
        <v>-2602005</v>
      </c>
      <c r="V90" s="22">
        <f t="shared" si="24"/>
        <v>822638</v>
      </c>
      <c r="X90" s="23">
        <f t="shared" si="25"/>
        <v>50877853</v>
      </c>
      <c r="Y90" s="23">
        <f t="shared" si="26"/>
        <v>-27600977</v>
      </c>
      <c r="Z90" s="23">
        <f t="shared" si="27"/>
        <v>-6534766</v>
      </c>
      <c r="AA90" s="23">
        <f t="shared" si="28"/>
        <v>0</v>
      </c>
      <c r="AB90" s="23">
        <f t="shared" si="29"/>
        <v>-8888190</v>
      </c>
      <c r="AC90" s="23">
        <f t="shared" si="30"/>
        <v>2230466</v>
      </c>
      <c r="AD90" s="23">
        <f t="shared" si="31"/>
        <v>10084386</v>
      </c>
    </row>
    <row r="91" spans="2:30">
      <c r="B91" s="7" t="s">
        <v>204</v>
      </c>
      <c r="C91" s="8" t="s">
        <v>205</v>
      </c>
      <c r="D91" s="9"/>
      <c r="E91" s="10">
        <v>1809315</v>
      </c>
      <c r="F91" s="10">
        <v>87759393</v>
      </c>
      <c r="G91" s="10">
        <v>74791903</v>
      </c>
      <c r="H91" s="10">
        <v>9362180</v>
      </c>
      <c r="I91" s="10">
        <v>3605310</v>
      </c>
      <c r="J91" s="11" t="s">
        <v>43</v>
      </c>
      <c r="K91" s="10">
        <v>1903971</v>
      </c>
      <c r="L91" s="10">
        <v>2821550</v>
      </c>
      <c r="M91" s="10">
        <v>1151970</v>
      </c>
      <c r="N91" s="10">
        <v>1535761</v>
      </c>
      <c r="O91" s="12">
        <v>8528948</v>
      </c>
      <c r="Q91" s="22">
        <f t="shared" si="19"/>
        <v>13943573</v>
      </c>
      <c r="R91" s="22">
        <f t="shared" si="20"/>
        <v>-8528948</v>
      </c>
      <c r="S91" s="22">
        <f t="shared" si="21"/>
        <v>-1809315</v>
      </c>
      <c r="T91" s="22" t="str">
        <f t="shared" si="22"/>
        <v>0</v>
      </c>
      <c r="U91" s="22">
        <f t="shared" si="23"/>
        <v>-2821550</v>
      </c>
      <c r="V91" s="22">
        <f t="shared" si="24"/>
        <v>752001</v>
      </c>
      <c r="X91" s="23">
        <f t="shared" si="25"/>
        <v>53187142</v>
      </c>
      <c r="Y91" s="23">
        <f t="shared" si="26"/>
        <v>-29855582</v>
      </c>
      <c r="Z91" s="23">
        <f t="shared" si="27"/>
        <v>-6808060</v>
      </c>
      <c r="AA91" s="23">
        <f t="shared" si="28"/>
        <v>0</v>
      </c>
      <c r="AB91" s="23">
        <f t="shared" si="29"/>
        <v>-9819790</v>
      </c>
      <c r="AC91" s="23">
        <f t="shared" si="30"/>
        <v>2433434</v>
      </c>
      <c r="AD91" s="23">
        <f t="shared" si="31"/>
        <v>9137144</v>
      </c>
    </row>
    <row r="92" spans="2:30">
      <c r="B92" s="7" t="s">
        <v>206</v>
      </c>
      <c r="C92" s="8" t="s">
        <v>207</v>
      </c>
      <c r="D92" s="9"/>
      <c r="E92" s="10">
        <v>1771016</v>
      </c>
      <c r="F92" s="10">
        <v>88613767</v>
      </c>
      <c r="G92" s="10">
        <v>75598658</v>
      </c>
      <c r="H92" s="10">
        <v>10063769</v>
      </c>
      <c r="I92" s="10">
        <v>2951340</v>
      </c>
      <c r="J92" s="11" t="s">
        <v>43</v>
      </c>
      <c r="K92" s="10">
        <v>1856502</v>
      </c>
      <c r="L92" s="10">
        <v>2947621</v>
      </c>
      <c r="M92" s="10">
        <v>870741</v>
      </c>
      <c r="N92" s="10">
        <v>989480</v>
      </c>
      <c r="O92" s="12">
        <v>9177351</v>
      </c>
      <c r="Q92" s="22">
        <f t="shared" si="19"/>
        <v>13899707</v>
      </c>
      <c r="R92" s="22">
        <f t="shared" si="20"/>
        <v>-9177351</v>
      </c>
      <c r="S92" s="22">
        <f t="shared" si="21"/>
        <v>-1771016</v>
      </c>
      <c r="T92" s="22" t="str">
        <f t="shared" si="22"/>
        <v>0</v>
      </c>
      <c r="U92" s="22">
        <f t="shared" si="23"/>
        <v>-2947621</v>
      </c>
      <c r="V92" s="22">
        <f t="shared" si="24"/>
        <v>985761</v>
      </c>
      <c r="X92" s="23">
        <f t="shared" si="25"/>
        <v>54165743</v>
      </c>
      <c r="Y92" s="23">
        <f t="shared" si="26"/>
        <v>-31991758</v>
      </c>
      <c r="Z92" s="23">
        <f t="shared" si="27"/>
        <v>-7042087</v>
      </c>
      <c r="AA92" s="23">
        <f t="shared" si="28"/>
        <v>0</v>
      </c>
      <c r="AB92" s="23">
        <f t="shared" si="29"/>
        <v>-10690439</v>
      </c>
      <c r="AC92" s="23">
        <f t="shared" si="30"/>
        <v>2896064</v>
      </c>
      <c r="AD92" s="23">
        <f t="shared" si="31"/>
        <v>7337523</v>
      </c>
    </row>
    <row r="93" spans="2:30">
      <c r="B93" s="7" t="s">
        <v>208</v>
      </c>
      <c r="C93" s="8" t="s">
        <v>209</v>
      </c>
      <c r="D93" s="9"/>
      <c r="E93" s="10">
        <v>1902397</v>
      </c>
      <c r="F93" s="10">
        <v>83031396</v>
      </c>
      <c r="G93" s="10">
        <v>71479149</v>
      </c>
      <c r="H93" s="10">
        <v>8870160</v>
      </c>
      <c r="I93" s="10">
        <v>2682087</v>
      </c>
      <c r="J93" s="11" t="s">
        <v>43</v>
      </c>
      <c r="K93" s="10">
        <v>2365912</v>
      </c>
      <c r="L93" s="10">
        <v>2984428</v>
      </c>
      <c r="M93" s="10">
        <v>1107609</v>
      </c>
      <c r="N93" s="10">
        <v>955962</v>
      </c>
      <c r="O93" s="12">
        <v>7759864</v>
      </c>
      <c r="Q93" s="22">
        <f t="shared" si="19"/>
        <v>12344348</v>
      </c>
      <c r="R93" s="22">
        <f t="shared" si="20"/>
        <v>-7759864</v>
      </c>
      <c r="S93" s="22">
        <f t="shared" si="21"/>
        <v>-1902397</v>
      </c>
      <c r="T93" s="22" t="str">
        <f t="shared" si="22"/>
        <v>0</v>
      </c>
      <c r="U93" s="22">
        <f t="shared" si="23"/>
        <v>-2984428</v>
      </c>
      <c r="V93" s="22">
        <f t="shared" si="24"/>
        <v>1258303</v>
      </c>
      <c r="X93" s="23">
        <f t="shared" si="25"/>
        <v>53713012</v>
      </c>
      <c r="Y93" s="23">
        <f t="shared" si="26"/>
        <v>-33355797</v>
      </c>
      <c r="Z93" s="23">
        <f t="shared" si="27"/>
        <v>-7182808</v>
      </c>
      <c r="AA93" s="23">
        <f t="shared" si="28"/>
        <v>0</v>
      </c>
      <c r="AB93" s="23">
        <f t="shared" si="29"/>
        <v>-11355604</v>
      </c>
      <c r="AC93" s="23">
        <f t="shared" si="30"/>
        <v>3818703</v>
      </c>
      <c r="AD93" s="23">
        <f t="shared" si="31"/>
        <v>5637506</v>
      </c>
    </row>
    <row r="94" spans="2:30">
      <c r="B94" s="7" t="s">
        <v>210</v>
      </c>
      <c r="C94" s="8" t="s">
        <v>211</v>
      </c>
      <c r="D94" s="9"/>
      <c r="E94" s="10">
        <v>1773556</v>
      </c>
      <c r="F94" s="10">
        <v>85826842</v>
      </c>
      <c r="G94" s="10">
        <v>72892889</v>
      </c>
      <c r="H94" s="10">
        <v>9813142</v>
      </c>
      <c r="I94" s="10">
        <v>3120811</v>
      </c>
      <c r="J94" s="11" t="s">
        <v>43</v>
      </c>
      <c r="K94" s="10">
        <v>1922127</v>
      </c>
      <c r="L94" s="10">
        <v>3052352</v>
      </c>
      <c r="M94" s="10">
        <v>587853</v>
      </c>
      <c r="N94" s="10">
        <v>1402733</v>
      </c>
      <c r="O94" s="12">
        <v>8883663</v>
      </c>
      <c r="Q94" s="22">
        <f t="shared" si="19"/>
        <v>13778030</v>
      </c>
      <c r="R94" s="22">
        <f t="shared" si="20"/>
        <v>-8883663</v>
      </c>
      <c r="S94" s="22">
        <f t="shared" si="21"/>
        <v>-1773556</v>
      </c>
      <c r="T94" s="22" t="str">
        <f t="shared" si="22"/>
        <v>0</v>
      </c>
      <c r="U94" s="22">
        <f t="shared" si="23"/>
        <v>-3052352</v>
      </c>
      <c r="V94" s="22">
        <f t="shared" si="24"/>
        <v>1334274</v>
      </c>
      <c r="X94" s="23">
        <f t="shared" si="25"/>
        <v>53965658</v>
      </c>
      <c r="Y94" s="23">
        <f t="shared" si="26"/>
        <v>-34349826</v>
      </c>
      <c r="Z94" s="23">
        <f t="shared" si="27"/>
        <v>-7256284</v>
      </c>
      <c r="AA94" s="23">
        <f t="shared" si="28"/>
        <v>0</v>
      </c>
      <c r="AB94" s="23">
        <f t="shared" si="29"/>
        <v>-11805951</v>
      </c>
      <c r="AC94" s="23">
        <f t="shared" si="30"/>
        <v>4330339</v>
      </c>
      <c r="AD94" s="23">
        <f t="shared" si="31"/>
        <v>4883936</v>
      </c>
    </row>
    <row r="95" spans="2:30">
      <c r="B95" s="7" t="s">
        <v>212</v>
      </c>
      <c r="C95" s="8" t="s">
        <v>213</v>
      </c>
      <c r="D95" s="9"/>
      <c r="E95" s="10">
        <v>1821396</v>
      </c>
      <c r="F95" s="10">
        <v>92888461</v>
      </c>
      <c r="G95" s="10">
        <v>79336272</v>
      </c>
      <c r="H95" s="10">
        <v>10575224</v>
      </c>
      <c r="I95" s="10">
        <v>2976965</v>
      </c>
      <c r="J95" s="11" t="s">
        <v>43</v>
      </c>
      <c r="K95" s="10">
        <v>2141723</v>
      </c>
      <c r="L95" s="10">
        <v>3165756</v>
      </c>
      <c r="M95" s="10">
        <v>722244</v>
      </c>
      <c r="N95" s="10">
        <v>1230688</v>
      </c>
      <c r="O95" s="12">
        <v>9634145</v>
      </c>
      <c r="Q95" s="22">
        <f t="shared" si="19"/>
        <v>14432506</v>
      </c>
      <c r="R95" s="22">
        <f t="shared" si="20"/>
        <v>-9634145</v>
      </c>
      <c r="S95" s="22">
        <f t="shared" si="21"/>
        <v>-1821396</v>
      </c>
      <c r="T95" s="22" t="str">
        <f t="shared" si="22"/>
        <v>0</v>
      </c>
      <c r="U95" s="22">
        <f t="shared" si="23"/>
        <v>-3165756</v>
      </c>
      <c r="V95" s="22">
        <f t="shared" si="24"/>
        <v>1419479</v>
      </c>
      <c r="X95" s="23">
        <f t="shared" si="25"/>
        <v>54454591</v>
      </c>
      <c r="Y95" s="23">
        <f t="shared" si="26"/>
        <v>-35455023</v>
      </c>
      <c r="Z95" s="23">
        <f t="shared" si="27"/>
        <v>-7268365</v>
      </c>
      <c r="AA95" s="23">
        <f t="shared" si="28"/>
        <v>0</v>
      </c>
      <c r="AB95" s="23">
        <f t="shared" si="29"/>
        <v>-12150157</v>
      </c>
      <c r="AC95" s="23">
        <f t="shared" si="30"/>
        <v>4997817</v>
      </c>
      <c r="AD95" s="23">
        <f t="shared" si="31"/>
        <v>4578863</v>
      </c>
    </row>
    <row r="96" spans="2:30">
      <c r="B96" s="7" t="s">
        <v>214</v>
      </c>
      <c r="C96" s="8" t="s">
        <v>215</v>
      </c>
      <c r="D96" s="9"/>
      <c r="E96" s="10">
        <v>1815380</v>
      </c>
      <c r="F96" s="10">
        <v>95278213</v>
      </c>
      <c r="G96" s="10">
        <v>81003731</v>
      </c>
      <c r="H96" s="10">
        <v>11121901</v>
      </c>
      <c r="I96" s="10">
        <v>3152581</v>
      </c>
      <c r="J96" s="11" t="s">
        <v>43</v>
      </c>
      <c r="K96" s="10">
        <v>2043904</v>
      </c>
      <c r="L96" s="10">
        <v>3136478</v>
      </c>
      <c r="M96" s="10">
        <v>704302</v>
      </c>
      <c r="N96" s="10">
        <v>1355705</v>
      </c>
      <c r="O96" s="12">
        <v>10413737</v>
      </c>
      <c r="Q96" s="22">
        <f t="shared" si="19"/>
        <v>15381698</v>
      </c>
      <c r="R96" s="22">
        <f t="shared" si="20"/>
        <v>-10413737</v>
      </c>
      <c r="S96" s="22">
        <f t="shared" si="21"/>
        <v>-1815380</v>
      </c>
      <c r="T96" s="22" t="str">
        <f t="shared" si="22"/>
        <v>0</v>
      </c>
      <c r="U96" s="22">
        <f t="shared" si="23"/>
        <v>-3136478</v>
      </c>
      <c r="V96" s="22">
        <f t="shared" si="24"/>
        <v>1339602</v>
      </c>
      <c r="X96" s="23">
        <f t="shared" si="25"/>
        <v>55936582</v>
      </c>
      <c r="Y96" s="23">
        <f t="shared" si="26"/>
        <v>-36691409</v>
      </c>
      <c r="Z96" s="23">
        <f t="shared" si="27"/>
        <v>-7312729</v>
      </c>
      <c r="AA96" s="23">
        <f t="shared" si="28"/>
        <v>0</v>
      </c>
      <c r="AB96" s="23">
        <f t="shared" si="29"/>
        <v>-12339014</v>
      </c>
      <c r="AC96" s="23">
        <f t="shared" si="30"/>
        <v>5351658</v>
      </c>
      <c r="AD96" s="23">
        <f t="shared" si="31"/>
        <v>4945088</v>
      </c>
    </row>
    <row r="97" spans="2:30">
      <c r="B97" s="7" t="s">
        <v>216</v>
      </c>
      <c r="C97" s="8" t="s">
        <v>217</v>
      </c>
      <c r="D97" s="9"/>
      <c r="E97" s="10">
        <v>2000461</v>
      </c>
      <c r="F97" s="10">
        <v>96324159</v>
      </c>
      <c r="G97" s="10">
        <v>82498307</v>
      </c>
      <c r="H97" s="10">
        <v>10326711</v>
      </c>
      <c r="I97" s="10">
        <v>3499141</v>
      </c>
      <c r="J97" s="11" t="s">
        <v>43</v>
      </c>
      <c r="K97" s="10">
        <v>2290437</v>
      </c>
      <c r="L97" s="10">
        <v>3070834</v>
      </c>
      <c r="M97" s="10">
        <v>784835</v>
      </c>
      <c r="N97" s="10">
        <v>1933909</v>
      </c>
      <c r="O97" s="12">
        <v>8858854</v>
      </c>
      <c r="Q97" s="22">
        <f t="shared" si="19"/>
        <v>14358456</v>
      </c>
      <c r="R97" s="22">
        <f t="shared" si="20"/>
        <v>-8858854</v>
      </c>
      <c r="S97" s="22">
        <f t="shared" si="21"/>
        <v>-2000461</v>
      </c>
      <c r="T97" s="22" t="str">
        <f t="shared" si="22"/>
        <v>0</v>
      </c>
      <c r="U97" s="22">
        <f t="shared" si="23"/>
        <v>-3070834</v>
      </c>
      <c r="V97" s="22">
        <f t="shared" si="24"/>
        <v>1505602</v>
      </c>
      <c r="X97" s="23">
        <f t="shared" si="25"/>
        <v>57950690</v>
      </c>
      <c r="Y97" s="23">
        <f t="shared" si="26"/>
        <v>-37790399</v>
      </c>
      <c r="Z97" s="23">
        <f t="shared" si="27"/>
        <v>-7410793</v>
      </c>
      <c r="AA97" s="23">
        <f t="shared" si="28"/>
        <v>0</v>
      </c>
      <c r="AB97" s="23">
        <f t="shared" si="29"/>
        <v>-12425420</v>
      </c>
      <c r="AC97" s="23">
        <f t="shared" si="30"/>
        <v>5598957</v>
      </c>
      <c r="AD97" s="23">
        <f t="shared" si="31"/>
        <v>5923035</v>
      </c>
    </row>
    <row r="98" spans="2:30">
      <c r="B98" s="7" t="s">
        <v>218</v>
      </c>
      <c r="C98" s="8" t="s">
        <v>219</v>
      </c>
      <c r="D98" s="9"/>
      <c r="E98" s="10">
        <v>1822345</v>
      </c>
      <c r="F98" s="10">
        <v>99714043</v>
      </c>
      <c r="G98" s="10">
        <v>83978156</v>
      </c>
      <c r="H98" s="10">
        <v>11749679</v>
      </c>
      <c r="I98" s="10">
        <v>3986208</v>
      </c>
      <c r="J98" s="11" t="s">
        <v>43</v>
      </c>
      <c r="K98" s="10">
        <v>1971602</v>
      </c>
      <c r="L98" s="10">
        <v>3074771</v>
      </c>
      <c r="M98" s="10">
        <v>527880</v>
      </c>
      <c r="N98" s="10">
        <v>2355159</v>
      </c>
      <c r="O98" s="12">
        <v>9932687</v>
      </c>
      <c r="Q98" s="22">
        <f t="shared" si="19"/>
        <v>15741240</v>
      </c>
      <c r="R98" s="22">
        <f t="shared" si="20"/>
        <v>-9932687</v>
      </c>
      <c r="S98" s="22">
        <f t="shared" si="21"/>
        <v>-1822345</v>
      </c>
      <c r="T98" s="22" t="str">
        <f t="shared" si="22"/>
        <v>0</v>
      </c>
      <c r="U98" s="22">
        <f t="shared" si="23"/>
        <v>-3074771</v>
      </c>
      <c r="V98" s="22">
        <f t="shared" si="24"/>
        <v>1443722</v>
      </c>
      <c r="X98" s="23">
        <f t="shared" si="25"/>
        <v>59913900</v>
      </c>
      <c r="Y98" s="23">
        <f t="shared" si="26"/>
        <v>-38839423</v>
      </c>
      <c r="Z98" s="23">
        <f t="shared" si="27"/>
        <v>-7459582</v>
      </c>
      <c r="AA98" s="23">
        <f t="shared" si="28"/>
        <v>0</v>
      </c>
      <c r="AB98" s="23">
        <f t="shared" si="29"/>
        <v>-12447839</v>
      </c>
      <c r="AC98" s="23">
        <f t="shared" si="30"/>
        <v>5708405</v>
      </c>
      <c r="AD98" s="23">
        <f t="shared" si="31"/>
        <v>6875461</v>
      </c>
    </row>
    <row r="99" spans="2:30">
      <c r="B99" s="7" t="s">
        <v>220</v>
      </c>
      <c r="C99" s="8" t="s">
        <v>221</v>
      </c>
      <c r="D99" s="9"/>
      <c r="E99" s="10">
        <v>1906278</v>
      </c>
      <c r="F99" s="10">
        <v>107402904</v>
      </c>
      <c r="G99" s="10">
        <v>91594043</v>
      </c>
      <c r="H99" s="10">
        <v>12014539</v>
      </c>
      <c r="I99" s="10">
        <v>3794322</v>
      </c>
      <c r="J99" s="11" t="s">
        <v>43</v>
      </c>
      <c r="K99" s="10">
        <v>2204024</v>
      </c>
      <c r="L99" s="10">
        <v>3225447</v>
      </c>
      <c r="M99" s="10">
        <v>607873</v>
      </c>
      <c r="N99" s="10">
        <v>2165026</v>
      </c>
      <c r="O99" s="12">
        <v>10903822</v>
      </c>
      <c r="Q99" s="22">
        <f t="shared" si="19"/>
        <v>16604422</v>
      </c>
      <c r="R99" s="22">
        <f t="shared" si="20"/>
        <v>-10903822</v>
      </c>
      <c r="S99" s="22">
        <f t="shared" si="21"/>
        <v>-1906278</v>
      </c>
      <c r="T99" s="22" t="str">
        <f t="shared" si="22"/>
        <v>0</v>
      </c>
      <c r="U99" s="22">
        <f t="shared" si="23"/>
        <v>-3225447</v>
      </c>
      <c r="V99" s="22">
        <f t="shared" si="24"/>
        <v>1596151</v>
      </c>
      <c r="X99" s="23">
        <f t="shared" si="25"/>
        <v>62085816</v>
      </c>
      <c r="Y99" s="23">
        <f t="shared" si="26"/>
        <v>-40109100</v>
      </c>
      <c r="Z99" s="23">
        <f t="shared" si="27"/>
        <v>-7544464</v>
      </c>
      <c r="AA99" s="23">
        <f t="shared" si="28"/>
        <v>0</v>
      </c>
      <c r="AB99" s="23">
        <f t="shared" si="29"/>
        <v>-12507530</v>
      </c>
      <c r="AC99" s="23">
        <f t="shared" si="30"/>
        <v>5885077</v>
      </c>
      <c r="AD99" s="23">
        <f t="shared" si="31"/>
        <v>7809799</v>
      </c>
    </row>
    <row r="100" spans="2:30">
      <c r="B100" s="7" t="s">
        <v>222</v>
      </c>
      <c r="C100" s="8" t="s">
        <v>223</v>
      </c>
      <c r="D100" s="9"/>
      <c r="E100" s="10">
        <v>1911335</v>
      </c>
      <c r="F100" s="10">
        <v>108727074</v>
      </c>
      <c r="G100" s="10">
        <v>92189153</v>
      </c>
      <c r="H100" s="10">
        <v>12727004</v>
      </c>
      <c r="I100" s="10">
        <v>3810917</v>
      </c>
      <c r="J100" s="11" t="s">
        <v>43</v>
      </c>
      <c r="K100" s="10">
        <v>2161241</v>
      </c>
      <c r="L100" s="10">
        <v>3248661</v>
      </c>
      <c r="M100" s="10">
        <v>626441</v>
      </c>
      <c r="N100" s="10">
        <v>2097056</v>
      </c>
      <c r="O100" s="12">
        <v>11764913</v>
      </c>
      <c r="Q100" s="22">
        <f t="shared" si="19"/>
        <v>17487165</v>
      </c>
      <c r="R100" s="22">
        <f t="shared" si="20"/>
        <v>-11764913</v>
      </c>
      <c r="S100" s="22">
        <f t="shared" si="21"/>
        <v>-1911335</v>
      </c>
      <c r="T100" s="22" t="str">
        <f t="shared" si="22"/>
        <v>0</v>
      </c>
      <c r="U100" s="22">
        <f t="shared" si="23"/>
        <v>-3248661</v>
      </c>
      <c r="V100" s="22">
        <f t="shared" si="24"/>
        <v>1534800</v>
      </c>
      <c r="X100" s="23">
        <f t="shared" si="25"/>
        <v>64191283</v>
      </c>
      <c r="Y100" s="23">
        <f t="shared" si="26"/>
        <v>-41460276</v>
      </c>
      <c r="Z100" s="23">
        <f t="shared" si="27"/>
        <v>-7640419</v>
      </c>
      <c r="AA100" s="23">
        <f t="shared" si="28"/>
        <v>0</v>
      </c>
      <c r="AB100" s="23">
        <f t="shared" si="29"/>
        <v>-12619713</v>
      </c>
      <c r="AC100" s="23">
        <f t="shared" si="30"/>
        <v>6080275</v>
      </c>
      <c r="AD100" s="23">
        <f t="shared" si="31"/>
        <v>8551150</v>
      </c>
    </row>
    <row r="101" spans="2:30">
      <c r="B101" s="7" t="s">
        <v>224</v>
      </c>
      <c r="C101" s="8" t="s">
        <v>225</v>
      </c>
      <c r="D101" s="9"/>
      <c r="E101" s="10">
        <v>2227042</v>
      </c>
      <c r="F101" s="10">
        <v>107000310</v>
      </c>
      <c r="G101" s="10">
        <v>91364394</v>
      </c>
      <c r="H101" s="10">
        <v>11789012</v>
      </c>
      <c r="I101" s="10">
        <v>3846904</v>
      </c>
      <c r="J101" s="11" t="s">
        <v>43</v>
      </c>
      <c r="K101" s="10">
        <v>2361718</v>
      </c>
      <c r="L101" s="10">
        <v>3184193</v>
      </c>
      <c r="M101" s="10">
        <v>802671</v>
      </c>
      <c r="N101" s="10">
        <v>2221758</v>
      </c>
      <c r="O101" s="12">
        <v>10107639</v>
      </c>
      <c r="Q101" s="22">
        <f t="shared" si="19"/>
        <v>16181585</v>
      </c>
      <c r="R101" s="22">
        <f t="shared" si="20"/>
        <v>-10107639</v>
      </c>
      <c r="S101" s="22">
        <f t="shared" si="21"/>
        <v>-2227042</v>
      </c>
      <c r="T101" s="22" t="str">
        <f t="shared" si="22"/>
        <v>0</v>
      </c>
      <c r="U101" s="22">
        <f t="shared" si="23"/>
        <v>-3184193</v>
      </c>
      <c r="V101" s="22">
        <f t="shared" si="24"/>
        <v>1559047</v>
      </c>
      <c r="X101" s="23">
        <f t="shared" si="25"/>
        <v>66014412</v>
      </c>
      <c r="Y101" s="23">
        <f t="shared" si="26"/>
        <v>-42709061</v>
      </c>
      <c r="Z101" s="23">
        <f t="shared" si="27"/>
        <v>-7867000</v>
      </c>
      <c r="AA101" s="23">
        <f t="shared" si="28"/>
        <v>0</v>
      </c>
      <c r="AB101" s="23">
        <f t="shared" si="29"/>
        <v>-12733072</v>
      </c>
      <c r="AC101" s="23">
        <f t="shared" si="30"/>
        <v>6133720</v>
      </c>
      <c r="AD101" s="23">
        <f t="shared" si="31"/>
        <v>8838999</v>
      </c>
    </row>
    <row r="102" spans="2:30">
      <c r="B102" s="7" t="s">
        <v>226</v>
      </c>
      <c r="C102" s="8" t="s">
        <v>227</v>
      </c>
      <c r="D102" s="9"/>
      <c r="E102" s="10">
        <v>1919428</v>
      </c>
      <c r="F102" s="10">
        <v>107363967</v>
      </c>
      <c r="G102" s="10">
        <v>90028780</v>
      </c>
      <c r="H102" s="10">
        <v>13172221</v>
      </c>
      <c r="I102" s="10">
        <v>4162966</v>
      </c>
      <c r="J102" s="11" t="s">
        <v>43</v>
      </c>
      <c r="K102" s="10">
        <v>2107904</v>
      </c>
      <c r="L102" s="10">
        <v>3149140</v>
      </c>
      <c r="M102" s="10">
        <v>542075</v>
      </c>
      <c r="N102" s="10">
        <v>2579655</v>
      </c>
      <c r="O102" s="12">
        <v>11077483</v>
      </c>
      <c r="Q102" s="22">
        <f t="shared" si="19"/>
        <v>17159877</v>
      </c>
      <c r="R102" s="22">
        <f t="shared" si="20"/>
        <v>-11077483</v>
      </c>
      <c r="S102" s="22">
        <f t="shared" si="21"/>
        <v>-1919428</v>
      </c>
      <c r="T102" s="22" t="str">
        <f t="shared" si="22"/>
        <v>0</v>
      </c>
      <c r="U102" s="22">
        <f t="shared" si="23"/>
        <v>-3149140</v>
      </c>
      <c r="V102" s="22">
        <f t="shared" si="24"/>
        <v>1565829</v>
      </c>
      <c r="X102" s="23">
        <f t="shared" si="25"/>
        <v>67433049</v>
      </c>
      <c r="Y102" s="23">
        <f t="shared" si="26"/>
        <v>-43853857</v>
      </c>
      <c r="Z102" s="23">
        <f t="shared" si="27"/>
        <v>-7964083</v>
      </c>
      <c r="AA102" s="23">
        <f t="shared" si="28"/>
        <v>0</v>
      </c>
      <c r="AB102" s="23">
        <f t="shared" si="29"/>
        <v>-12807441</v>
      </c>
      <c r="AC102" s="23">
        <f t="shared" si="30"/>
        <v>6255827</v>
      </c>
      <c r="AD102" s="23">
        <f t="shared" si="31"/>
        <v>9063495</v>
      </c>
    </row>
    <row r="103" spans="2:30">
      <c r="B103" s="7" t="s">
        <v>228</v>
      </c>
      <c r="C103" s="8" t="s">
        <v>229</v>
      </c>
      <c r="D103" s="9"/>
      <c r="E103" s="10">
        <v>2024381</v>
      </c>
      <c r="F103" s="10">
        <v>112632585</v>
      </c>
      <c r="G103" s="10">
        <v>95261107</v>
      </c>
      <c r="H103" s="10">
        <v>13867228</v>
      </c>
      <c r="I103" s="10">
        <v>3504250</v>
      </c>
      <c r="J103" s="11" t="s">
        <v>43</v>
      </c>
      <c r="K103" s="10">
        <v>2425700</v>
      </c>
      <c r="L103" s="10">
        <v>3137859</v>
      </c>
      <c r="M103" s="10">
        <v>689001</v>
      </c>
      <c r="N103" s="10">
        <v>2103090</v>
      </c>
      <c r="O103" s="12">
        <v>11840118</v>
      </c>
      <c r="Q103" s="22">
        <f t="shared" si="19"/>
        <v>17368749</v>
      </c>
      <c r="R103" s="22">
        <f t="shared" si="20"/>
        <v>-11840118</v>
      </c>
      <c r="S103" s="22">
        <f t="shared" si="21"/>
        <v>-2024381</v>
      </c>
      <c r="T103" s="22" t="str">
        <f t="shared" si="22"/>
        <v>0</v>
      </c>
      <c r="U103" s="22">
        <f t="shared" si="23"/>
        <v>-3137859</v>
      </c>
      <c r="V103" s="22">
        <f t="shared" si="24"/>
        <v>1736699</v>
      </c>
      <c r="X103" s="23">
        <f t="shared" si="25"/>
        <v>68197376</v>
      </c>
      <c r="Y103" s="23">
        <f t="shared" si="26"/>
        <v>-44790153</v>
      </c>
      <c r="Z103" s="23">
        <f t="shared" si="27"/>
        <v>-8082186</v>
      </c>
      <c r="AA103" s="23">
        <f t="shared" si="28"/>
        <v>0</v>
      </c>
      <c r="AB103" s="23">
        <f t="shared" si="29"/>
        <v>-12719853</v>
      </c>
      <c r="AC103" s="23">
        <f t="shared" si="30"/>
        <v>6396375</v>
      </c>
      <c r="AD103" s="23">
        <f t="shared" si="31"/>
        <v>9001559</v>
      </c>
    </row>
    <row r="104" spans="2:30">
      <c r="B104" s="7" t="s">
        <v>230</v>
      </c>
      <c r="C104" s="8" t="s">
        <v>231</v>
      </c>
      <c r="D104" s="9"/>
      <c r="E104" s="10">
        <v>1994873</v>
      </c>
      <c r="F104" s="10">
        <v>113296322</v>
      </c>
      <c r="G104" s="10">
        <v>94835614</v>
      </c>
      <c r="H104" s="10">
        <v>14771516</v>
      </c>
      <c r="I104" s="10">
        <v>3689192</v>
      </c>
      <c r="J104" s="11" t="s">
        <v>43</v>
      </c>
      <c r="K104" s="10">
        <v>2245928</v>
      </c>
      <c r="L104" s="10">
        <v>2924794</v>
      </c>
      <c r="M104" s="10">
        <v>681705</v>
      </c>
      <c r="N104" s="10">
        <v>2328621</v>
      </c>
      <c r="O104" s="12">
        <v>12668383</v>
      </c>
      <c r="Q104" s="22">
        <f t="shared" si="19"/>
        <v>18352448</v>
      </c>
      <c r="R104" s="22">
        <f t="shared" si="20"/>
        <v>-12668383</v>
      </c>
      <c r="S104" s="22">
        <f t="shared" si="21"/>
        <v>-1994873</v>
      </c>
      <c r="T104" s="22" t="str">
        <f t="shared" si="22"/>
        <v>0</v>
      </c>
      <c r="U104" s="22">
        <f t="shared" si="23"/>
        <v>-2924794</v>
      </c>
      <c r="V104" s="22">
        <f t="shared" si="24"/>
        <v>1564223</v>
      </c>
      <c r="X104" s="23">
        <f t="shared" si="25"/>
        <v>69062659</v>
      </c>
      <c r="Y104" s="23">
        <f t="shared" si="26"/>
        <v>-45693623</v>
      </c>
      <c r="Z104" s="23">
        <f t="shared" si="27"/>
        <v>-8165724</v>
      </c>
      <c r="AA104" s="23">
        <f t="shared" si="28"/>
        <v>0</v>
      </c>
      <c r="AB104" s="23">
        <f t="shared" si="29"/>
        <v>-12395986</v>
      </c>
      <c r="AC104" s="23">
        <f t="shared" si="30"/>
        <v>6425798</v>
      </c>
      <c r="AD104" s="23">
        <f t="shared" si="31"/>
        <v>9233124</v>
      </c>
    </row>
    <row r="105" spans="2:30">
      <c r="B105" s="7" t="s">
        <v>232</v>
      </c>
      <c r="C105" s="8" t="s">
        <v>233</v>
      </c>
      <c r="D105" s="9"/>
      <c r="E105" s="10">
        <v>2113321</v>
      </c>
      <c r="F105" s="10">
        <v>111704531</v>
      </c>
      <c r="G105" s="10">
        <v>94630458</v>
      </c>
      <c r="H105" s="10">
        <v>13032015</v>
      </c>
      <c r="I105" s="10">
        <v>4042058</v>
      </c>
      <c r="J105" s="11" t="s">
        <v>43</v>
      </c>
      <c r="K105" s="10">
        <v>2584372</v>
      </c>
      <c r="L105" s="10">
        <v>2921997</v>
      </c>
      <c r="M105" s="10">
        <v>836010</v>
      </c>
      <c r="N105" s="10">
        <v>2868423</v>
      </c>
      <c r="O105" s="12">
        <v>10795410</v>
      </c>
      <c r="Q105" s="22">
        <f t="shared" si="19"/>
        <v>16950789</v>
      </c>
      <c r="R105" s="22">
        <f t="shared" si="20"/>
        <v>-10795410</v>
      </c>
      <c r="S105" s="22">
        <f t="shared" si="21"/>
        <v>-2113321</v>
      </c>
      <c r="T105" s="22" t="str">
        <f t="shared" si="22"/>
        <v>0</v>
      </c>
      <c r="U105" s="22">
        <f t="shared" si="23"/>
        <v>-2921997</v>
      </c>
      <c r="V105" s="22">
        <f t="shared" si="24"/>
        <v>1748362</v>
      </c>
      <c r="X105" s="23">
        <f t="shared" si="25"/>
        <v>69831863</v>
      </c>
      <c r="Y105" s="23">
        <f t="shared" si="26"/>
        <v>-46381394</v>
      </c>
      <c r="Z105" s="23">
        <f t="shared" si="27"/>
        <v>-8052003</v>
      </c>
      <c r="AA105" s="23">
        <f t="shared" si="28"/>
        <v>0</v>
      </c>
      <c r="AB105" s="23">
        <f t="shared" si="29"/>
        <v>-12133790</v>
      </c>
      <c r="AC105" s="23">
        <f t="shared" si="30"/>
        <v>6615113</v>
      </c>
      <c r="AD105" s="23">
        <f t="shared" si="31"/>
        <v>9879789</v>
      </c>
    </row>
    <row r="106" spans="2:30">
      <c r="B106" s="7" t="s">
        <v>234</v>
      </c>
      <c r="C106" s="8" t="s">
        <v>235</v>
      </c>
      <c r="D106" s="9"/>
      <c r="E106" s="10">
        <v>1991733</v>
      </c>
      <c r="F106" s="10">
        <v>113528709</v>
      </c>
      <c r="G106" s="10">
        <v>95218075</v>
      </c>
      <c r="H106" s="10">
        <v>13849168</v>
      </c>
      <c r="I106" s="10">
        <v>4461466</v>
      </c>
      <c r="J106" s="11" t="s">
        <v>43</v>
      </c>
      <c r="K106" s="10">
        <v>2170220</v>
      </c>
      <c r="L106" s="10">
        <v>2728311</v>
      </c>
      <c r="M106" s="10">
        <v>629602</v>
      </c>
      <c r="N106" s="10">
        <v>3273773</v>
      </c>
      <c r="O106" s="12">
        <v>11832876</v>
      </c>
      <c r="Q106" s="22">
        <f t="shared" si="19"/>
        <v>18286075</v>
      </c>
      <c r="R106" s="22">
        <f t="shared" si="20"/>
        <v>-11832876</v>
      </c>
      <c r="S106" s="22">
        <f t="shared" si="21"/>
        <v>-1991733</v>
      </c>
      <c r="T106" s="22" t="str">
        <f t="shared" si="22"/>
        <v>0</v>
      </c>
      <c r="U106" s="22">
        <f t="shared" si="23"/>
        <v>-2728311</v>
      </c>
      <c r="V106" s="22">
        <f t="shared" si="24"/>
        <v>1540618</v>
      </c>
      <c r="X106" s="23">
        <f t="shared" si="25"/>
        <v>70958061</v>
      </c>
      <c r="Y106" s="23">
        <f t="shared" si="26"/>
        <v>-47136787</v>
      </c>
      <c r="Z106" s="23">
        <f t="shared" si="27"/>
        <v>-8124308</v>
      </c>
      <c r="AA106" s="23">
        <f t="shared" si="28"/>
        <v>0</v>
      </c>
      <c r="AB106" s="23">
        <f t="shared" si="29"/>
        <v>-11712961</v>
      </c>
      <c r="AC106" s="23">
        <f t="shared" si="30"/>
        <v>6589902</v>
      </c>
      <c r="AD106" s="23">
        <f t="shared" si="31"/>
        <v>10573907</v>
      </c>
    </row>
    <row r="107" spans="2:30">
      <c r="B107" s="7" t="s">
        <v>236</v>
      </c>
      <c r="C107" s="8" t="s">
        <v>237</v>
      </c>
      <c r="D107" s="9"/>
      <c r="E107" s="10">
        <v>2148544</v>
      </c>
      <c r="F107" s="10">
        <v>119275948</v>
      </c>
      <c r="G107" s="10">
        <v>100935609</v>
      </c>
      <c r="H107" s="10">
        <v>14462628</v>
      </c>
      <c r="I107" s="10">
        <v>3877711</v>
      </c>
      <c r="J107" s="11" t="s">
        <v>43</v>
      </c>
      <c r="K107" s="10">
        <v>2506027</v>
      </c>
      <c r="L107" s="10">
        <v>2814917</v>
      </c>
      <c r="M107" s="10">
        <v>705822</v>
      </c>
      <c r="N107" s="10">
        <v>2862999</v>
      </c>
      <c r="O107" s="12">
        <v>12711224</v>
      </c>
      <c r="Q107" s="22">
        <f t="shared" si="19"/>
        <v>18737479</v>
      </c>
      <c r="R107" s="22">
        <f t="shared" si="20"/>
        <v>-12711224</v>
      </c>
      <c r="S107" s="22">
        <f t="shared" si="21"/>
        <v>-2148544</v>
      </c>
      <c r="T107" s="22" t="str">
        <f t="shared" si="22"/>
        <v>0</v>
      </c>
      <c r="U107" s="22">
        <f t="shared" si="23"/>
        <v>-2814917</v>
      </c>
      <c r="V107" s="22">
        <f t="shared" si="24"/>
        <v>1800205</v>
      </c>
      <c r="X107" s="23">
        <f t="shared" si="25"/>
        <v>72326791</v>
      </c>
      <c r="Y107" s="23">
        <f t="shared" si="26"/>
        <v>-48007893</v>
      </c>
      <c r="Z107" s="23">
        <f t="shared" si="27"/>
        <v>-8248471</v>
      </c>
      <c r="AA107" s="23">
        <f t="shared" si="28"/>
        <v>0</v>
      </c>
      <c r="AB107" s="23">
        <f t="shared" si="29"/>
        <v>-11390019</v>
      </c>
      <c r="AC107" s="23">
        <f t="shared" si="30"/>
        <v>6653408</v>
      </c>
      <c r="AD107" s="23">
        <f t="shared" si="31"/>
        <v>11333816</v>
      </c>
    </row>
    <row r="108" spans="2:30">
      <c r="B108" s="7" t="s">
        <v>238</v>
      </c>
      <c r="C108" s="8" t="s">
        <v>239</v>
      </c>
      <c r="D108" s="9"/>
      <c r="E108" s="10">
        <v>2155238</v>
      </c>
      <c r="F108" s="10">
        <v>123489830</v>
      </c>
      <c r="G108" s="10">
        <v>103486269</v>
      </c>
      <c r="H108" s="10">
        <v>15367674</v>
      </c>
      <c r="I108" s="10">
        <v>4635887</v>
      </c>
      <c r="J108" s="11" t="s">
        <v>43</v>
      </c>
      <c r="K108" s="10">
        <v>2141277</v>
      </c>
      <c r="L108" s="10">
        <v>2670839</v>
      </c>
      <c r="M108" s="10">
        <v>714811</v>
      </c>
      <c r="N108" s="10">
        <v>3391514</v>
      </c>
      <c r="O108" s="12">
        <v>13700134</v>
      </c>
      <c r="Q108" s="22">
        <f t="shared" si="19"/>
        <v>20491259</v>
      </c>
      <c r="R108" s="22">
        <f t="shared" si="20"/>
        <v>-13700134</v>
      </c>
      <c r="S108" s="22">
        <f t="shared" si="21"/>
        <v>-2155238</v>
      </c>
      <c r="T108" s="22" t="str">
        <f t="shared" si="22"/>
        <v>0</v>
      </c>
      <c r="U108" s="22">
        <f t="shared" si="23"/>
        <v>-2670839</v>
      </c>
      <c r="V108" s="22">
        <f t="shared" si="24"/>
        <v>1426466</v>
      </c>
      <c r="X108" s="23">
        <f t="shared" si="25"/>
        <v>74465602</v>
      </c>
      <c r="Y108" s="23">
        <f t="shared" si="26"/>
        <v>-49039644</v>
      </c>
      <c r="Z108" s="23">
        <f t="shared" si="27"/>
        <v>-8408836</v>
      </c>
      <c r="AA108" s="23">
        <f t="shared" si="28"/>
        <v>0</v>
      </c>
      <c r="AB108" s="23">
        <f t="shared" si="29"/>
        <v>-11136064</v>
      </c>
      <c r="AC108" s="23">
        <f t="shared" si="30"/>
        <v>6515651</v>
      </c>
      <c r="AD108" s="23">
        <f t="shared" si="31"/>
        <v>12396709</v>
      </c>
    </row>
    <row r="109" spans="2:30">
      <c r="B109" s="7" t="s">
        <v>240</v>
      </c>
      <c r="C109" s="8" t="s">
        <v>241</v>
      </c>
      <c r="D109" s="9"/>
      <c r="E109" s="10">
        <v>2340084</v>
      </c>
      <c r="F109" s="10">
        <v>122610588</v>
      </c>
      <c r="G109" s="10">
        <v>103346741</v>
      </c>
      <c r="H109" s="10">
        <v>14278509</v>
      </c>
      <c r="I109" s="10">
        <v>4985338</v>
      </c>
      <c r="J109" s="11" t="s">
        <v>43</v>
      </c>
      <c r="K109" s="10">
        <v>2238042</v>
      </c>
      <c r="L109" s="10">
        <v>2705690</v>
      </c>
      <c r="M109" s="10">
        <v>956003</v>
      </c>
      <c r="N109" s="10">
        <v>3561687</v>
      </c>
      <c r="O109" s="12">
        <v>11796896</v>
      </c>
      <c r="Q109" s="22">
        <f t="shared" si="19"/>
        <v>19122318</v>
      </c>
      <c r="R109" s="22">
        <f t="shared" si="20"/>
        <v>-11796896</v>
      </c>
      <c r="S109" s="22">
        <f t="shared" si="21"/>
        <v>-2340084</v>
      </c>
      <c r="T109" s="22" t="str">
        <f t="shared" si="22"/>
        <v>0</v>
      </c>
      <c r="U109" s="22">
        <f t="shared" si="23"/>
        <v>-2705690</v>
      </c>
      <c r="V109" s="22">
        <f t="shared" si="24"/>
        <v>1282039</v>
      </c>
      <c r="X109" s="23">
        <f t="shared" si="25"/>
        <v>76637131</v>
      </c>
      <c r="Y109" s="23">
        <f t="shared" si="26"/>
        <v>-50041130</v>
      </c>
      <c r="Z109" s="23">
        <f t="shared" si="27"/>
        <v>-8635599</v>
      </c>
      <c r="AA109" s="23">
        <f t="shared" si="28"/>
        <v>0</v>
      </c>
      <c r="AB109" s="23">
        <f t="shared" si="29"/>
        <v>-10919757</v>
      </c>
      <c r="AC109" s="23">
        <f t="shared" si="30"/>
        <v>6049328</v>
      </c>
      <c r="AD109" s="23">
        <f t="shared" si="31"/>
        <v>13089973</v>
      </c>
    </row>
    <row r="110" spans="2:30">
      <c r="B110" s="7" t="s">
        <v>242</v>
      </c>
      <c r="C110" s="8" t="s">
        <v>243</v>
      </c>
      <c r="D110" s="9"/>
      <c r="E110" s="10">
        <v>2230385</v>
      </c>
      <c r="F110" s="10">
        <v>129723995</v>
      </c>
      <c r="G110" s="10">
        <v>107867224</v>
      </c>
      <c r="H110" s="10">
        <v>15667260</v>
      </c>
      <c r="I110" s="10">
        <v>6189511</v>
      </c>
      <c r="J110" s="11" t="s">
        <v>43</v>
      </c>
      <c r="K110" s="10">
        <v>2025532</v>
      </c>
      <c r="L110" s="10">
        <v>2755354</v>
      </c>
      <c r="M110" s="10">
        <v>777821</v>
      </c>
      <c r="N110" s="10">
        <v>4681868</v>
      </c>
      <c r="O110" s="12">
        <v>13188070</v>
      </c>
      <c r="Q110" s="22">
        <f t="shared" si="19"/>
        <v>21607966</v>
      </c>
      <c r="R110" s="22">
        <f t="shared" si="20"/>
        <v>-13188070</v>
      </c>
      <c r="S110" s="22">
        <f t="shared" si="21"/>
        <v>-2230385</v>
      </c>
      <c r="T110" s="22" t="str">
        <f t="shared" si="22"/>
        <v>0</v>
      </c>
      <c r="U110" s="22">
        <f t="shared" si="23"/>
        <v>-2755354</v>
      </c>
      <c r="V110" s="22">
        <f t="shared" si="24"/>
        <v>1247711</v>
      </c>
      <c r="X110" s="23">
        <f t="shared" si="25"/>
        <v>79959022</v>
      </c>
      <c r="Y110" s="23">
        <f t="shared" si="26"/>
        <v>-51396324</v>
      </c>
      <c r="Z110" s="23">
        <f t="shared" si="27"/>
        <v>-8874251</v>
      </c>
      <c r="AA110" s="23">
        <f t="shared" si="28"/>
        <v>0</v>
      </c>
      <c r="AB110" s="23">
        <f t="shared" si="29"/>
        <v>-10946800</v>
      </c>
      <c r="AC110" s="23">
        <f t="shared" si="30"/>
        <v>5756421</v>
      </c>
      <c r="AD110" s="23">
        <f t="shared" si="31"/>
        <v>14498068</v>
      </c>
    </row>
    <row r="111" spans="2:30">
      <c r="B111" s="7" t="s">
        <v>244</v>
      </c>
      <c r="C111" s="8" t="s">
        <v>245</v>
      </c>
      <c r="D111" s="9"/>
      <c r="E111" s="10">
        <v>2400938</v>
      </c>
      <c r="F111" s="10">
        <v>140340966</v>
      </c>
      <c r="G111" s="10">
        <v>118247037</v>
      </c>
      <c r="H111" s="10">
        <v>16571817</v>
      </c>
      <c r="I111" s="10">
        <v>5522112</v>
      </c>
      <c r="J111" s="11" t="s">
        <v>43</v>
      </c>
      <c r="K111" s="10">
        <v>2224112</v>
      </c>
      <c r="L111" s="10">
        <v>3025375</v>
      </c>
      <c r="M111" s="10">
        <v>822620</v>
      </c>
      <c r="N111" s="10">
        <v>3898229</v>
      </c>
      <c r="O111" s="12">
        <v>14129648</v>
      </c>
      <c r="Q111" s="22">
        <f t="shared" si="19"/>
        <v>22052698</v>
      </c>
      <c r="R111" s="22">
        <f t="shared" si="20"/>
        <v>-14129648</v>
      </c>
      <c r="S111" s="22">
        <f t="shared" si="21"/>
        <v>-2400938</v>
      </c>
      <c r="T111" s="22" t="str">
        <f t="shared" si="22"/>
        <v>0</v>
      </c>
      <c r="U111" s="22">
        <f t="shared" si="23"/>
        <v>-3025375</v>
      </c>
      <c r="V111" s="22">
        <f t="shared" si="24"/>
        <v>1401492</v>
      </c>
      <c r="X111" s="23">
        <f t="shared" si="25"/>
        <v>83274241</v>
      </c>
      <c r="Y111" s="23">
        <f t="shared" si="26"/>
        <v>-52814748</v>
      </c>
      <c r="Z111" s="23">
        <f t="shared" si="27"/>
        <v>-9126645</v>
      </c>
      <c r="AA111" s="23">
        <f t="shared" si="28"/>
        <v>0</v>
      </c>
      <c r="AB111" s="23">
        <f t="shared" si="29"/>
        <v>-11157258</v>
      </c>
      <c r="AC111" s="23">
        <f t="shared" si="30"/>
        <v>5357708</v>
      </c>
      <c r="AD111" s="23">
        <f t="shared" si="31"/>
        <v>15533298</v>
      </c>
    </row>
    <row r="112" spans="2:30">
      <c r="B112" s="7" t="s">
        <v>246</v>
      </c>
      <c r="C112" s="8" t="s">
        <v>247</v>
      </c>
      <c r="D112" s="9"/>
      <c r="E112" s="10">
        <v>2405103</v>
      </c>
      <c r="F112" s="10">
        <v>148813947</v>
      </c>
      <c r="G112" s="10">
        <v>124877318</v>
      </c>
      <c r="H112" s="10">
        <v>17775100</v>
      </c>
      <c r="I112" s="10">
        <v>6161529</v>
      </c>
      <c r="J112" s="11" t="s">
        <v>43</v>
      </c>
      <c r="K112" s="10">
        <v>2322963</v>
      </c>
      <c r="L112" s="10">
        <v>3311617</v>
      </c>
      <c r="M112" s="10">
        <v>959887</v>
      </c>
      <c r="N112" s="10">
        <v>4212988</v>
      </c>
      <c r="O112" s="12">
        <v>15358244</v>
      </c>
      <c r="Q112" s="22">
        <f t="shared" si="19"/>
        <v>23924876</v>
      </c>
      <c r="R112" s="22">
        <f t="shared" si="20"/>
        <v>-15358244</v>
      </c>
      <c r="S112" s="22">
        <f t="shared" si="21"/>
        <v>-2405103</v>
      </c>
      <c r="T112" s="22" t="str">
        <f t="shared" si="22"/>
        <v>0</v>
      </c>
      <c r="U112" s="22">
        <f t="shared" si="23"/>
        <v>-3311617</v>
      </c>
      <c r="V112" s="22">
        <f t="shared" si="24"/>
        <v>1363076</v>
      </c>
      <c r="X112" s="23">
        <f t="shared" si="25"/>
        <v>86707858</v>
      </c>
      <c r="Y112" s="23">
        <f t="shared" si="26"/>
        <v>-54472858</v>
      </c>
      <c r="Z112" s="23">
        <f t="shared" si="27"/>
        <v>-9376510</v>
      </c>
      <c r="AA112" s="23">
        <f t="shared" si="28"/>
        <v>0</v>
      </c>
      <c r="AB112" s="23">
        <f t="shared" si="29"/>
        <v>-11798036</v>
      </c>
      <c r="AC112" s="23">
        <f t="shared" si="30"/>
        <v>5294318</v>
      </c>
      <c r="AD112" s="23">
        <f t="shared" si="31"/>
        <v>16354772</v>
      </c>
    </row>
    <row r="113" spans="1:38">
      <c r="A113">
        <v>1980</v>
      </c>
      <c r="B113" s="7" t="s">
        <v>248</v>
      </c>
      <c r="C113" s="8" t="s">
        <v>249</v>
      </c>
      <c r="D113" s="9"/>
      <c r="E113" s="10">
        <v>2648903</v>
      </c>
      <c r="F113" s="10">
        <v>156019954</v>
      </c>
      <c r="G113" s="10">
        <v>132762744</v>
      </c>
      <c r="H113" s="10">
        <v>16500142</v>
      </c>
      <c r="I113" s="10">
        <v>6757068</v>
      </c>
      <c r="J113" s="11" t="s">
        <v>43</v>
      </c>
      <c r="K113" s="10">
        <v>2577011</v>
      </c>
      <c r="L113" s="10">
        <v>3671046</v>
      </c>
      <c r="M113" s="10">
        <v>1105445</v>
      </c>
      <c r="N113" s="10">
        <v>4557588</v>
      </c>
      <c r="O113" s="12">
        <v>13200236</v>
      </c>
      <c r="Q113" s="22">
        <f t="shared" si="19"/>
        <v>22606207</v>
      </c>
      <c r="R113" s="22">
        <f t="shared" si="20"/>
        <v>-13200236</v>
      </c>
      <c r="S113" s="22">
        <f t="shared" si="21"/>
        <v>-2648903</v>
      </c>
      <c r="T113" s="22" t="str">
        <f t="shared" si="22"/>
        <v>0</v>
      </c>
      <c r="U113" s="22">
        <f t="shared" si="23"/>
        <v>-3671046</v>
      </c>
      <c r="V113" s="22">
        <f t="shared" si="24"/>
        <v>1471566</v>
      </c>
      <c r="X113" s="23">
        <f t="shared" si="25"/>
        <v>90191747</v>
      </c>
      <c r="Y113" s="23">
        <f t="shared" si="26"/>
        <v>-55876198</v>
      </c>
      <c r="Z113" s="23">
        <f t="shared" si="27"/>
        <v>-9685329</v>
      </c>
      <c r="AA113" s="23">
        <f t="shared" si="28"/>
        <v>0</v>
      </c>
      <c r="AB113" s="23">
        <f t="shared" si="29"/>
        <v>-12763392</v>
      </c>
      <c r="AC113" s="23">
        <f t="shared" si="30"/>
        <v>5483845</v>
      </c>
      <c r="AD113" s="23">
        <f t="shared" si="31"/>
        <v>17350673</v>
      </c>
      <c r="AF113" s="23">
        <f t="shared" ref="AF113:AF176" si="32">(X113-X109)/$AD109*100</f>
        <v>103.54961007177019</v>
      </c>
      <c r="AG113" s="23">
        <f t="shared" ref="AG113:AG176" si="33">(Y113-Y109)/$AD109*100</f>
        <v>-44.576623649261919</v>
      </c>
      <c r="AH113" s="23">
        <f t="shared" ref="AH113:AH176" si="34">(Z113-Z109)/$AD109*100</f>
        <v>-8.0193442721386816</v>
      </c>
      <c r="AI113" s="23">
        <f t="shared" ref="AI113:AI176" si="35">(AA113-AA109)/$AD109*100</f>
        <v>0</v>
      </c>
      <c r="AJ113" s="23">
        <f t="shared" ref="AJ113:AJ176" si="36">(AB113-AB109)/$AD109*100</f>
        <v>-14.084330044072665</v>
      </c>
      <c r="AK113" s="23">
        <f t="shared" ref="AK113:AK176" si="37">(AC113-AC109)/$AD109*100</f>
        <v>-4.3199707134613643</v>
      </c>
      <c r="AL113" s="23">
        <f t="shared" ref="AL113:AL176" si="38">(AD113-AD109)/$AD109*100</f>
        <v>32.549341392835565</v>
      </c>
    </row>
    <row r="114" spans="1:38">
      <c r="B114" s="7" t="s">
        <v>250</v>
      </c>
      <c r="C114" s="8" t="s">
        <v>251</v>
      </c>
      <c r="D114" s="9"/>
      <c r="E114" s="10">
        <v>2513957</v>
      </c>
      <c r="F114" s="10">
        <v>161984444</v>
      </c>
      <c r="G114" s="10">
        <v>136293655</v>
      </c>
      <c r="H114" s="10">
        <v>18101352</v>
      </c>
      <c r="I114" s="10">
        <v>7589437</v>
      </c>
      <c r="J114" s="11" t="s">
        <v>43</v>
      </c>
      <c r="K114" s="10">
        <v>2860013</v>
      </c>
      <c r="L114" s="10">
        <v>4305305</v>
      </c>
      <c r="M114" s="10">
        <v>709195</v>
      </c>
      <c r="N114" s="10">
        <v>5434950</v>
      </c>
      <c r="O114" s="12">
        <v>14715548</v>
      </c>
      <c r="Q114" s="22">
        <f t="shared" si="19"/>
        <v>24818942</v>
      </c>
      <c r="R114" s="22">
        <f t="shared" si="20"/>
        <v>-14715548</v>
      </c>
      <c r="S114" s="22">
        <f t="shared" si="21"/>
        <v>-2513957</v>
      </c>
      <c r="T114" s="22" t="str">
        <f t="shared" si="22"/>
        <v>0</v>
      </c>
      <c r="U114" s="22">
        <f t="shared" si="23"/>
        <v>-4305305</v>
      </c>
      <c r="V114" s="22">
        <f t="shared" si="24"/>
        <v>2150818</v>
      </c>
      <c r="X114" s="23">
        <f t="shared" si="25"/>
        <v>93402723</v>
      </c>
      <c r="Y114" s="23">
        <f t="shared" si="26"/>
        <v>-57403676</v>
      </c>
      <c r="Z114" s="23">
        <f t="shared" si="27"/>
        <v>-9968901</v>
      </c>
      <c r="AA114" s="23">
        <f t="shared" si="28"/>
        <v>0</v>
      </c>
      <c r="AB114" s="23">
        <f t="shared" si="29"/>
        <v>-14313343</v>
      </c>
      <c r="AC114" s="23">
        <f t="shared" si="30"/>
        <v>6386952</v>
      </c>
      <c r="AD114" s="23">
        <f t="shared" si="31"/>
        <v>18103755</v>
      </c>
      <c r="AF114" s="23">
        <f t="shared" si="32"/>
        <v>92.72753445493565</v>
      </c>
      <c r="AG114" s="23">
        <f t="shared" si="33"/>
        <v>-41.435534720902126</v>
      </c>
      <c r="AH114" s="23">
        <f t="shared" si="34"/>
        <v>-7.5503163593935412</v>
      </c>
      <c r="AI114" s="23">
        <f t="shared" si="35"/>
        <v>0</v>
      </c>
      <c r="AJ114" s="23">
        <f t="shared" si="36"/>
        <v>-23.22063188005464</v>
      </c>
      <c r="AK114" s="23">
        <f t="shared" si="37"/>
        <v>4.349069131142163</v>
      </c>
      <c r="AL114" s="23">
        <f t="shared" si="38"/>
        <v>24.870120625727509</v>
      </c>
    </row>
    <row r="115" spans="1:38">
      <c r="B115" s="7" t="s">
        <v>252</v>
      </c>
      <c r="C115" s="8" t="s">
        <v>253</v>
      </c>
      <c r="D115" s="9"/>
      <c r="E115" s="10">
        <v>2698236</v>
      </c>
      <c r="F115" s="10">
        <v>164449604</v>
      </c>
      <c r="G115" s="10">
        <v>139381156</v>
      </c>
      <c r="H115" s="10">
        <v>19116323</v>
      </c>
      <c r="I115" s="10">
        <v>5952125</v>
      </c>
      <c r="J115" s="11" t="s">
        <v>43</v>
      </c>
      <c r="K115" s="10">
        <v>3280205</v>
      </c>
      <c r="L115" s="10">
        <v>4611995</v>
      </c>
      <c r="M115" s="10">
        <v>786578</v>
      </c>
      <c r="N115" s="10">
        <v>3833757</v>
      </c>
      <c r="O115" s="12">
        <v>15740392</v>
      </c>
      <c r="Q115" s="22">
        <f t="shared" si="19"/>
        <v>24390753</v>
      </c>
      <c r="R115" s="22">
        <f t="shared" si="20"/>
        <v>-15740392</v>
      </c>
      <c r="S115" s="22">
        <f t="shared" si="21"/>
        <v>-2698236</v>
      </c>
      <c r="T115" s="22" t="str">
        <f t="shared" si="22"/>
        <v>0</v>
      </c>
      <c r="U115" s="22">
        <f t="shared" si="23"/>
        <v>-4611995</v>
      </c>
      <c r="V115" s="22">
        <f t="shared" si="24"/>
        <v>2493627</v>
      </c>
      <c r="X115" s="23">
        <f t="shared" si="25"/>
        <v>95740778</v>
      </c>
      <c r="Y115" s="23">
        <f t="shared" si="26"/>
        <v>-59014420</v>
      </c>
      <c r="Z115" s="23">
        <f t="shared" si="27"/>
        <v>-10266199</v>
      </c>
      <c r="AA115" s="23">
        <f t="shared" si="28"/>
        <v>0</v>
      </c>
      <c r="AB115" s="23">
        <f t="shared" si="29"/>
        <v>-15899963</v>
      </c>
      <c r="AC115" s="23">
        <f t="shared" si="30"/>
        <v>7479087</v>
      </c>
      <c r="AD115" s="23">
        <f t="shared" si="31"/>
        <v>18039283</v>
      </c>
      <c r="AF115" s="23">
        <f t="shared" si="32"/>
        <v>80.256858524184622</v>
      </c>
      <c r="AG115" s="23">
        <f t="shared" si="33"/>
        <v>-39.912142289422377</v>
      </c>
      <c r="AH115" s="23">
        <f t="shared" si="34"/>
        <v>-7.3362012368525988</v>
      </c>
      <c r="AI115" s="23">
        <f t="shared" si="35"/>
        <v>0</v>
      </c>
      <c r="AJ115" s="23">
        <f t="shared" si="36"/>
        <v>-30.53250507393858</v>
      </c>
      <c r="AK115" s="23">
        <f t="shared" si="37"/>
        <v>13.656977417158933</v>
      </c>
      <c r="AL115" s="23">
        <f t="shared" si="38"/>
        <v>16.132987341130004</v>
      </c>
    </row>
    <row r="116" spans="1:38">
      <c r="B116" s="7" t="s">
        <v>254</v>
      </c>
      <c r="C116" s="8" t="s">
        <v>255</v>
      </c>
      <c r="D116" s="9"/>
      <c r="E116" s="10">
        <v>2734805</v>
      </c>
      <c r="F116" s="10">
        <v>167834624</v>
      </c>
      <c r="G116" s="10">
        <v>141447656</v>
      </c>
      <c r="H116" s="10">
        <v>20036075</v>
      </c>
      <c r="I116" s="10">
        <v>6350893</v>
      </c>
      <c r="J116" s="11" t="s">
        <v>43</v>
      </c>
      <c r="K116" s="10">
        <v>2994828</v>
      </c>
      <c r="L116" s="10">
        <v>4451480</v>
      </c>
      <c r="M116" s="10">
        <v>734810</v>
      </c>
      <c r="N116" s="10">
        <v>4159431</v>
      </c>
      <c r="O116" s="12">
        <v>17049828</v>
      </c>
      <c r="Q116" s="22">
        <f t="shared" si="19"/>
        <v>26135526</v>
      </c>
      <c r="R116" s="22">
        <f t="shared" si="20"/>
        <v>-17049828</v>
      </c>
      <c r="S116" s="22">
        <f t="shared" si="21"/>
        <v>-2734805</v>
      </c>
      <c r="T116" s="22" t="str">
        <f t="shared" si="22"/>
        <v>0</v>
      </c>
      <c r="U116" s="22">
        <f t="shared" si="23"/>
        <v>-4451480</v>
      </c>
      <c r="V116" s="22">
        <f t="shared" si="24"/>
        <v>2260018</v>
      </c>
      <c r="X116" s="23">
        <f t="shared" si="25"/>
        <v>97951428</v>
      </c>
      <c r="Y116" s="23">
        <f t="shared" si="26"/>
        <v>-60706004</v>
      </c>
      <c r="Z116" s="23">
        <f t="shared" si="27"/>
        <v>-10595901</v>
      </c>
      <c r="AA116" s="23">
        <f t="shared" si="28"/>
        <v>0</v>
      </c>
      <c r="AB116" s="23">
        <f t="shared" si="29"/>
        <v>-17039826</v>
      </c>
      <c r="AC116" s="23">
        <f t="shared" si="30"/>
        <v>8376029</v>
      </c>
      <c r="AD116" s="23">
        <f t="shared" si="31"/>
        <v>17985726</v>
      </c>
      <c r="AF116" s="23">
        <f t="shared" si="32"/>
        <v>68.747947082356148</v>
      </c>
      <c r="AG116" s="23">
        <f t="shared" si="33"/>
        <v>-38.112093522306516</v>
      </c>
      <c r="AH116" s="23">
        <f t="shared" si="34"/>
        <v>-7.4558728180374514</v>
      </c>
      <c r="AI116" s="23">
        <f t="shared" si="35"/>
        <v>0</v>
      </c>
      <c r="AJ116" s="23">
        <f t="shared" si="36"/>
        <v>-32.050523235664798</v>
      </c>
      <c r="AK116" s="23">
        <f t="shared" si="37"/>
        <v>18.842885733900786</v>
      </c>
      <c r="AL116" s="23">
        <f t="shared" si="38"/>
        <v>9.9723432402481667</v>
      </c>
    </row>
    <row r="117" spans="1:38">
      <c r="B117" s="7" t="s">
        <v>256</v>
      </c>
      <c r="C117" s="8" t="s">
        <v>257</v>
      </c>
      <c r="D117" s="9"/>
      <c r="E117" s="10">
        <v>3294766</v>
      </c>
      <c r="F117" s="10">
        <v>168146224</v>
      </c>
      <c r="G117" s="10">
        <v>143041765</v>
      </c>
      <c r="H117" s="10">
        <v>18719458</v>
      </c>
      <c r="I117" s="10">
        <v>6385001</v>
      </c>
      <c r="J117" s="11" t="s">
        <v>43</v>
      </c>
      <c r="K117" s="10">
        <v>3232771</v>
      </c>
      <c r="L117" s="10">
        <v>4403883</v>
      </c>
      <c r="M117" s="10">
        <v>1008156</v>
      </c>
      <c r="N117" s="10">
        <v>4205733</v>
      </c>
      <c r="O117" s="12">
        <v>14648584</v>
      </c>
      <c r="Q117" s="22">
        <f t="shared" si="19"/>
        <v>24328351</v>
      </c>
      <c r="R117" s="22">
        <f t="shared" si="20"/>
        <v>-14648584</v>
      </c>
      <c r="S117" s="22">
        <f t="shared" si="21"/>
        <v>-3294766</v>
      </c>
      <c r="T117" s="22" t="str">
        <f t="shared" si="22"/>
        <v>0</v>
      </c>
      <c r="U117" s="22">
        <f t="shared" si="23"/>
        <v>-4403883</v>
      </c>
      <c r="V117" s="22">
        <f t="shared" si="24"/>
        <v>2224615</v>
      </c>
      <c r="X117" s="23">
        <f t="shared" si="25"/>
        <v>99673572</v>
      </c>
      <c r="Y117" s="23">
        <f t="shared" si="26"/>
        <v>-62154352</v>
      </c>
      <c r="Z117" s="23">
        <f t="shared" si="27"/>
        <v>-11241764</v>
      </c>
      <c r="AA117" s="23">
        <f t="shared" si="28"/>
        <v>0</v>
      </c>
      <c r="AB117" s="23">
        <f t="shared" si="29"/>
        <v>-17772663</v>
      </c>
      <c r="AC117" s="23">
        <f t="shared" si="30"/>
        <v>9129078</v>
      </c>
      <c r="AD117" s="23">
        <f t="shared" si="31"/>
        <v>17633871</v>
      </c>
      <c r="AF117" s="23">
        <f t="shared" si="32"/>
        <v>54.648168402459085</v>
      </c>
      <c r="AG117" s="23">
        <f t="shared" si="33"/>
        <v>-36.183922087633142</v>
      </c>
      <c r="AH117" s="23">
        <f t="shared" si="34"/>
        <v>-8.9704589556843128</v>
      </c>
      <c r="AI117" s="23">
        <f t="shared" si="35"/>
        <v>0</v>
      </c>
      <c r="AJ117" s="23">
        <f t="shared" si="36"/>
        <v>-28.870759076607577</v>
      </c>
      <c r="AK117" s="23">
        <f t="shared" si="37"/>
        <v>21.009173534651939</v>
      </c>
      <c r="AL117" s="23">
        <f t="shared" si="38"/>
        <v>1.632201817185996</v>
      </c>
    </row>
    <row r="118" spans="1:38">
      <c r="B118" s="7" t="s">
        <v>258</v>
      </c>
      <c r="C118" s="8" t="s">
        <v>259</v>
      </c>
      <c r="D118" s="9"/>
      <c r="E118" s="10">
        <v>2926810</v>
      </c>
      <c r="F118" s="10">
        <v>166533232</v>
      </c>
      <c r="G118" s="10">
        <v>140294760</v>
      </c>
      <c r="H118" s="10">
        <v>19852946</v>
      </c>
      <c r="I118" s="10">
        <v>6385526</v>
      </c>
      <c r="J118" s="11" t="s">
        <v>43</v>
      </c>
      <c r="K118" s="10">
        <v>3080323</v>
      </c>
      <c r="L118" s="10">
        <v>4240231</v>
      </c>
      <c r="M118" s="10">
        <v>871681</v>
      </c>
      <c r="N118" s="10">
        <v>4353937</v>
      </c>
      <c r="O118" s="12">
        <v>16447161</v>
      </c>
      <c r="Q118" s="22">
        <f t="shared" si="19"/>
        <v>25759497</v>
      </c>
      <c r="R118" s="22">
        <f t="shared" si="20"/>
        <v>-16447161</v>
      </c>
      <c r="S118" s="22">
        <f t="shared" si="21"/>
        <v>-2926810</v>
      </c>
      <c r="T118" s="22" t="str">
        <f t="shared" si="22"/>
        <v>0</v>
      </c>
      <c r="U118" s="22">
        <f t="shared" si="23"/>
        <v>-4240231</v>
      </c>
      <c r="V118" s="22">
        <f t="shared" si="24"/>
        <v>2208642</v>
      </c>
      <c r="X118" s="23">
        <f t="shared" si="25"/>
        <v>100614127</v>
      </c>
      <c r="Y118" s="23">
        <f t="shared" si="26"/>
        <v>-63885965</v>
      </c>
      <c r="Z118" s="23">
        <f t="shared" si="27"/>
        <v>-11654617</v>
      </c>
      <c r="AA118" s="23">
        <f t="shared" si="28"/>
        <v>0</v>
      </c>
      <c r="AB118" s="23">
        <f t="shared" si="29"/>
        <v>-17707589</v>
      </c>
      <c r="AC118" s="23">
        <f t="shared" si="30"/>
        <v>9186902</v>
      </c>
      <c r="AD118" s="23">
        <f t="shared" si="31"/>
        <v>16552858</v>
      </c>
      <c r="AF118" s="23">
        <f t="shared" si="32"/>
        <v>39.833747197749858</v>
      </c>
      <c r="AG118" s="23">
        <f t="shared" si="33"/>
        <v>-35.806323052869423</v>
      </c>
      <c r="AH118" s="23">
        <f t="shared" si="34"/>
        <v>-9.3114163332413646</v>
      </c>
      <c r="AI118" s="23">
        <f t="shared" si="35"/>
        <v>0</v>
      </c>
      <c r="AJ118" s="23">
        <f t="shared" si="36"/>
        <v>-18.748850721853007</v>
      </c>
      <c r="AK118" s="23">
        <f t="shared" si="37"/>
        <v>15.466128435785837</v>
      </c>
      <c r="AL118" s="23">
        <f t="shared" si="38"/>
        <v>-8.5667144744280961</v>
      </c>
    </row>
    <row r="119" spans="1:38">
      <c r="B119" s="7" t="s">
        <v>260</v>
      </c>
      <c r="C119" s="8" t="s">
        <v>261</v>
      </c>
      <c r="D119" s="9"/>
      <c r="E119" s="10">
        <v>3101089</v>
      </c>
      <c r="F119" s="10">
        <v>179387592</v>
      </c>
      <c r="G119" s="10">
        <v>152611773</v>
      </c>
      <c r="H119" s="10">
        <v>21014795</v>
      </c>
      <c r="I119" s="10">
        <v>5761024</v>
      </c>
      <c r="J119" s="11" t="s">
        <v>43</v>
      </c>
      <c r="K119" s="10">
        <v>3172961</v>
      </c>
      <c r="L119" s="10">
        <v>4417779</v>
      </c>
      <c r="M119" s="10">
        <v>1086211</v>
      </c>
      <c r="N119" s="10">
        <v>3429995</v>
      </c>
      <c r="O119" s="12">
        <v>17747363</v>
      </c>
      <c r="Q119" s="22">
        <f t="shared" si="19"/>
        <v>26609476</v>
      </c>
      <c r="R119" s="22">
        <f t="shared" si="20"/>
        <v>-17747363</v>
      </c>
      <c r="S119" s="22">
        <f t="shared" si="21"/>
        <v>-3101089</v>
      </c>
      <c r="T119" s="22" t="str">
        <f t="shared" si="22"/>
        <v>0</v>
      </c>
      <c r="U119" s="22">
        <f t="shared" si="23"/>
        <v>-4417779</v>
      </c>
      <c r="V119" s="22">
        <f t="shared" si="24"/>
        <v>2086750</v>
      </c>
      <c r="X119" s="23">
        <f t="shared" si="25"/>
        <v>102832850</v>
      </c>
      <c r="Y119" s="23">
        <f t="shared" si="26"/>
        <v>-65892936</v>
      </c>
      <c r="Z119" s="23">
        <f t="shared" si="27"/>
        <v>-12057470</v>
      </c>
      <c r="AA119" s="23">
        <f t="shared" si="28"/>
        <v>0</v>
      </c>
      <c r="AB119" s="23">
        <f t="shared" si="29"/>
        <v>-17513373</v>
      </c>
      <c r="AC119" s="23">
        <f t="shared" si="30"/>
        <v>8780025</v>
      </c>
      <c r="AD119" s="23">
        <f t="shared" si="31"/>
        <v>16149096</v>
      </c>
      <c r="AF119" s="23">
        <f t="shared" si="32"/>
        <v>39.314600253236229</v>
      </c>
      <c r="AG119" s="23">
        <f t="shared" si="33"/>
        <v>-38.130761627277536</v>
      </c>
      <c r="AH119" s="23">
        <f t="shared" si="34"/>
        <v>-9.9298347944316863</v>
      </c>
      <c r="AI119" s="23">
        <f t="shared" si="35"/>
        <v>0</v>
      </c>
      <c r="AJ119" s="23">
        <f t="shared" si="36"/>
        <v>-8.9438698866246522</v>
      </c>
      <c r="AK119" s="23">
        <f t="shared" si="37"/>
        <v>7.211694611143912</v>
      </c>
      <c r="AL119" s="23">
        <f t="shared" si="38"/>
        <v>-10.47817144395373</v>
      </c>
    </row>
    <row r="120" spans="1:38">
      <c r="B120" s="7" t="s">
        <v>262</v>
      </c>
      <c r="C120" s="8" t="s">
        <v>263</v>
      </c>
      <c r="D120" s="9"/>
      <c r="E120" s="10">
        <v>3138959</v>
      </c>
      <c r="F120" s="10">
        <v>184096925</v>
      </c>
      <c r="G120" s="10">
        <v>155305941</v>
      </c>
      <c r="H120" s="10">
        <v>22143101</v>
      </c>
      <c r="I120" s="10">
        <v>6647883</v>
      </c>
      <c r="J120" s="11" t="s">
        <v>43</v>
      </c>
      <c r="K120" s="10">
        <v>3081887</v>
      </c>
      <c r="L120" s="10">
        <v>4369026</v>
      </c>
      <c r="M120" s="10">
        <v>845121</v>
      </c>
      <c r="N120" s="10">
        <v>4515623</v>
      </c>
      <c r="O120" s="12">
        <v>19315674</v>
      </c>
      <c r="Q120" s="22">
        <f t="shared" si="19"/>
        <v>29102516</v>
      </c>
      <c r="R120" s="22">
        <f t="shared" si="20"/>
        <v>-19315674</v>
      </c>
      <c r="S120" s="22">
        <f t="shared" si="21"/>
        <v>-3138959</v>
      </c>
      <c r="T120" s="22" t="str">
        <f t="shared" si="22"/>
        <v>0</v>
      </c>
      <c r="U120" s="22">
        <f t="shared" si="23"/>
        <v>-4369026</v>
      </c>
      <c r="V120" s="22">
        <f t="shared" si="24"/>
        <v>2236766</v>
      </c>
      <c r="X120" s="23">
        <f t="shared" si="25"/>
        <v>105799840</v>
      </c>
      <c r="Y120" s="23">
        <f t="shared" si="26"/>
        <v>-68158782</v>
      </c>
      <c r="Z120" s="23">
        <f t="shared" si="27"/>
        <v>-12461624</v>
      </c>
      <c r="AA120" s="23">
        <f t="shared" si="28"/>
        <v>0</v>
      </c>
      <c r="AB120" s="23">
        <f t="shared" si="29"/>
        <v>-17430919</v>
      </c>
      <c r="AC120" s="23">
        <f t="shared" si="30"/>
        <v>8756773</v>
      </c>
      <c r="AD120" s="23">
        <f t="shared" si="31"/>
        <v>16505288</v>
      </c>
      <c r="AF120" s="23">
        <f t="shared" si="32"/>
        <v>43.636892944994273</v>
      </c>
      <c r="AG120" s="23">
        <f t="shared" si="33"/>
        <v>-41.437181907474852</v>
      </c>
      <c r="AH120" s="23">
        <f t="shared" si="34"/>
        <v>-10.37335384737875</v>
      </c>
      <c r="AI120" s="23">
        <f t="shared" si="35"/>
        <v>0</v>
      </c>
      <c r="AJ120" s="23">
        <f t="shared" si="36"/>
        <v>-2.1744632382368105</v>
      </c>
      <c r="AK120" s="23">
        <f t="shared" si="37"/>
        <v>2.1169231645139042</v>
      </c>
      <c r="AL120" s="23">
        <f t="shared" si="38"/>
        <v>-8.2311828835822354</v>
      </c>
    </row>
    <row r="121" spans="1:38">
      <c r="B121" s="7" t="s">
        <v>264</v>
      </c>
      <c r="C121" s="8" t="s">
        <v>265</v>
      </c>
      <c r="D121" s="9"/>
      <c r="E121" s="10">
        <v>3557104</v>
      </c>
      <c r="F121" s="10">
        <v>180876594</v>
      </c>
      <c r="G121" s="10">
        <v>153824019</v>
      </c>
      <c r="H121" s="10">
        <v>20259626</v>
      </c>
      <c r="I121" s="10">
        <v>6792949</v>
      </c>
      <c r="J121" s="11" t="s">
        <v>43</v>
      </c>
      <c r="K121" s="10">
        <v>3272091</v>
      </c>
      <c r="L121" s="10">
        <v>4294465</v>
      </c>
      <c r="M121" s="10">
        <v>1315272</v>
      </c>
      <c r="N121" s="10">
        <v>4455303</v>
      </c>
      <c r="O121" s="12">
        <v>16137967</v>
      </c>
      <c r="Q121" s="22">
        <f t="shared" si="19"/>
        <v>26488020</v>
      </c>
      <c r="R121" s="22">
        <f t="shared" si="20"/>
        <v>-16137967</v>
      </c>
      <c r="S121" s="22">
        <f t="shared" si="21"/>
        <v>-3557104</v>
      </c>
      <c r="T121" s="22" t="str">
        <f t="shared" si="22"/>
        <v>0</v>
      </c>
      <c r="U121" s="22">
        <f t="shared" si="23"/>
        <v>-4294465</v>
      </c>
      <c r="V121" s="22">
        <f t="shared" si="24"/>
        <v>1956819</v>
      </c>
      <c r="X121" s="23">
        <f t="shared" si="25"/>
        <v>107959509</v>
      </c>
      <c r="Y121" s="23">
        <f t="shared" si="26"/>
        <v>-69648165</v>
      </c>
      <c r="Z121" s="23">
        <f t="shared" si="27"/>
        <v>-12723962</v>
      </c>
      <c r="AA121" s="23">
        <f t="shared" si="28"/>
        <v>0</v>
      </c>
      <c r="AB121" s="23">
        <f t="shared" si="29"/>
        <v>-17321501</v>
      </c>
      <c r="AC121" s="23">
        <f t="shared" si="30"/>
        <v>8488977</v>
      </c>
      <c r="AD121" s="23">
        <f t="shared" si="31"/>
        <v>16754858</v>
      </c>
      <c r="AF121" s="23">
        <f t="shared" si="32"/>
        <v>46.988758168867179</v>
      </c>
      <c r="AG121" s="23">
        <f t="shared" si="33"/>
        <v>-42.496698541120097</v>
      </c>
      <c r="AH121" s="23">
        <f t="shared" si="34"/>
        <v>-8.4054034420462767</v>
      </c>
      <c r="AI121" s="23">
        <f t="shared" si="35"/>
        <v>0</v>
      </c>
      <c r="AJ121" s="23">
        <f t="shared" si="36"/>
        <v>2.5584966568032623</v>
      </c>
      <c r="AK121" s="23">
        <f t="shared" si="37"/>
        <v>-3.6299516992043328</v>
      </c>
      <c r="AL121" s="23">
        <f t="shared" si="38"/>
        <v>-4.9847988567002677</v>
      </c>
    </row>
    <row r="122" spans="1:38">
      <c r="B122" s="7" t="s">
        <v>266</v>
      </c>
      <c r="C122" s="8" t="s">
        <v>267</v>
      </c>
      <c r="D122" s="9"/>
      <c r="E122" s="10">
        <v>3088439</v>
      </c>
      <c r="F122" s="10">
        <v>172222394</v>
      </c>
      <c r="G122" s="10">
        <v>144383892</v>
      </c>
      <c r="H122" s="10">
        <v>21383184</v>
      </c>
      <c r="I122" s="10">
        <v>6455318</v>
      </c>
      <c r="J122" s="11" t="s">
        <v>43</v>
      </c>
      <c r="K122" s="10">
        <v>3029993</v>
      </c>
      <c r="L122" s="10">
        <v>4283786</v>
      </c>
      <c r="M122" s="10">
        <v>900248</v>
      </c>
      <c r="N122" s="10">
        <v>4301277</v>
      </c>
      <c r="O122" s="12">
        <v>17567880</v>
      </c>
      <c r="Q122" s="22">
        <f t="shared" si="19"/>
        <v>27111637</v>
      </c>
      <c r="R122" s="22">
        <f t="shared" si="20"/>
        <v>-17567880</v>
      </c>
      <c r="S122" s="22">
        <f t="shared" si="21"/>
        <v>-3088439</v>
      </c>
      <c r="T122" s="22" t="str">
        <f t="shared" si="22"/>
        <v>0</v>
      </c>
      <c r="U122" s="22">
        <f t="shared" si="23"/>
        <v>-4283786</v>
      </c>
      <c r="V122" s="22">
        <f t="shared" si="24"/>
        <v>2129745</v>
      </c>
      <c r="X122" s="23">
        <f t="shared" si="25"/>
        <v>109311649</v>
      </c>
      <c r="Y122" s="23">
        <f t="shared" si="26"/>
        <v>-70768884</v>
      </c>
      <c r="Z122" s="23">
        <f t="shared" si="27"/>
        <v>-12885591</v>
      </c>
      <c r="AA122" s="23">
        <f t="shared" si="28"/>
        <v>0</v>
      </c>
      <c r="AB122" s="23">
        <f t="shared" si="29"/>
        <v>-17365056</v>
      </c>
      <c r="AC122" s="23">
        <f t="shared" si="30"/>
        <v>8410080</v>
      </c>
      <c r="AD122" s="23">
        <f t="shared" si="31"/>
        <v>16702198</v>
      </c>
      <c r="AF122" s="23">
        <f t="shared" si="32"/>
        <v>52.543929271911836</v>
      </c>
      <c r="AG122" s="23">
        <f t="shared" si="33"/>
        <v>-41.581453788826074</v>
      </c>
      <c r="AH122" s="23">
        <f t="shared" si="34"/>
        <v>-7.4366251435250632</v>
      </c>
      <c r="AI122" s="23">
        <f t="shared" si="35"/>
        <v>0</v>
      </c>
      <c r="AJ122" s="23">
        <f t="shared" si="36"/>
        <v>2.0693284507122578</v>
      </c>
      <c r="AK122" s="23">
        <f t="shared" si="37"/>
        <v>-4.6929780947797655</v>
      </c>
      <c r="AL122" s="23">
        <f t="shared" si="38"/>
        <v>0.90220069549318915</v>
      </c>
    </row>
    <row r="123" spans="1:38">
      <c r="B123" s="7" t="s">
        <v>268</v>
      </c>
      <c r="C123" s="8" t="s">
        <v>269</v>
      </c>
      <c r="D123" s="9"/>
      <c r="E123" s="10">
        <v>3318348</v>
      </c>
      <c r="F123" s="10">
        <v>182589153</v>
      </c>
      <c r="G123" s="10">
        <v>154752949</v>
      </c>
      <c r="H123" s="10">
        <v>22310070</v>
      </c>
      <c r="I123" s="10">
        <v>5526134</v>
      </c>
      <c r="J123" s="11" t="s">
        <v>43</v>
      </c>
      <c r="K123" s="10">
        <v>3175090</v>
      </c>
      <c r="L123" s="10">
        <v>4453052</v>
      </c>
      <c r="M123" s="10">
        <v>1081649</v>
      </c>
      <c r="N123" s="10">
        <v>3166523</v>
      </c>
      <c r="O123" s="12">
        <v>18720082</v>
      </c>
      <c r="Q123" s="22">
        <f t="shared" si="19"/>
        <v>27564564</v>
      </c>
      <c r="R123" s="22">
        <f t="shared" si="20"/>
        <v>-18720082</v>
      </c>
      <c r="S123" s="22">
        <f t="shared" si="21"/>
        <v>-3318348</v>
      </c>
      <c r="T123" s="22" t="str">
        <f t="shared" si="22"/>
        <v>0</v>
      </c>
      <c r="U123" s="22">
        <f t="shared" si="23"/>
        <v>-4453052</v>
      </c>
      <c r="V123" s="22">
        <f t="shared" si="24"/>
        <v>2093441</v>
      </c>
      <c r="X123" s="23">
        <f t="shared" si="25"/>
        <v>110266737</v>
      </c>
      <c r="Y123" s="23">
        <f t="shared" si="26"/>
        <v>-71741603</v>
      </c>
      <c r="Z123" s="23">
        <f t="shared" si="27"/>
        <v>-13102850</v>
      </c>
      <c r="AA123" s="23">
        <f t="shared" si="28"/>
        <v>0</v>
      </c>
      <c r="AB123" s="23">
        <f t="shared" si="29"/>
        <v>-17400329</v>
      </c>
      <c r="AC123" s="23">
        <f t="shared" si="30"/>
        <v>8416771</v>
      </c>
      <c r="AD123" s="23">
        <f t="shared" si="31"/>
        <v>16438726</v>
      </c>
      <c r="AF123" s="23">
        <f t="shared" si="32"/>
        <v>46.032836760645921</v>
      </c>
      <c r="AG123" s="23">
        <f t="shared" si="33"/>
        <v>-36.216683584022284</v>
      </c>
      <c r="AH123" s="23">
        <f t="shared" si="34"/>
        <v>-6.4733035211382726</v>
      </c>
      <c r="AI123" s="23">
        <f t="shared" si="35"/>
        <v>0</v>
      </c>
      <c r="AJ123" s="23">
        <f t="shared" si="36"/>
        <v>0.70000203107344217</v>
      </c>
      <c r="AK123" s="23">
        <f t="shared" si="37"/>
        <v>-2.249376683375961</v>
      </c>
      <c r="AL123" s="23">
        <f t="shared" si="38"/>
        <v>1.7934750031828408</v>
      </c>
    </row>
    <row r="124" spans="1:38">
      <c r="B124" s="7" t="s">
        <v>270</v>
      </c>
      <c r="C124" s="8" t="s">
        <v>271</v>
      </c>
      <c r="D124" s="9"/>
      <c r="E124" s="10">
        <v>3245615</v>
      </c>
      <c r="F124" s="10">
        <v>184837922</v>
      </c>
      <c r="G124" s="10">
        <v>155543307</v>
      </c>
      <c r="H124" s="10">
        <v>23391166</v>
      </c>
      <c r="I124" s="10">
        <v>5903449</v>
      </c>
      <c r="J124" s="11" t="s">
        <v>43</v>
      </c>
      <c r="K124" s="10">
        <v>3255743</v>
      </c>
      <c r="L124" s="10">
        <v>4407799</v>
      </c>
      <c r="M124" s="10">
        <v>894667</v>
      </c>
      <c r="N124" s="10">
        <v>3856726</v>
      </c>
      <c r="O124" s="12">
        <v>20140814</v>
      </c>
      <c r="Q124" s="22">
        <f t="shared" si="19"/>
        <v>29289878</v>
      </c>
      <c r="R124" s="22">
        <f t="shared" si="20"/>
        <v>-20140814</v>
      </c>
      <c r="S124" s="22">
        <f t="shared" si="21"/>
        <v>-3245615</v>
      </c>
      <c r="T124" s="22" t="str">
        <f t="shared" si="22"/>
        <v>0</v>
      </c>
      <c r="U124" s="22">
        <f t="shared" si="23"/>
        <v>-4407799</v>
      </c>
      <c r="V124" s="22">
        <f t="shared" si="24"/>
        <v>2361076</v>
      </c>
      <c r="X124" s="23">
        <f t="shared" si="25"/>
        <v>110454099</v>
      </c>
      <c r="Y124" s="23">
        <f t="shared" si="26"/>
        <v>-72566743</v>
      </c>
      <c r="Z124" s="23">
        <f t="shared" si="27"/>
        <v>-13209506</v>
      </c>
      <c r="AA124" s="23">
        <f t="shared" si="28"/>
        <v>0</v>
      </c>
      <c r="AB124" s="23">
        <f t="shared" si="29"/>
        <v>-17439102</v>
      </c>
      <c r="AC124" s="23">
        <f t="shared" si="30"/>
        <v>8541081</v>
      </c>
      <c r="AD124" s="23">
        <f t="shared" si="31"/>
        <v>15779829</v>
      </c>
      <c r="AF124" s="23">
        <f t="shared" si="32"/>
        <v>28.198593081199192</v>
      </c>
      <c r="AG124" s="23">
        <f t="shared" si="33"/>
        <v>-26.706356169004746</v>
      </c>
      <c r="AH124" s="23">
        <f t="shared" si="34"/>
        <v>-4.5311660117654418</v>
      </c>
      <c r="AI124" s="23">
        <f t="shared" si="35"/>
        <v>0</v>
      </c>
      <c r="AJ124" s="23">
        <f t="shared" si="36"/>
        <v>-4.9578050379975196E-2</v>
      </c>
      <c r="AK124" s="23">
        <f t="shared" si="37"/>
        <v>-1.3068054310836625</v>
      </c>
      <c r="AL124" s="23">
        <f t="shared" si="38"/>
        <v>-4.3953125810346352</v>
      </c>
    </row>
    <row r="125" spans="1:38">
      <c r="B125" s="7" t="s">
        <v>272</v>
      </c>
      <c r="C125" s="8" t="s">
        <v>273</v>
      </c>
      <c r="D125" s="9"/>
      <c r="E125" s="10">
        <v>3639845</v>
      </c>
      <c r="F125" s="10">
        <v>181641728</v>
      </c>
      <c r="G125" s="10">
        <v>153913580</v>
      </c>
      <c r="H125" s="10">
        <v>21633934</v>
      </c>
      <c r="I125" s="10">
        <v>6094214</v>
      </c>
      <c r="J125" s="11" t="s">
        <v>43</v>
      </c>
      <c r="K125" s="10">
        <v>3645243</v>
      </c>
      <c r="L125" s="10">
        <v>4319430</v>
      </c>
      <c r="M125" s="10">
        <v>1083711</v>
      </c>
      <c r="N125" s="10">
        <v>4336316</v>
      </c>
      <c r="O125" s="12">
        <v>17087693</v>
      </c>
      <c r="Q125" s="22">
        <f t="shared" si="19"/>
        <v>26821752</v>
      </c>
      <c r="R125" s="22">
        <f t="shared" si="20"/>
        <v>-17087693</v>
      </c>
      <c r="S125" s="22">
        <f t="shared" si="21"/>
        <v>-3639845</v>
      </c>
      <c r="T125" s="22" t="str">
        <f t="shared" si="22"/>
        <v>0</v>
      </c>
      <c r="U125" s="22">
        <f t="shared" si="23"/>
        <v>-4319430</v>
      </c>
      <c r="V125" s="22">
        <f t="shared" si="24"/>
        <v>2561532</v>
      </c>
      <c r="X125" s="23">
        <f t="shared" si="25"/>
        <v>110787831</v>
      </c>
      <c r="Y125" s="23">
        <f t="shared" si="26"/>
        <v>-73516469</v>
      </c>
      <c r="Z125" s="23">
        <f t="shared" si="27"/>
        <v>-13292247</v>
      </c>
      <c r="AA125" s="23">
        <f t="shared" si="28"/>
        <v>0</v>
      </c>
      <c r="AB125" s="23">
        <f t="shared" si="29"/>
        <v>-17464067</v>
      </c>
      <c r="AC125" s="23">
        <f t="shared" si="30"/>
        <v>9145794</v>
      </c>
      <c r="AD125" s="23">
        <f t="shared" si="31"/>
        <v>15660842</v>
      </c>
      <c r="AF125" s="23">
        <f t="shared" si="32"/>
        <v>16.880608597219982</v>
      </c>
      <c r="AG125" s="23">
        <f t="shared" si="33"/>
        <v>-23.087656129344694</v>
      </c>
      <c r="AH125" s="23">
        <f t="shared" si="34"/>
        <v>-3.391762556268755</v>
      </c>
      <c r="AI125" s="23">
        <f t="shared" si="35"/>
        <v>0</v>
      </c>
      <c r="AJ125" s="23">
        <f t="shared" si="36"/>
        <v>-0.85089351398859958</v>
      </c>
      <c r="AK125" s="23">
        <f t="shared" si="37"/>
        <v>3.920158559386179</v>
      </c>
      <c r="AL125" s="23">
        <f t="shared" si="38"/>
        <v>-6.5295450429958883</v>
      </c>
    </row>
    <row r="126" spans="1:38">
      <c r="B126" s="7" t="s">
        <v>274</v>
      </c>
      <c r="C126" s="8" t="s">
        <v>275</v>
      </c>
      <c r="D126" s="9"/>
      <c r="E126" s="10">
        <v>3309767</v>
      </c>
      <c r="F126" s="10">
        <v>176717653</v>
      </c>
      <c r="G126" s="10">
        <v>147212637</v>
      </c>
      <c r="H126" s="10">
        <v>23134148</v>
      </c>
      <c r="I126" s="10">
        <v>6370868</v>
      </c>
      <c r="J126" s="10">
        <v>1656285</v>
      </c>
      <c r="K126" s="10">
        <v>1653816</v>
      </c>
      <c r="L126" s="10">
        <v>4375816</v>
      </c>
      <c r="M126" s="10">
        <v>861563</v>
      </c>
      <c r="N126" s="10">
        <v>4443590</v>
      </c>
      <c r="O126" s="12">
        <v>18591569</v>
      </c>
      <c r="Q126" s="22">
        <f t="shared" si="19"/>
        <v>28272204</v>
      </c>
      <c r="R126" s="22">
        <f t="shared" si="20"/>
        <v>-18591569</v>
      </c>
      <c r="S126" s="22">
        <f t="shared" si="21"/>
        <v>-3309767</v>
      </c>
      <c r="T126" s="22">
        <f t="shared" si="22"/>
        <v>1656285</v>
      </c>
      <c r="U126" s="22">
        <f t="shared" si="23"/>
        <v>-4375816</v>
      </c>
      <c r="V126" s="22">
        <f t="shared" si="24"/>
        <v>792253</v>
      </c>
      <c r="X126" s="23">
        <f t="shared" si="25"/>
        <v>111948398</v>
      </c>
      <c r="Y126" s="23">
        <f t="shared" si="26"/>
        <v>-74540158</v>
      </c>
      <c r="Z126" s="23">
        <f t="shared" si="27"/>
        <v>-13513575</v>
      </c>
      <c r="AA126" s="23">
        <f t="shared" si="28"/>
        <v>1656285</v>
      </c>
      <c r="AB126" s="23">
        <f t="shared" si="29"/>
        <v>-17556097</v>
      </c>
      <c r="AC126" s="23">
        <f t="shared" si="30"/>
        <v>7808302</v>
      </c>
      <c r="AD126" s="23">
        <f t="shared" si="31"/>
        <v>15803155</v>
      </c>
      <c r="AF126" s="23">
        <f t="shared" si="32"/>
        <v>15.786838355047642</v>
      </c>
      <c r="AG126" s="23">
        <f t="shared" si="33"/>
        <v>-22.579507200190058</v>
      </c>
      <c r="AH126" s="23">
        <f t="shared" si="34"/>
        <v>-3.7598883691835052</v>
      </c>
      <c r="AI126" s="23">
        <f t="shared" si="35"/>
        <v>9.9165690647422569</v>
      </c>
      <c r="AJ126" s="23">
        <f t="shared" si="36"/>
        <v>-1.1438075395825147</v>
      </c>
      <c r="AK126" s="23">
        <f t="shared" si="37"/>
        <v>-3.6029868643636007</v>
      </c>
      <c r="AL126" s="23">
        <f t="shared" si="38"/>
        <v>-5.3827825535297809</v>
      </c>
    </row>
    <row r="127" spans="1:38">
      <c r="B127" s="7" t="s">
        <v>276</v>
      </c>
      <c r="C127" s="8" t="s">
        <v>277</v>
      </c>
      <c r="D127" s="9"/>
      <c r="E127" s="10">
        <v>3538073</v>
      </c>
      <c r="F127" s="10">
        <v>192976992</v>
      </c>
      <c r="G127" s="10">
        <v>162972245</v>
      </c>
      <c r="H127" s="10">
        <v>24089790</v>
      </c>
      <c r="I127" s="10">
        <v>5914957</v>
      </c>
      <c r="J127" s="10">
        <v>1719863</v>
      </c>
      <c r="K127" s="10">
        <v>1539168</v>
      </c>
      <c r="L127" s="10">
        <v>4559849</v>
      </c>
      <c r="M127" s="10">
        <v>697506</v>
      </c>
      <c r="N127" s="10">
        <v>3916633</v>
      </c>
      <c r="O127" s="12">
        <v>19850220</v>
      </c>
      <c r="Q127" s="22">
        <f t="shared" si="19"/>
        <v>29303250</v>
      </c>
      <c r="R127" s="22">
        <f t="shared" si="20"/>
        <v>-19850220</v>
      </c>
      <c r="S127" s="22">
        <f t="shared" si="21"/>
        <v>-3538073</v>
      </c>
      <c r="T127" s="22">
        <f t="shared" si="22"/>
        <v>1719863</v>
      </c>
      <c r="U127" s="22">
        <f t="shared" si="23"/>
        <v>-4559849</v>
      </c>
      <c r="V127" s="22">
        <f t="shared" si="24"/>
        <v>841662</v>
      </c>
      <c r="X127" s="23">
        <f t="shared" si="25"/>
        <v>113687084</v>
      </c>
      <c r="Y127" s="23">
        <f t="shared" si="26"/>
        <v>-75670296</v>
      </c>
      <c r="Z127" s="23">
        <f t="shared" si="27"/>
        <v>-13733300</v>
      </c>
      <c r="AA127" s="23">
        <f t="shared" si="28"/>
        <v>3376148</v>
      </c>
      <c r="AB127" s="23">
        <f t="shared" si="29"/>
        <v>-17662894</v>
      </c>
      <c r="AC127" s="23">
        <f t="shared" si="30"/>
        <v>6556523</v>
      </c>
      <c r="AD127" s="23">
        <f t="shared" si="31"/>
        <v>16553265</v>
      </c>
      <c r="AF127" s="23">
        <f t="shared" si="32"/>
        <v>20.806642801881363</v>
      </c>
      <c r="AG127" s="23">
        <f t="shared" si="33"/>
        <v>-23.899011395408625</v>
      </c>
      <c r="AH127" s="23">
        <f t="shared" si="34"/>
        <v>-3.8351512154895704</v>
      </c>
      <c r="AI127" s="23">
        <f t="shared" si="35"/>
        <v>20.537771601035264</v>
      </c>
      <c r="AJ127" s="23">
        <f t="shared" si="36"/>
        <v>-1.5972344815528889</v>
      </c>
      <c r="AK127" s="23">
        <f t="shared" si="37"/>
        <v>-11.316254069810519</v>
      </c>
      <c r="AL127" s="23">
        <f t="shared" si="38"/>
        <v>0.69676324065502404</v>
      </c>
    </row>
    <row r="128" spans="1:38">
      <c r="B128" s="7" t="s">
        <v>278</v>
      </c>
      <c r="C128" s="8" t="s">
        <v>279</v>
      </c>
      <c r="D128" s="9"/>
      <c r="E128" s="10">
        <v>3707703</v>
      </c>
      <c r="F128" s="10">
        <v>196721353</v>
      </c>
      <c r="G128" s="10">
        <v>164722895</v>
      </c>
      <c r="H128" s="10">
        <v>25115424</v>
      </c>
      <c r="I128" s="10">
        <v>6883034</v>
      </c>
      <c r="J128" s="10">
        <v>1623471</v>
      </c>
      <c r="K128" s="10">
        <v>1904356</v>
      </c>
      <c r="L128" s="10">
        <v>4515852</v>
      </c>
      <c r="M128" s="10">
        <v>863974</v>
      </c>
      <c r="N128" s="10">
        <v>5031035</v>
      </c>
      <c r="O128" s="12">
        <v>21304348</v>
      </c>
      <c r="Q128" s="22">
        <f t="shared" si="19"/>
        <v>31895085</v>
      </c>
      <c r="R128" s="22">
        <f t="shared" si="20"/>
        <v>-21304348</v>
      </c>
      <c r="S128" s="22">
        <f t="shared" si="21"/>
        <v>-3707703</v>
      </c>
      <c r="T128" s="22">
        <f t="shared" si="22"/>
        <v>1623471</v>
      </c>
      <c r="U128" s="22">
        <f t="shared" si="23"/>
        <v>-4515852</v>
      </c>
      <c r="V128" s="22">
        <f t="shared" si="24"/>
        <v>1040382</v>
      </c>
      <c r="X128" s="23">
        <f t="shared" si="25"/>
        <v>116292291</v>
      </c>
      <c r="Y128" s="23">
        <f t="shared" si="26"/>
        <v>-76833830</v>
      </c>
      <c r="Z128" s="23">
        <f t="shared" si="27"/>
        <v>-14195388</v>
      </c>
      <c r="AA128" s="23">
        <f t="shared" si="28"/>
        <v>4999619</v>
      </c>
      <c r="AB128" s="23">
        <f t="shared" si="29"/>
        <v>-17770947</v>
      </c>
      <c r="AC128" s="23">
        <f t="shared" si="30"/>
        <v>5235829</v>
      </c>
      <c r="AD128" s="23">
        <f t="shared" si="31"/>
        <v>17727574</v>
      </c>
      <c r="AF128" s="23">
        <f t="shared" si="32"/>
        <v>36.997815375565857</v>
      </c>
      <c r="AG128" s="23">
        <f t="shared" si="33"/>
        <v>-27.041402032937111</v>
      </c>
      <c r="AH128" s="23">
        <f t="shared" si="34"/>
        <v>-6.2477356376929052</v>
      </c>
      <c r="AI128" s="23">
        <f t="shared" si="35"/>
        <v>31.683606964308673</v>
      </c>
      <c r="AJ128" s="23">
        <f t="shared" si="36"/>
        <v>-2.102969556894438</v>
      </c>
      <c r="AK128" s="23">
        <f t="shared" si="37"/>
        <v>-20.946057146753621</v>
      </c>
      <c r="AL128" s="23">
        <f t="shared" si="38"/>
        <v>12.343257965596459</v>
      </c>
    </row>
    <row r="129" spans="1:38">
      <c r="B129" s="7" t="s">
        <v>280</v>
      </c>
      <c r="C129" s="8" t="s">
        <v>281</v>
      </c>
      <c r="D129" s="9"/>
      <c r="E129" s="10">
        <v>4013068</v>
      </c>
      <c r="F129" s="10">
        <v>200419642</v>
      </c>
      <c r="G129" s="10">
        <v>169422413</v>
      </c>
      <c r="H129" s="10">
        <v>23628512</v>
      </c>
      <c r="I129" s="10">
        <v>7368717</v>
      </c>
      <c r="J129" s="10">
        <v>1765640</v>
      </c>
      <c r="K129" s="10">
        <v>1912221</v>
      </c>
      <c r="L129" s="10">
        <v>4494650</v>
      </c>
      <c r="M129" s="10">
        <v>1112241</v>
      </c>
      <c r="N129" s="10">
        <v>5439687</v>
      </c>
      <c r="O129" s="12">
        <v>18230789</v>
      </c>
      <c r="Q129" s="22">
        <f t="shared" si="19"/>
        <v>29612574</v>
      </c>
      <c r="R129" s="22">
        <f t="shared" si="20"/>
        <v>-18230789</v>
      </c>
      <c r="S129" s="22">
        <f t="shared" si="21"/>
        <v>-4013068</v>
      </c>
      <c r="T129" s="22">
        <f t="shared" si="22"/>
        <v>1765640</v>
      </c>
      <c r="U129" s="22">
        <f t="shared" si="23"/>
        <v>-4494650</v>
      </c>
      <c r="V129" s="22">
        <f t="shared" si="24"/>
        <v>799980</v>
      </c>
      <c r="X129" s="23">
        <f t="shared" si="25"/>
        <v>119083113</v>
      </c>
      <c r="Y129" s="23">
        <f t="shared" si="26"/>
        <v>-77976926</v>
      </c>
      <c r="Z129" s="23">
        <f t="shared" si="27"/>
        <v>-14568611</v>
      </c>
      <c r="AA129" s="23">
        <f t="shared" si="28"/>
        <v>6765259</v>
      </c>
      <c r="AB129" s="23">
        <f t="shared" si="29"/>
        <v>-17946167</v>
      </c>
      <c r="AC129" s="23">
        <f t="shared" si="30"/>
        <v>3474277</v>
      </c>
      <c r="AD129" s="23">
        <f t="shared" si="31"/>
        <v>18830945</v>
      </c>
      <c r="AF129" s="23">
        <f t="shared" si="32"/>
        <v>52.968301448925928</v>
      </c>
      <c r="AG129" s="23">
        <f t="shared" si="33"/>
        <v>-28.481591219680269</v>
      </c>
      <c r="AH129" s="23">
        <f t="shared" si="34"/>
        <v>-8.1500343340415551</v>
      </c>
      <c r="AI129" s="23">
        <f t="shared" si="35"/>
        <v>43.198564930289187</v>
      </c>
      <c r="AJ129" s="23">
        <f t="shared" si="36"/>
        <v>-3.0783785443975491</v>
      </c>
      <c r="AK129" s="23">
        <f t="shared" si="37"/>
        <v>-36.214636479954272</v>
      </c>
      <c r="AL129" s="23">
        <f t="shared" si="38"/>
        <v>20.242225801141473</v>
      </c>
    </row>
    <row r="130" spans="1:38">
      <c r="B130" s="7" t="s">
        <v>282</v>
      </c>
      <c r="C130" s="8" t="s">
        <v>283</v>
      </c>
      <c r="D130" s="9"/>
      <c r="E130" s="10">
        <v>3592425</v>
      </c>
      <c r="F130" s="10">
        <v>189833680</v>
      </c>
      <c r="G130" s="10">
        <v>158461261</v>
      </c>
      <c r="H130" s="10">
        <v>24000871</v>
      </c>
      <c r="I130" s="10">
        <v>7371548</v>
      </c>
      <c r="J130" s="10">
        <v>1724122</v>
      </c>
      <c r="K130" s="10">
        <v>1679583</v>
      </c>
      <c r="L130" s="10">
        <v>4311971</v>
      </c>
      <c r="M130" s="10">
        <v>995810</v>
      </c>
      <c r="N130" s="10">
        <v>5467472</v>
      </c>
      <c r="O130" s="12">
        <v>19793296</v>
      </c>
      <c r="Q130" s="22">
        <f t="shared" si="19"/>
        <v>30757269</v>
      </c>
      <c r="R130" s="22">
        <f t="shared" si="20"/>
        <v>-19793296</v>
      </c>
      <c r="S130" s="22">
        <f t="shared" si="21"/>
        <v>-3592425</v>
      </c>
      <c r="T130" s="22">
        <f t="shared" si="22"/>
        <v>1724122</v>
      </c>
      <c r="U130" s="22">
        <f t="shared" si="23"/>
        <v>-4311971</v>
      </c>
      <c r="V130" s="22">
        <f t="shared" si="24"/>
        <v>683773</v>
      </c>
      <c r="X130" s="23">
        <f t="shared" si="25"/>
        <v>121568178</v>
      </c>
      <c r="Y130" s="23">
        <f t="shared" si="26"/>
        <v>-79178653</v>
      </c>
      <c r="Z130" s="23">
        <f t="shared" si="27"/>
        <v>-14851269</v>
      </c>
      <c r="AA130" s="23">
        <f t="shared" si="28"/>
        <v>6833096</v>
      </c>
      <c r="AB130" s="23">
        <f t="shared" si="29"/>
        <v>-17882322</v>
      </c>
      <c r="AC130" s="23">
        <f t="shared" si="30"/>
        <v>3365797</v>
      </c>
      <c r="AD130" s="23">
        <f t="shared" si="31"/>
        <v>19854827</v>
      </c>
      <c r="AF130" s="23">
        <f t="shared" si="32"/>
        <v>60.872528302101699</v>
      </c>
      <c r="AG130" s="23">
        <f t="shared" si="33"/>
        <v>-29.351702239204769</v>
      </c>
      <c r="AH130" s="23">
        <f t="shared" si="34"/>
        <v>-8.4647274547392595</v>
      </c>
      <c r="AI130" s="23">
        <f t="shared" si="35"/>
        <v>32.758085331694843</v>
      </c>
      <c r="AJ130" s="23">
        <f t="shared" si="36"/>
        <v>-2.064302982537348</v>
      </c>
      <c r="AK130" s="23">
        <f t="shared" si="37"/>
        <v>-28.111506847841461</v>
      </c>
      <c r="AL130" s="23">
        <f t="shared" si="38"/>
        <v>25.638374109473709</v>
      </c>
    </row>
    <row r="131" spans="1:38">
      <c r="B131" s="7" t="s">
        <v>284</v>
      </c>
      <c r="C131" s="8" t="s">
        <v>285</v>
      </c>
      <c r="D131" s="9"/>
      <c r="E131" s="10">
        <v>3801474</v>
      </c>
      <c r="F131" s="10">
        <v>205068778</v>
      </c>
      <c r="G131" s="10">
        <v>173292112</v>
      </c>
      <c r="H131" s="10">
        <v>25234842</v>
      </c>
      <c r="I131" s="10">
        <v>6541824</v>
      </c>
      <c r="J131" s="10">
        <v>1719251</v>
      </c>
      <c r="K131" s="10">
        <v>1535397</v>
      </c>
      <c r="L131" s="10">
        <v>4441546</v>
      </c>
      <c r="M131" s="10">
        <v>849939</v>
      </c>
      <c r="N131" s="10">
        <v>4504987</v>
      </c>
      <c r="O131" s="12">
        <v>20871683</v>
      </c>
      <c r="Q131" s="22">
        <f t="shared" si="19"/>
        <v>31214981</v>
      </c>
      <c r="R131" s="22">
        <f t="shared" si="20"/>
        <v>-20871683</v>
      </c>
      <c r="S131" s="22">
        <f t="shared" si="21"/>
        <v>-3801474</v>
      </c>
      <c r="T131" s="22">
        <f t="shared" si="22"/>
        <v>1719251</v>
      </c>
      <c r="U131" s="22">
        <f t="shared" si="23"/>
        <v>-4441546</v>
      </c>
      <c r="V131" s="22">
        <f t="shared" si="24"/>
        <v>685458</v>
      </c>
      <c r="X131" s="23">
        <f t="shared" si="25"/>
        <v>123479909</v>
      </c>
      <c r="Y131" s="23">
        <f t="shared" si="26"/>
        <v>-80200116</v>
      </c>
      <c r="Z131" s="23">
        <f t="shared" si="27"/>
        <v>-15114670</v>
      </c>
      <c r="AA131" s="23">
        <f t="shared" si="28"/>
        <v>6832484</v>
      </c>
      <c r="AB131" s="23">
        <f t="shared" si="29"/>
        <v>-17764019</v>
      </c>
      <c r="AC131" s="23">
        <f t="shared" si="30"/>
        <v>3209593</v>
      </c>
      <c r="AD131" s="23">
        <f t="shared" si="31"/>
        <v>20443181</v>
      </c>
      <c r="AF131" s="23">
        <f t="shared" si="32"/>
        <v>59.159476997438261</v>
      </c>
      <c r="AG131" s="23">
        <f t="shared" si="33"/>
        <v>-27.365114978827439</v>
      </c>
      <c r="AH131" s="23">
        <f t="shared" si="34"/>
        <v>-8.3450002159694776</v>
      </c>
      <c r="AI131" s="23">
        <f t="shared" si="35"/>
        <v>20.880086194475833</v>
      </c>
      <c r="AJ131" s="23">
        <f t="shared" si="36"/>
        <v>-0.61090667007384947</v>
      </c>
      <c r="AK131" s="23">
        <f t="shared" si="37"/>
        <v>-20.219153139879051</v>
      </c>
      <c r="AL131" s="23">
        <f t="shared" si="38"/>
        <v>23.499388187164286</v>
      </c>
    </row>
    <row r="132" spans="1:38">
      <c r="B132" s="7" t="s">
        <v>286</v>
      </c>
      <c r="C132" s="8" t="s">
        <v>287</v>
      </c>
      <c r="D132" s="9"/>
      <c r="E132" s="10">
        <v>3843655</v>
      </c>
      <c r="F132" s="10">
        <v>207922402</v>
      </c>
      <c r="G132" s="10">
        <v>174075928</v>
      </c>
      <c r="H132" s="10">
        <v>26491690</v>
      </c>
      <c r="I132" s="10">
        <v>7354784</v>
      </c>
      <c r="J132" s="10">
        <v>1763787</v>
      </c>
      <c r="K132" s="10">
        <v>1784441</v>
      </c>
      <c r="L132" s="10">
        <v>4465824</v>
      </c>
      <c r="M132" s="10">
        <v>941421</v>
      </c>
      <c r="N132" s="10">
        <v>5495767</v>
      </c>
      <c r="O132" s="12">
        <v>22476841</v>
      </c>
      <c r="Q132" s="22">
        <f t="shared" si="19"/>
        <v>33675280</v>
      </c>
      <c r="R132" s="22">
        <f t="shared" si="20"/>
        <v>-22476841</v>
      </c>
      <c r="S132" s="22">
        <f t="shared" si="21"/>
        <v>-3843655</v>
      </c>
      <c r="T132" s="22">
        <f t="shared" si="22"/>
        <v>1763787</v>
      </c>
      <c r="U132" s="22">
        <f t="shared" si="23"/>
        <v>-4465824</v>
      </c>
      <c r="V132" s="22">
        <f t="shared" si="24"/>
        <v>843020</v>
      </c>
      <c r="X132" s="23">
        <f t="shared" si="25"/>
        <v>125260104</v>
      </c>
      <c r="Y132" s="23">
        <f t="shared" si="26"/>
        <v>-81372609</v>
      </c>
      <c r="Z132" s="23">
        <f t="shared" si="27"/>
        <v>-15250622</v>
      </c>
      <c r="AA132" s="23">
        <f t="shared" si="28"/>
        <v>6972800</v>
      </c>
      <c r="AB132" s="23">
        <f t="shared" si="29"/>
        <v>-17713991</v>
      </c>
      <c r="AC132" s="23">
        <f t="shared" si="30"/>
        <v>3012231</v>
      </c>
      <c r="AD132" s="23">
        <f t="shared" si="31"/>
        <v>20907913</v>
      </c>
      <c r="AF132" s="23">
        <f t="shared" si="32"/>
        <v>50.586803360685451</v>
      </c>
      <c r="AG132" s="23">
        <f t="shared" si="33"/>
        <v>-25.602933599374623</v>
      </c>
      <c r="AH132" s="23">
        <f t="shared" si="34"/>
        <v>-5.9525008892925788</v>
      </c>
      <c r="AI132" s="23">
        <f t="shared" si="35"/>
        <v>11.130575452681795</v>
      </c>
      <c r="AJ132" s="23">
        <f t="shared" si="36"/>
        <v>0.3212847962163351</v>
      </c>
      <c r="AK132" s="23">
        <f t="shared" si="37"/>
        <v>-12.543160163934445</v>
      </c>
      <c r="AL132" s="23">
        <f t="shared" si="38"/>
        <v>17.940068956981932</v>
      </c>
    </row>
    <row r="133" spans="1:38">
      <c r="A133">
        <v>85</v>
      </c>
      <c r="B133" s="7" t="s">
        <v>288</v>
      </c>
      <c r="C133" s="8" t="s">
        <v>289</v>
      </c>
      <c r="D133" s="9"/>
      <c r="E133" s="10">
        <v>4376711</v>
      </c>
      <c r="F133" s="10">
        <v>209075748</v>
      </c>
      <c r="G133" s="10">
        <v>176930947</v>
      </c>
      <c r="H133" s="10">
        <v>24660429</v>
      </c>
      <c r="I133" s="10">
        <v>7484372</v>
      </c>
      <c r="J133" s="10">
        <v>1767815</v>
      </c>
      <c r="K133" s="10">
        <v>1918353</v>
      </c>
      <c r="L133" s="10">
        <v>4428801</v>
      </c>
      <c r="M133" s="10">
        <v>1207304</v>
      </c>
      <c r="N133" s="10">
        <v>5534435</v>
      </c>
      <c r="O133" s="12">
        <v>19352515</v>
      </c>
      <c r="Q133" s="22">
        <f t="shared" si="19"/>
        <v>31213598</v>
      </c>
      <c r="R133" s="22">
        <f t="shared" si="20"/>
        <v>-19352515</v>
      </c>
      <c r="S133" s="22">
        <f t="shared" si="21"/>
        <v>-4376711</v>
      </c>
      <c r="T133" s="22">
        <f t="shared" si="22"/>
        <v>1767815</v>
      </c>
      <c r="U133" s="22">
        <f t="shared" si="23"/>
        <v>-4428801</v>
      </c>
      <c r="V133" s="22">
        <f t="shared" si="24"/>
        <v>711049</v>
      </c>
      <c r="X133" s="23">
        <f t="shared" si="25"/>
        <v>126861128</v>
      </c>
      <c r="Y133" s="23">
        <f t="shared" si="26"/>
        <v>-82494335</v>
      </c>
      <c r="Z133" s="23">
        <f t="shared" si="27"/>
        <v>-15614265</v>
      </c>
      <c r="AA133" s="23">
        <f t="shared" si="28"/>
        <v>6974975</v>
      </c>
      <c r="AB133" s="23">
        <f t="shared" si="29"/>
        <v>-17648142</v>
      </c>
      <c r="AC133" s="23">
        <f t="shared" si="30"/>
        <v>2923300</v>
      </c>
      <c r="AD133" s="23">
        <f t="shared" si="31"/>
        <v>21002661</v>
      </c>
      <c r="AF133" s="23">
        <f t="shared" si="32"/>
        <v>41.304432677170475</v>
      </c>
      <c r="AG133" s="23">
        <f t="shared" si="33"/>
        <v>-23.989284658842134</v>
      </c>
      <c r="AH133" s="23">
        <f t="shared" si="34"/>
        <v>-5.5528493126606229</v>
      </c>
      <c r="AI133" s="23">
        <f t="shared" si="35"/>
        <v>1.1136775132634078</v>
      </c>
      <c r="AJ133" s="23">
        <f t="shared" si="36"/>
        <v>1.5826343287604527</v>
      </c>
      <c r="AK133" s="23">
        <f t="shared" si="37"/>
        <v>-2.9259126400719664</v>
      </c>
      <c r="AL133" s="23">
        <f t="shared" si="38"/>
        <v>11.532697907619612</v>
      </c>
    </row>
    <row r="134" spans="1:38">
      <c r="B134" s="7" t="s">
        <v>290</v>
      </c>
      <c r="C134" s="8" t="s">
        <v>291</v>
      </c>
      <c r="D134" s="9"/>
      <c r="E134" s="10">
        <v>4320030</v>
      </c>
      <c r="F134" s="10">
        <v>204050537</v>
      </c>
      <c r="G134" s="10">
        <v>169178253</v>
      </c>
      <c r="H134" s="10">
        <v>27055536</v>
      </c>
      <c r="I134" s="10">
        <v>7816748</v>
      </c>
      <c r="J134" s="10">
        <v>1907404</v>
      </c>
      <c r="K134" s="10">
        <v>1926290</v>
      </c>
      <c r="L134" s="10">
        <v>4556642</v>
      </c>
      <c r="M134" s="10">
        <v>983029</v>
      </c>
      <c r="N134" s="10">
        <v>6110771</v>
      </c>
      <c r="O134" s="12">
        <v>21635496</v>
      </c>
      <c r="Q134" s="22">
        <f t="shared" si="19"/>
        <v>33772274</v>
      </c>
      <c r="R134" s="22">
        <f t="shared" si="20"/>
        <v>-21635496</v>
      </c>
      <c r="S134" s="22">
        <f t="shared" si="21"/>
        <v>-4320030</v>
      </c>
      <c r="T134" s="22">
        <f t="shared" si="22"/>
        <v>1907404</v>
      </c>
      <c r="U134" s="22">
        <f t="shared" si="23"/>
        <v>-4556642</v>
      </c>
      <c r="V134" s="22">
        <f t="shared" si="24"/>
        <v>943261</v>
      </c>
      <c r="X134" s="23">
        <f t="shared" si="25"/>
        <v>129876133</v>
      </c>
      <c r="Y134" s="23">
        <f t="shared" si="26"/>
        <v>-84336535</v>
      </c>
      <c r="Z134" s="23">
        <f t="shared" si="27"/>
        <v>-16341870</v>
      </c>
      <c r="AA134" s="23">
        <f t="shared" si="28"/>
        <v>7158257</v>
      </c>
      <c r="AB134" s="23">
        <f t="shared" si="29"/>
        <v>-17892813</v>
      </c>
      <c r="AC134" s="23">
        <f t="shared" si="30"/>
        <v>3182788</v>
      </c>
      <c r="AD134" s="23">
        <f t="shared" si="31"/>
        <v>21645960</v>
      </c>
      <c r="AF134" s="23">
        <f t="shared" si="32"/>
        <v>41.843502338247518</v>
      </c>
      <c r="AG134" s="23">
        <f t="shared" si="33"/>
        <v>-25.977975028440188</v>
      </c>
      <c r="AH134" s="23">
        <f t="shared" si="34"/>
        <v>-7.5074993098655565</v>
      </c>
      <c r="AI134" s="23">
        <f t="shared" si="35"/>
        <v>1.637692436202038</v>
      </c>
      <c r="AJ134" s="23">
        <f t="shared" si="36"/>
        <v>-5.2838536442548711E-2</v>
      </c>
      <c r="AK134" s="23">
        <f t="shared" si="37"/>
        <v>-0.92173555579205002</v>
      </c>
      <c r="AL134" s="23">
        <f t="shared" si="38"/>
        <v>9.0211463439092174</v>
      </c>
    </row>
    <row r="135" spans="1:38">
      <c r="B135" s="7" t="s">
        <v>292</v>
      </c>
      <c r="C135" s="8" t="s">
        <v>293</v>
      </c>
      <c r="D135" s="9"/>
      <c r="E135" s="10">
        <v>4694940</v>
      </c>
      <c r="F135" s="10">
        <v>219326564</v>
      </c>
      <c r="G135" s="10">
        <v>184408203</v>
      </c>
      <c r="H135" s="10">
        <v>28396417</v>
      </c>
      <c r="I135" s="10">
        <v>6521944</v>
      </c>
      <c r="J135" s="10">
        <v>1850580</v>
      </c>
      <c r="K135" s="10">
        <v>1996370</v>
      </c>
      <c r="L135" s="10">
        <v>4751090</v>
      </c>
      <c r="M135" s="10">
        <v>966144</v>
      </c>
      <c r="N135" s="10">
        <v>4651660</v>
      </c>
      <c r="O135" s="12">
        <v>22759656</v>
      </c>
      <c r="Q135" s="22">
        <f t="shared" si="19"/>
        <v>33976540</v>
      </c>
      <c r="R135" s="22">
        <f t="shared" si="20"/>
        <v>-22759656</v>
      </c>
      <c r="S135" s="22">
        <f t="shared" si="21"/>
        <v>-4694940</v>
      </c>
      <c r="T135" s="22">
        <f t="shared" si="22"/>
        <v>1850580</v>
      </c>
      <c r="U135" s="22">
        <f t="shared" si="23"/>
        <v>-4751090</v>
      </c>
      <c r="V135" s="22">
        <f t="shared" si="24"/>
        <v>1030226</v>
      </c>
      <c r="X135" s="23">
        <f t="shared" si="25"/>
        <v>132637692</v>
      </c>
      <c r="Y135" s="23">
        <f t="shared" si="26"/>
        <v>-86224508</v>
      </c>
      <c r="Z135" s="23">
        <f t="shared" si="27"/>
        <v>-17235336</v>
      </c>
      <c r="AA135" s="23">
        <f t="shared" si="28"/>
        <v>7289586</v>
      </c>
      <c r="AB135" s="23">
        <f t="shared" si="29"/>
        <v>-18202357</v>
      </c>
      <c r="AC135" s="23">
        <f t="shared" si="30"/>
        <v>3527556</v>
      </c>
      <c r="AD135" s="23">
        <f t="shared" si="31"/>
        <v>21792633</v>
      </c>
      <c r="AF135" s="23">
        <f t="shared" si="32"/>
        <v>44.796272165276044</v>
      </c>
      <c r="AG135" s="23">
        <f t="shared" si="33"/>
        <v>-29.468955932053824</v>
      </c>
      <c r="AH135" s="23">
        <f t="shared" si="34"/>
        <v>-10.373463894880155</v>
      </c>
      <c r="AI135" s="23">
        <f t="shared" si="35"/>
        <v>2.2359631800941351</v>
      </c>
      <c r="AJ135" s="23">
        <f t="shared" si="36"/>
        <v>-2.1441770730298773</v>
      </c>
      <c r="AK135" s="23">
        <f t="shared" si="37"/>
        <v>1.5553499232824872</v>
      </c>
      <c r="AL135" s="23">
        <f t="shared" si="38"/>
        <v>6.6009883686888067</v>
      </c>
    </row>
    <row r="136" spans="1:38">
      <c r="B136" s="7" t="s">
        <v>294</v>
      </c>
      <c r="C136" s="8" t="s">
        <v>295</v>
      </c>
      <c r="D136" s="9"/>
      <c r="E136" s="10">
        <v>4651264</v>
      </c>
      <c r="F136" s="10">
        <v>219516515</v>
      </c>
      <c r="G136" s="10">
        <v>182517273</v>
      </c>
      <c r="H136" s="10">
        <v>29912672</v>
      </c>
      <c r="I136" s="10">
        <v>7086570</v>
      </c>
      <c r="J136" s="10">
        <v>1834896</v>
      </c>
      <c r="K136" s="10">
        <v>2261414</v>
      </c>
      <c r="L136" s="10">
        <v>4689977</v>
      </c>
      <c r="M136" s="10">
        <v>1058885</v>
      </c>
      <c r="N136" s="10">
        <v>5434018</v>
      </c>
      <c r="O136" s="12">
        <v>24678798</v>
      </c>
      <c r="Q136" s="22">
        <f t="shared" si="19"/>
        <v>36416632</v>
      </c>
      <c r="R136" s="22">
        <f t="shared" si="20"/>
        <v>-24678798</v>
      </c>
      <c r="S136" s="22">
        <f t="shared" si="21"/>
        <v>-4651264</v>
      </c>
      <c r="T136" s="22">
        <f t="shared" si="22"/>
        <v>1834896</v>
      </c>
      <c r="U136" s="22">
        <f t="shared" si="23"/>
        <v>-4689977</v>
      </c>
      <c r="V136" s="22">
        <f t="shared" si="24"/>
        <v>1202529</v>
      </c>
      <c r="X136" s="23">
        <f t="shared" si="25"/>
        <v>135379044</v>
      </c>
      <c r="Y136" s="23">
        <f t="shared" si="26"/>
        <v>-88426465</v>
      </c>
      <c r="Z136" s="23">
        <f t="shared" si="27"/>
        <v>-18042945</v>
      </c>
      <c r="AA136" s="23">
        <f t="shared" si="28"/>
        <v>7360695</v>
      </c>
      <c r="AB136" s="23">
        <f t="shared" si="29"/>
        <v>-18426510</v>
      </c>
      <c r="AC136" s="23">
        <f t="shared" si="30"/>
        <v>3887065</v>
      </c>
      <c r="AD136" s="23">
        <f t="shared" si="31"/>
        <v>21730884</v>
      </c>
      <c r="AF136" s="23">
        <f t="shared" si="32"/>
        <v>48.397656906263194</v>
      </c>
      <c r="AG136" s="23">
        <f t="shared" si="33"/>
        <v>-33.737733651369226</v>
      </c>
      <c r="AH136" s="23">
        <f t="shared" si="34"/>
        <v>-13.355340631080681</v>
      </c>
      <c r="AI136" s="23">
        <f t="shared" si="35"/>
        <v>1.8552545153598066</v>
      </c>
      <c r="AJ136" s="23">
        <f t="shared" si="36"/>
        <v>-3.407891548046905</v>
      </c>
      <c r="AK136" s="23">
        <f t="shared" si="37"/>
        <v>4.1842244130248671</v>
      </c>
      <c r="AL136" s="23">
        <f t="shared" si="38"/>
        <v>3.9361700041510601</v>
      </c>
    </row>
    <row r="137" spans="1:38">
      <c r="B137" s="7" t="s">
        <v>296</v>
      </c>
      <c r="C137" s="8" t="s">
        <v>297</v>
      </c>
      <c r="D137" s="9"/>
      <c r="E137" s="10">
        <v>5209851</v>
      </c>
      <c r="F137" s="10">
        <v>214137115</v>
      </c>
      <c r="G137" s="10">
        <v>179783595</v>
      </c>
      <c r="H137" s="10">
        <v>27881815</v>
      </c>
      <c r="I137" s="10">
        <v>6471705</v>
      </c>
      <c r="J137" s="10">
        <v>1964479</v>
      </c>
      <c r="K137" s="10">
        <v>2680065</v>
      </c>
      <c r="L137" s="10">
        <v>4657294</v>
      </c>
      <c r="M137" s="10">
        <v>1368863</v>
      </c>
      <c r="N137" s="10">
        <v>5090092</v>
      </c>
      <c r="O137" s="12">
        <v>21401597</v>
      </c>
      <c r="Q137" s="22">
        <f t="shared" si="19"/>
        <v>33083153</v>
      </c>
      <c r="R137" s="22">
        <f t="shared" si="20"/>
        <v>-21401597</v>
      </c>
      <c r="S137" s="22">
        <f t="shared" si="21"/>
        <v>-5209851</v>
      </c>
      <c r="T137" s="22">
        <f t="shared" si="22"/>
        <v>1964479</v>
      </c>
      <c r="U137" s="22">
        <f t="shared" si="23"/>
        <v>-4657294</v>
      </c>
      <c r="V137" s="22">
        <f t="shared" si="24"/>
        <v>1311202</v>
      </c>
      <c r="X137" s="23">
        <f t="shared" si="25"/>
        <v>137248599</v>
      </c>
      <c r="Y137" s="23">
        <f t="shared" si="26"/>
        <v>-90475547</v>
      </c>
      <c r="Z137" s="23">
        <f t="shared" si="27"/>
        <v>-18876085</v>
      </c>
      <c r="AA137" s="23">
        <f t="shared" si="28"/>
        <v>7557359</v>
      </c>
      <c r="AB137" s="23">
        <f t="shared" si="29"/>
        <v>-18655003</v>
      </c>
      <c r="AC137" s="23">
        <f t="shared" si="30"/>
        <v>4487218</v>
      </c>
      <c r="AD137" s="23">
        <f t="shared" si="31"/>
        <v>21286541</v>
      </c>
      <c r="AF137" s="23">
        <f t="shared" si="32"/>
        <v>49.457880599034567</v>
      </c>
      <c r="AG137" s="23">
        <f t="shared" si="33"/>
        <v>-38.00095616455458</v>
      </c>
      <c r="AH137" s="23">
        <f t="shared" si="34"/>
        <v>-15.530508253216105</v>
      </c>
      <c r="AI137" s="23">
        <f t="shared" si="35"/>
        <v>2.7729057760823737</v>
      </c>
      <c r="AJ137" s="23">
        <f t="shared" si="36"/>
        <v>-4.7939687261533193</v>
      </c>
      <c r="AK137" s="23">
        <f t="shared" si="37"/>
        <v>7.4462850207409437</v>
      </c>
      <c r="AL137" s="23">
        <f t="shared" si="38"/>
        <v>1.3516382519338859</v>
      </c>
    </row>
    <row r="138" spans="1:38">
      <c r="B138" s="7" t="s">
        <v>298</v>
      </c>
      <c r="C138" s="8" t="s">
        <v>299</v>
      </c>
      <c r="D138" s="9"/>
      <c r="E138" s="10">
        <v>4696259</v>
      </c>
      <c r="F138" s="10">
        <v>208338726</v>
      </c>
      <c r="G138" s="10">
        <v>171475959</v>
      </c>
      <c r="H138" s="10">
        <v>29713465</v>
      </c>
      <c r="I138" s="10">
        <v>7149302</v>
      </c>
      <c r="J138" s="10">
        <v>2001283</v>
      </c>
      <c r="K138" s="10">
        <v>2185997</v>
      </c>
      <c r="L138" s="10">
        <v>4429003</v>
      </c>
      <c r="M138" s="10">
        <v>1042597</v>
      </c>
      <c r="N138" s="10">
        <v>5864982</v>
      </c>
      <c r="O138" s="12">
        <v>23242791</v>
      </c>
      <c r="Q138" s="22">
        <f t="shared" si="19"/>
        <v>35088352</v>
      </c>
      <c r="R138" s="22">
        <f t="shared" si="20"/>
        <v>-23242791</v>
      </c>
      <c r="S138" s="22">
        <f t="shared" si="21"/>
        <v>-4696259</v>
      </c>
      <c r="T138" s="22">
        <f t="shared" si="22"/>
        <v>2001283</v>
      </c>
      <c r="U138" s="22">
        <f t="shared" si="23"/>
        <v>-4429003</v>
      </c>
      <c r="V138" s="22">
        <f t="shared" si="24"/>
        <v>1143400</v>
      </c>
      <c r="X138" s="23">
        <f t="shared" si="25"/>
        <v>138564677</v>
      </c>
      <c r="Y138" s="23">
        <f t="shared" si="26"/>
        <v>-92082842</v>
      </c>
      <c r="Z138" s="23">
        <f t="shared" si="27"/>
        <v>-19252314</v>
      </c>
      <c r="AA138" s="23">
        <f t="shared" si="28"/>
        <v>7651238</v>
      </c>
      <c r="AB138" s="23">
        <f t="shared" si="29"/>
        <v>-18527364</v>
      </c>
      <c r="AC138" s="23">
        <f t="shared" si="30"/>
        <v>4687357</v>
      </c>
      <c r="AD138" s="23">
        <f t="shared" si="31"/>
        <v>21040752</v>
      </c>
      <c r="AF138" s="23">
        <f t="shared" si="32"/>
        <v>40.139333159628862</v>
      </c>
      <c r="AG138" s="23">
        <f t="shared" si="33"/>
        <v>-35.786386928553874</v>
      </c>
      <c r="AH138" s="23">
        <f t="shared" si="34"/>
        <v>-13.445668383384243</v>
      </c>
      <c r="AI138" s="23">
        <f t="shared" si="35"/>
        <v>2.2774734869693929</v>
      </c>
      <c r="AJ138" s="23">
        <f t="shared" si="36"/>
        <v>-2.9314985336755681</v>
      </c>
      <c r="AK138" s="23">
        <f t="shared" si="37"/>
        <v>6.9508074485954889</v>
      </c>
      <c r="AL138" s="23">
        <f t="shared" si="38"/>
        <v>-2.7959397504199397</v>
      </c>
    </row>
    <row r="139" spans="1:38">
      <c r="B139" s="7" t="s">
        <v>300</v>
      </c>
      <c r="C139" s="8" t="s">
        <v>301</v>
      </c>
      <c r="D139" s="9"/>
      <c r="E139" s="10">
        <v>4965756</v>
      </c>
      <c r="F139" s="10">
        <v>216616389</v>
      </c>
      <c r="G139" s="10">
        <v>180205708</v>
      </c>
      <c r="H139" s="10">
        <v>30525021</v>
      </c>
      <c r="I139" s="10">
        <v>5885660</v>
      </c>
      <c r="J139" s="10">
        <v>1878709</v>
      </c>
      <c r="K139" s="10">
        <v>2671281</v>
      </c>
      <c r="L139" s="10">
        <v>4451366</v>
      </c>
      <c r="M139" s="10">
        <v>1212377</v>
      </c>
      <c r="N139" s="10">
        <v>4771907</v>
      </c>
      <c r="O139" s="12">
        <v>24361516</v>
      </c>
      <c r="Q139" s="22">
        <f t="shared" ref="Q139:Q202" si="39">F139-(SUM(G139:H139)+SUM(R139,S139))</f>
        <v>35212932</v>
      </c>
      <c r="R139" s="22">
        <f t="shared" ref="R139:R202" si="40">-O139</f>
        <v>-24361516</v>
      </c>
      <c r="S139" s="22">
        <f t="shared" ref="S139:S202" si="41">-E139</f>
        <v>-4965756</v>
      </c>
      <c r="T139" s="22">
        <f t="shared" ref="T139:T202" si="42">J139</f>
        <v>1878709</v>
      </c>
      <c r="U139" s="22">
        <f t="shared" ref="U139:U202" si="43">-L139</f>
        <v>-4451366</v>
      </c>
      <c r="V139" s="22">
        <f t="shared" ref="V139:V202" si="44">K139-M139</f>
        <v>1458904</v>
      </c>
      <c r="X139" s="23">
        <f t="shared" si="25"/>
        <v>139801069</v>
      </c>
      <c r="Y139" s="23">
        <f t="shared" si="26"/>
        <v>-93684702</v>
      </c>
      <c r="Z139" s="23">
        <f t="shared" si="27"/>
        <v>-19523130</v>
      </c>
      <c r="AA139" s="23">
        <f t="shared" si="28"/>
        <v>7679367</v>
      </c>
      <c r="AB139" s="23">
        <f t="shared" si="29"/>
        <v>-18227640</v>
      </c>
      <c r="AC139" s="23">
        <f t="shared" si="30"/>
        <v>5116035</v>
      </c>
      <c r="AD139" s="23">
        <f t="shared" si="31"/>
        <v>21160999</v>
      </c>
      <c r="AF139" s="23">
        <f t="shared" si="32"/>
        <v>32.870635686839677</v>
      </c>
      <c r="AG139" s="23">
        <f t="shared" si="33"/>
        <v>-34.232641829007079</v>
      </c>
      <c r="AH139" s="23">
        <f t="shared" si="34"/>
        <v>-10.498015544977974</v>
      </c>
      <c r="AI139" s="23">
        <f t="shared" si="35"/>
        <v>1.7885906673140415</v>
      </c>
      <c r="AJ139" s="23">
        <f t="shared" si="36"/>
        <v>-0.11601627026894823</v>
      </c>
      <c r="AK139" s="23">
        <f t="shared" si="37"/>
        <v>7.2890641530098721</v>
      </c>
      <c r="AL139" s="23">
        <f t="shared" si="38"/>
        <v>-2.8983831370904105</v>
      </c>
    </row>
    <row r="140" spans="1:38">
      <c r="B140" s="7" t="s">
        <v>302</v>
      </c>
      <c r="C140" s="8" t="s">
        <v>303</v>
      </c>
      <c r="D140" s="9"/>
      <c r="E140" s="10">
        <v>4872366</v>
      </c>
      <c r="F140" s="10">
        <v>217216834</v>
      </c>
      <c r="G140" s="10">
        <v>177725925</v>
      </c>
      <c r="H140" s="10">
        <v>32253336</v>
      </c>
      <c r="I140" s="10">
        <v>7237573</v>
      </c>
      <c r="J140" s="10">
        <v>1807696</v>
      </c>
      <c r="K140" s="10">
        <v>2224813</v>
      </c>
      <c r="L140" s="10">
        <v>4385093</v>
      </c>
      <c r="M140" s="10">
        <v>1231381</v>
      </c>
      <c r="N140" s="10">
        <v>5653608</v>
      </c>
      <c r="O140" s="12">
        <v>26028169</v>
      </c>
      <c r="Q140" s="22">
        <f t="shared" si="39"/>
        <v>38138108</v>
      </c>
      <c r="R140" s="22">
        <f t="shared" si="40"/>
        <v>-26028169</v>
      </c>
      <c r="S140" s="22">
        <f t="shared" si="41"/>
        <v>-4872366</v>
      </c>
      <c r="T140" s="22">
        <f t="shared" si="42"/>
        <v>1807696</v>
      </c>
      <c r="U140" s="22">
        <f t="shared" si="43"/>
        <v>-4385093</v>
      </c>
      <c r="V140" s="22">
        <f t="shared" si="44"/>
        <v>993432</v>
      </c>
      <c r="X140" s="23">
        <f t="shared" si="25"/>
        <v>141522545</v>
      </c>
      <c r="Y140" s="23">
        <f t="shared" si="26"/>
        <v>-95034073</v>
      </c>
      <c r="Z140" s="23">
        <f t="shared" si="27"/>
        <v>-19744232</v>
      </c>
      <c r="AA140" s="23">
        <f t="shared" si="28"/>
        <v>7652167</v>
      </c>
      <c r="AB140" s="23">
        <f t="shared" si="29"/>
        <v>-17922756</v>
      </c>
      <c r="AC140" s="23">
        <f t="shared" si="30"/>
        <v>4906938</v>
      </c>
      <c r="AD140" s="23">
        <f t="shared" si="31"/>
        <v>21380589</v>
      </c>
      <c r="AF140" s="23">
        <f t="shared" si="32"/>
        <v>28.270828743092093</v>
      </c>
      <c r="AG140" s="23">
        <f t="shared" si="33"/>
        <v>-30.406531091878268</v>
      </c>
      <c r="AH140" s="23">
        <f t="shared" si="34"/>
        <v>-7.8288899798093805</v>
      </c>
      <c r="AI140" s="23">
        <f t="shared" si="35"/>
        <v>1.3412799957884824</v>
      </c>
      <c r="AJ140" s="23">
        <f t="shared" si="36"/>
        <v>2.3181477568975106</v>
      </c>
      <c r="AK140" s="23">
        <f t="shared" si="37"/>
        <v>4.69319609823512</v>
      </c>
      <c r="AL140" s="23">
        <f t="shared" si="38"/>
        <v>-1.611968477674447</v>
      </c>
    </row>
    <row r="141" spans="1:38">
      <c r="B141" s="7" t="s">
        <v>304</v>
      </c>
      <c r="C141" s="8" t="s">
        <v>305</v>
      </c>
      <c r="D141" s="9"/>
      <c r="E141" s="10">
        <v>5577653</v>
      </c>
      <c r="F141" s="10">
        <v>218497632</v>
      </c>
      <c r="G141" s="10">
        <v>181432672</v>
      </c>
      <c r="H141" s="10">
        <v>30413853</v>
      </c>
      <c r="I141" s="10">
        <v>6651107</v>
      </c>
      <c r="J141" s="10">
        <v>1985788</v>
      </c>
      <c r="K141" s="10">
        <v>2690807</v>
      </c>
      <c r="L141" s="10">
        <v>4345810</v>
      </c>
      <c r="M141" s="10">
        <v>1386796</v>
      </c>
      <c r="N141" s="10">
        <v>5595096</v>
      </c>
      <c r="O141" s="12">
        <v>22690380</v>
      </c>
      <c r="Q141" s="22">
        <f t="shared" si="39"/>
        <v>34919140</v>
      </c>
      <c r="R141" s="22">
        <f t="shared" si="40"/>
        <v>-22690380</v>
      </c>
      <c r="S141" s="22">
        <f t="shared" si="41"/>
        <v>-5577653</v>
      </c>
      <c r="T141" s="22">
        <f t="shared" si="42"/>
        <v>1985788</v>
      </c>
      <c r="U141" s="22">
        <f t="shared" si="43"/>
        <v>-4345810</v>
      </c>
      <c r="V141" s="22">
        <f t="shared" si="44"/>
        <v>1304011</v>
      </c>
      <c r="X141" s="23">
        <f t="shared" si="25"/>
        <v>143358532</v>
      </c>
      <c r="Y141" s="23">
        <f t="shared" si="26"/>
        <v>-96322856</v>
      </c>
      <c r="Z141" s="23">
        <f t="shared" si="27"/>
        <v>-20112034</v>
      </c>
      <c r="AA141" s="23">
        <f t="shared" si="28"/>
        <v>7673476</v>
      </c>
      <c r="AB141" s="23">
        <f t="shared" si="29"/>
        <v>-17611272</v>
      </c>
      <c r="AC141" s="23">
        <f t="shared" si="30"/>
        <v>4899747</v>
      </c>
      <c r="AD141" s="23">
        <f t="shared" si="31"/>
        <v>21885593</v>
      </c>
      <c r="AF141" s="23">
        <f t="shared" si="32"/>
        <v>28.703268417353485</v>
      </c>
      <c r="AG141" s="23">
        <f t="shared" si="33"/>
        <v>-27.469512308270282</v>
      </c>
      <c r="AH141" s="23">
        <f t="shared" si="34"/>
        <v>-5.8062463037089964</v>
      </c>
      <c r="AI141" s="23">
        <f t="shared" si="35"/>
        <v>0.54549492094558716</v>
      </c>
      <c r="AJ141" s="23">
        <f t="shared" si="36"/>
        <v>4.9032437914642877</v>
      </c>
      <c r="AK141" s="23">
        <f t="shared" si="37"/>
        <v>1.9379804356189201</v>
      </c>
      <c r="AL141" s="23">
        <f t="shared" si="38"/>
        <v>2.8142289534029978</v>
      </c>
    </row>
    <row r="142" spans="1:38">
      <c r="B142" s="7" t="s">
        <v>306</v>
      </c>
      <c r="C142" s="8" t="s">
        <v>307</v>
      </c>
      <c r="D142" s="9"/>
      <c r="E142" s="10">
        <v>4886369</v>
      </c>
      <c r="F142" s="10">
        <v>217344672</v>
      </c>
      <c r="G142" s="10">
        <v>176524485</v>
      </c>
      <c r="H142" s="10">
        <v>32454628</v>
      </c>
      <c r="I142" s="10">
        <v>8365559</v>
      </c>
      <c r="J142" s="10">
        <v>1804345</v>
      </c>
      <c r="K142" s="10">
        <v>2593835</v>
      </c>
      <c r="L142" s="10">
        <v>4043779</v>
      </c>
      <c r="M142" s="10">
        <v>1220165</v>
      </c>
      <c r="N142" s="10">
        <v>7499795</v>
      </c>
      <c r="O142" s="12">
        <v>24487792</v>
      </c>
      <c r="Q142" s="22">
        <f t="shared" si="39"/>
        <v>37739720</v>
      </c>
      <c r="R142" s="22">
        <f t="shared" si="40"/>
        <v>-24487792</v>
      </c>
      <c r="S142" s="22">
        <f t="shared" si="41"/>
        <v>-4886369</v>
      </c>
      <c r="T142" s="22">
        <f t="shared" si="42"/>
        <v>1804345</v>
      </c>
      <c r="U142" s="22">
        <f t="shared" si="43"/>
        <v>-4043779</v>
      </c>
      <c r="V142" s="22">
        <f t="shared" si="44"/>
        <v>1373670</v>
      </c>
      <c r="X142" s="23">
        <f t="shared" ref="X142:X205" si="45">SUM(Q139:Q142)</f>
        <v>146009900</v>
      </c>
      <c r="Y142" s="23">
        <f t="shared" ref="Y142:Y205" si="46">SUM(R139:R142)</f>
        <v>-97567857</v>
      </c>
      <c r="Z142" s="23">
        <f t="shared" ref="Z142:Z205" si="47">SUM(S139:S142)</f>
        <v>-20302144</v>
      </c>
      <c r="AA142" s="23">
        <f t="shared" ref="AA142:AA205" si="48">SUM(T139:T142)</f>
        <v>7476538</v>
      </c>
      <c r="AB142" s="23">
        <f t="shared" ref="AB142:AB205" si="49">SUM(U139:U142)</f>
        <v>-17226048</v>
      </c>
      <c r="AC142" s="23">
        <f t="shared" ref="AC142:AC205" si="50">SUM(V139:V142)</f>
        <v>5130017</v>
      </c>
      <c r="AD142" s="23">
        <f t="shared" ref="AD142:AD205" si="51">SUM(X142:AC142)</f>
        <v>23520406</v>
      </c>
      <c r="AF142" s="23">
        <f t="shared" si="32"/>
        <v>35.384776171498054</v>
      </c>
      <c r="AG142" s="23">
        <f t="shared" si="33"/>
        <v>-26.068531200785976</v>
      </c>
      <c r="AH142" s="23">
        <f t="shared" si="34"/>
        <v>-4.9895079795627071</v>
      </c>
      <c r="AI142" s="23">
        <f t="shared" si="35"/>
        <v>-0.83029351802635187</v>
      </c>
      <c r="AJ142" s="23">
        <f t="shared" si="36"/>
        <v>6.1847409256095025</v>
      </c>
      <c r="AK142" s="23">
        <f t="shared" si="37"/>
        <v>2.1038221447598451</v>
      </c>
      <c r="AL142" s="23">
        <f t="shared" si="38"/>
        <v>11.785006543492361</v>
      </c>
    </row>
    <row r="143" spans="1:38">
      <c r="B143" s="7" t="s">
        <v>308</v>
      </c>
      <c r="C143" s="8" t="s">
        <v>309</v>
      </c>
      <c r="D143" s="9"/>
      <c r="E143" s="10">
        <v>5286268</v>
      </c>
      <c r="F143" s="10">
        <v>240530114</v>
      </c>
      <c r="G143" s="10">
        <v>199186667</v>
      </c>
      <c r="H143" s="10">
        <v>33735031</v>
      </c>
      <c r="I143" s="10">
        <v>7608416</v>
      </c>
      <c r="J143" s="10">
        <v>1830724</v>
      </c>
      <c r="K143" s="10">
        <v>2582652</v>
      </c>
      <c r="L143" s="10">
        <v>4234564</v>
      </c>
      <c r="M143" s="10">
        <v>1403267</v>
      </c>
      <c r="N143" s="10">
        <v>6383961</v>
      </c>
      <c r="O143" s="12">
        <v>25717367</v>
      </c>
      <c r="Q143" s="22">
        <f t="shared" si="39"/>
        <v>38612051</v>
      </c>
      <c r="R143" s="22">
        <f t="shared" si="40"/>
        <v>-25717367</v>
      </c>
      <c r="S143" s="22">
        <f t="shared" si="41"/>
        <v>-5286268</v>
      </c>
      <c r="T143" s="22">
        <f t="shared" si="42"/>
        <v>1830724</v>
      </c>
      <c r="U143" s="22">
        <f t="shared" si="43"/>
        <v>-4234564</v>
      </c>
      <c r="V143" s="22">
        <f t="shared" si="44"/>
        <v>1179385</v>
      </c>
      <c r="X143" s="23">
        <f t="shared" si="45"/>
        <v>149409019</v>
      </c>
      <c r="Y143" s="23">
        <f t="shared" si="46"/>
        <v>-98923708</v>
      </c>
      <c r="Z143" s="23">
        <f t="shared" si="47"/>
        <v>-20622656</v>
      </c>
      <c r="AA143" s="23">
        <f t="shared" si="48"/>
        <v>7428553</v>
      </c>
      <c r="AB143" s="23">
        <f t="shared" si="49"/>
        <v>-17009246</v>
      </c>
      <c r="AC143" s="23">
        <f t="shared" si="50"/>
        <v>4850498</v>
      </c>
      <c r="AD143" s="23">
        <f t="shared" si="51"/>
        <v>25132460</v>
      </c>
      <c r="AF143" s="23">
        <f t="shared" si="32"/>
        <v>45.404047323096606</v>
      </c>
      <c r="AG143" s="23">
        <f t="shared" si="33"/>
        <v>-24.757838701282488</v>
      </c>
      <c r="AH143" s="23">
        <f t="shared" si="34"/>
        <v>-5.196002324842981</v>
      </c>
      <c r="AI143" s="23">
        <f t="shared" si="35"/>
        <v>-1.1852654026400171</v>
      </c>
      <c r="AJ143" s="23">
        <f t="shared" si="36"/>
        <v>5.7577338385583783</v>
      </c>
      <c r="AK143" s="23">
        <f t="shared" si="37"/>
        <v>-1.2548415129172306</v>
      </c>
      <c r="AL143" s="23">
        <f t="shared" si="38"/>
        <v>18.767833219972271</v>
      </c>
    </row>
    <row r="144" spans="1:38">
      <c r="B144" s="7" t="s">
        <v>310</v>
      </c>
      <c r="C144" s="8" t="s">
        <v>311</v>
      </c>
      <c r="D144" s="9"/>
      <c r="E144" s="10">
        <v>5195637</v>
      </c>
      <c r="F144" s="10">
        <v>244890351</v>
      </c>
      <c r="G144" s="10">
        <v>199778099</v>
      </c>
      <c r="H144" s="10">
        <v>35840959</v>
      </c>
      <c r="I144" s="10">
        <v>9271293</v>
      </c>
      <c r="J144" s="10">
        <v>1708589</v>
      </c>
      <c r="K144" s="10">
        <v>2377225</v>
      </c>
      <c r="L144" s="10">
        <v>4156794</v>
      </c>
      <c r="M144" s="10">
        <v>1389987</v>
      </c>
      <c r="N144" s="10">
        <v>7810326</v>
      </c>
      <c r="O144" s="12">
        <v>28109133</v>
      </c>
      <c r="Q144" s="22">
        <f t="shared" si="39"/>
        <v>42576063</v>
      </c>
      <c r="R144" s="22">
        <f t="shared" si="40"/>
        <v>-28109133</v>
      </c>
      <c r="S144" s="22">
        <f t="shared" si="41"/>
        <v>-5195637</v>
      </c>
      <c r="T144" s="22">
        <f t="shared" si="42"/>
        <v>1708589</v>
      </c>
      <c r="U144" s="22">
        <f t="shared" si="43"/>
        <v>-4156794</v>
      </c>
      <c r="V144" s="22">
        <f t="shared" si="44"/>
        <v>987238</v>
      </c>
      <c r="X144" s="23">
        <f t="shared" si="45"/>
        <v>153846974</v>
      </c>
      <c r="Y144" s="23">
        <f t="shared" si="46"/>
        <v>-101004672</v>
      </c>
      <c r="Z144" s="23">
        <f t="shared" si="47"/>
        <v>-20945927</v>
      </c>
      <c r="AA144" s="23">
        <f t="shared" si="48"/>
        <v>7329446</v>
      </c>
      <c r="AB144" s="23">
        <f t="shared" si="49"/>
        <v>-16780947</v>
      </c>
      <c r="AC144" s="23">
        <f t="shared" si="50"/>
        <v>4844304</v>
      </c>
      <c r="AD144" s="23">
        <f t="shared" si="51"/>
        <v>27289178</v>
      </c>
      <c r="AF144" s="23">
        <f t="shared" si="32"/>
        <v>57.643075221173746</v>
      </c>
      <c r="AG144" s="23">
        <f t="shared" si="33"/>
        <v>-27.925325162931671</v>
      </c>
      <c r="AH144" s="23">
        <f t="shared" si="34"/>
        <v>-5.6204953006673479</v>
      </c>
      <c r="AI144" s="23">
        <f t="shared" si="35"/>
        <v>-1.5094111766518687</v>
      </c>
      <c r="AJ144" s="23">
        <f t="shared" si="36"/>
        <v>5.3404001171342852</v>
      </c>
      <c r="AK144" s="23">
        <f t="shared" si="37"/>
        <v>-0.2929479632202836</v>
      </c>
      <c r="AL144" s="23">
        <f t="shared" si="38"/>
        <v>27.635295734836866</v>
      </c>
    </row>
    <row r="145" spans="1:38">
      <c r="B145" s="7" t="s">
        <v>312</v>
      </c>
      <c r="C145" s="8" t="s">
        <v>313</v>
      </c>
      <c r="D145" s="9"/>
      <c r="E145" s="10">
        <v>5909899</v>
      </c>
      <c r="F145" s="10">
        <v>251172088</v>
      </c>
      <c r="G145" s="10">
        <v>207478796</v>
      </c>
      <c r="H145" s="10">
        <v>34617755</v>
      </c>
      <c r="I145" s="10">
        <v>9075537</v>
      </c>
      <c r="J145" s="10">
        <v>1948507</v>
      </c>
      <c r="K145" s="10">
        <v>2845605</v>
      </c>
      <c r="L145" s="10">
        <v>4345796</v>
      </c>
      <c r="M145" s="10">
        <v>1766250</v>
      </c>
      <c r="N145" s="10">
        <v>7757603</v>
      </c>
      <c r="O145" s="12">
        <v>24530065</v>
      </c>
      <c r="Q145" s="22">
        <f t="shared" si="39"/>
        <v>39515501</v>
      </c>
      <c r="R145" s="22">
        <f t="shared" si="40"/>
        <v>-24530065</v>
      </c>
      <c r="S145" s="22">
        <f t="shared" si="41"/>
        <v>-5909899</v>
      </c>
      <c r="T145" s="22">
        <f t="shared" si="42"/>
        <v>1948507</v>
      </c>
      <c r="U145" s="22">
        <f t="shared" si="43"/>
        <v>-4345796</v>
      </c>
      <c r="V145" s="22">
        <f t="shared" si="44"/>
        <v>1079355</v>
      </c>
      <c r="X145" s="23">
        <f t="shared" si="45"/>
        <v>158443335</v>
      </c>
      <c r="Y145" s="23">
        <f t="shared" si="46"/>
        <v>-102844357</v>
      </c>
      <c r="Z145" s="23">
        <f t="shared" si="47"/>
        <v>-21278173</v>
      </c>
      <c r="AA145" s="23">
        <f t="shared" si="48"/>
        <v>7292165</v>
      </c>
      <c r="AB145" s="23">
        <f t="shared" si="49"/>
        <v>-16780933</v>
      </c>
      <c r="AC145" s="23">
        <f t="shared" si="50"/>
        <v>4619648</v>
      </c>
      <c r="AD145" s="23">
        <f t="shared" si="51"/>
        <v>29451685</v>
      </c>
      <c r="AF145" s="23">
        <f t="shared" si="32"/>
        <v>68.925722049203785</v>
      </c>
      <c r="AG145" s="23">
        <f t="shared" si="33"/>
        <v>-29.798146205131388</v>
      </c>
      <c r="AH145" s="23">
        <f t="shared" si="34"/>
        <v>-5.328340886171099</v>
      </c>
      <c r="AI145" s="23">
        <f t="shared" si="35"/>
        <v>-1.7422922924683832</v>
      </c>
      <c r="AJ145" s="23">
        <f t="shared" si="36"/>
        <v>3.7939981795329922</v>
      </c>
      <c r="AK145" s="23">
        <f t="shared" si="37"/>
        <v>-1.2798328105617243</v>
      </c>
      <c r="AL145" s="23">
        <f t="shared" si="38"/>
        <v>34.571108034404183</v>
      </c>
    </row>
    <row r="146" spans="1:38">
      <c r="B146" s="7" t="s">
        <v>314</v>
      </c>
      <c r="C146" s="8" t="s">
        <v>315</v>
      </c>
      <c r="D146" s="9"/>
      <c r="E146" s="10">
        <v>5385527</v>
      </c>
      <c r="F146" s="10">
        <v>235879195</v>
      </c>
      <c r="G146" s="10">
        <v>190957337</v>
      </c>
      <c r="H146" s="10">
        <v>34181607</v>
      </c>
      <c r="I146" s="10">
        <v>10740251</v>
      </c>
      <c r="J146" s="10">
        <v>1941094</v>
      </c>
      <c r="K146" s="10">
        <v>2236609</v>
      </c>
      <c r="L146" s="10">
        <v>4361028</v>
      </c>
      <c r="M146" s="10">
        <v>1181785</v>
      </c>
      <c r="N146" s="10">
        <v>9375141</v>
      </c>
      <c r="O146" s="12">
        <v>26811868</v>
      </c>
      <c r="Q146" s="22">
        <f t="shared" si="39"/>
        <v>42937646</v>
      </c>
      <c r="R146" s="22">
        <f t="shared" si="40"/>
        <v>-26811868</v>
      </c>
      <c r="S146" s="22">
        <f t="shared" si="41"/>
        <v>-5385527</v>
      </c>
      <c r="T146" s="22">
        <f t="shared" si="42"/>
        <v>1941094</v>
      </c>
      <c r="U146" s="22">
        <f t="shared" si="43"/>
        <v>-4361028</v>
      </c>
      <c r="V146" s="22">
        <f t="shared" si="44"/>
        <v>1054824</v>
      </c>
      <c r="X146" s="23">
        <f t="shared" si="45"/>
        <v>163641261</v>
      </c>
      <c r="Y146" s="23">
        <f t="shared" si="46"/>
        <v>-105168433</v>
      </c>
      <c r="Z146" s="23">
        <f t="shared" si="47"/>
        <v>-21777331</v>
      </c>
      <c r="AA146" s="23">
        <f t="shared" si="48"/>
        <v>7428914</v>
      </c>
      <c r="AB146" s="23">
        <f t="shared" si="49"/>
        <v>-17098182</v>
      </c>
      <c r="AC146" s="23">
        <f t="shared" si="50"/>
        <v>4300802</v>
      </c>
      <c r="AD146" s="23">
        <f t="shared" si="51"/>
        <v>31327031</v>
      </c>
      <c r="AF146" s="23">
        <f t="shared" si="32"/>
        <v>74.961975571340062</v>
      </c>
      <c r="AG146" s="23">
        <f t="shared" si="33"/>
        <v>-32.314816334377902</v>
      </c>
      <c r="AH146" s="23">
        <f t="shared" si="34"/>
        <v>-6.2719453057060326</v>
      </c>
      <c r="AI146" s="23">
        <f t="shared" si="35"/>
        <v>-0.20247949801546791</v>
      </c>
      <c r="AJ146" s="23">
        <f t="shared" si="36"/>
        <v>0.54363857494636791</v>
      </c>
      <c r="AK146" s="23">
        <f t="shared" si="37"/>
        <v>-3.5255131225200791</v>
      </c>
      <c r="AL146" s="23">
        <f t="shared" si="38"/>
        <v>33.190859885666939</v>
      </c>
    </row>
    <row r="147" spans="1:38">
      <c r="B147" s="7" t="s">
        <v>316</v>
      </c>
      <c r="C147" s="8" t="s">
        <v>317</v>
      </c>
      <c r="D147" s="9"/>
      <c r="E147" s="10">
        <v>5768923</v>
      </c>
      <c r="F147" s="10">
        <v>259906011</v>
      </c>
      <c r="G147" s="10">
        <v>214270184</v>
      </c>
      <c r="H147" s="10">
        <v>36175142</v>
      </c>
      <c r="I147" s="10">
        <v>9460685</v>
      </c>
      <c r="J147" s="10">
        <v>2076326</v>
      </c>
      <c r="K147" s="10">
        <v>2482951</v>
      </c>
      <c r="L147" s="10">
        <v>4796804</v>
      </c>
      <c r="M147" s="10">
        <v>1386383</v>
      </c>
      <c r="N147" s="10">
        <v>7836775</v>
      </c>
      <c r="O147" s="12">
        <v>28412793</v>
      </c>
      <c r="Q147" s="22">
        <f t="shared" si="39"/>
        <v>43642401</v>
      </c>
      <c r="R147" s="22">
        <f t="shared" si="40"/>
        <v>-28412793</v>
      </c>
      <c r="S147" s="22">
        <f t="shared" si="41"/>
        <v>-5768923</v>
      </c>
      <c r="T147" s="22">
        <f t="shared" si="42"/>
        <v>2076326</v>
      </c>
      <c r="U147" s="22">
        <f t="shared" si="43"/>
        <v>-4796804</v>
      </c>
      <c r="V147" s="22">
        <f t="shared" si="44"/>
        <v>1096568</v>
      </c>
      <c r="X147" s="23">
        <f t="shared" si="45"/>
        <v>168671611</v>
      </c>
      <c r="Y147" s="23">
        <f t="shared" si="46"/>
        <v>-107863859</v>
      </c>
      <c r="Z147" s="23">
        <f t="shared" si="47"/>
        <v>-22259986</v>
      </c>
      <c r="AA147" s="23">
        <f t="shared" si="48"/>
        <v>7674516</v>
      </c>
      <c r="AB147" s="23">
        <f t="shared" si="49"/>
        <v>-17660422</v>
      </c>
      <c r="AC147" s="23">
        <f t="shared" si="50"/>
        <v>4217985</v>
      </c>
      <c r="AD147" s="23">
        <f t="shared" si="51"/>
        <v>32779845</v>
      </c>
      <c r="AF147" s="23">
        <f t="shared" si="32"/>
        <v>76.644275968210039</v>
      </c>
      <c r="AG147" s="23">
        <f t="shared" si="33"/>
        <v>-35.57212863364748</v>
      </c>
      <c r="AH147" s="23">
        <f t="shared" si="34"/>
        <v>-6.5148019732250635</v>
      </c>
      <c r="AI147" s="23">
        <f t="shared" si="35"/>
        <v>0.97866663271323229</v>
      </c>
      <c r="AJ147" s="23">
        <f t="shared" si="36"/>
        <v>-2.5909759729051594</v>
      </c>
      <c r="AK147" s="23">
        <f t="shared" si="37"/>
        <v>-2.5167174243985664</v>
      </c>
      <c r="AL147" s="23">
        <f t="shared" si="38"/>
        <v>30.428318596746994</v>
      </c>
    </row>
    <row r="148" spans="1:38">
      <c r="B148" s="7" t="s">
        <v>318</v>
      </c>
      <c r="C148" s="8" t="s">
        <v>319</v>
      </c>
      <c r="D148" s="9"/>
      <c r="E148" s="10">
        <v>5785307</v>
      </c>
      <c r="F148" s="10">
        <v>260478106</v>
      </c>
      <c r="G148" s="10">
        <v>211840432</v>
      </c>
      <c r="H148" s="10">
        <v>37817362</v>
      </c>
      <c r="I148" s="10">
        <v>10820312</v>
      </c>
      <c r="J148" s="10">
        <v>2049586</v>
      </c>
      <c r="K148" s="10">
        <v>2387168</v>
      </c>
      <c r="L148" s="10">
        <v>4635792</v>
      </c>
      <c r="M148" s="10">
        <v>1307501</v>
      </c>
      <c r="N148" s="10">
        <v>9313773</v>
      </c>
      <c r="O148" s="12">
        <v>30763845</v>
      </c>
      <c r="Q148" s="22">
        <f t="shared" si="39"/>
        <v>47369464</v>
      </c>
      <c r="R148" s="22">
        <f t="shared" si="40"/>
        <v>-30763845</v>
      </c>
      <c r="S148" s="22">
        <f t="shared" si="41"/>
        <v>-5785307</v>
      </c>
      <c r="T148" s="22">
        <f t="shared" si="42"/>
        <v>2049586</v>
      </c>
      <c r="U148" s="22">
        <f t="shared" si="43"/>
        <v>-4635792</v>
      </c>
      <c r="V148" s="22">
        <f t="shared" si="44"/>
        <v>1079667</v>
      </c>
      <c r="X148" s="23">
        <f t="shared" si="45"/>
        <v>173465012</v>
      </c>
      <c r="Y148" s="23">
        <f t="shared" si="46"/>
        <v>-110518571</v>
      </c>
      <c r="Z148" s="23">
        <f t="shared" si="47"/>
        <v>-22849656</v>
      </c>
      <c r="AA148" s="23">
        <f t="shared" si="48"/>
        <v>8015513</v>
      </c>
      <c r="AB148" s="23">
        <f t="shared" si="49"/>
        <v>-18139420</v>
      </c>
      <c r="AC148" s="23">
        <f t="shared" si="50"/>
        <v>4310414</v>
      </c>
      <c r="AD148" s="23">
        <f t="shared" si="51"/>
        <v>34283292</v>
      </c>
      <c r="AF148" s="23">
        <f t="shared" si="32"/>
        <v>71.889442767385674</v>
      </c>
      <c r="AG148" s="23">
        <f t="shared" si="33"/>
        <v>-34.863267043074728</v>
      </c>
      <c r="AH148" s="23">
        <f t="shared" si="34"/>
        <v>-6.9761317105264213</v>
      </c>
      <c r="AI148" s="23">
        <f t="shared" si="35"/>
        <v>2.5140625342397636</v>
      </c>
      <c r="AJ148" s="23">
        <f t="shared" si="36"/>
        <v>-4.9780649310873342</v>
      </c>
      <c r="AK148" s="23">
        <f t="shared" si="37"/>
        <v>-1.9564165692348812</v>
      </c>
      <c r="AL148" s="23">
        <f t="shared" si="38"/>
        <v>25.62962504770206</v>
      </c>
    </row>
    <row r="149" spans="1:38">
      <c r="B149" s="7" t="s">
        <v>320</v>
      </c>
      <c r="C149" s="8" t="s">
        <v>321</v>
      </c>
      <c r="D149" s="9"/>
      <c r="E149" s="10">
        <v>6602821</v>
      </c>
      <c r="F149" s="10">
        <v>279201706</v>
      </c>
      <c r="G149" s="10">
        <v>229528875</v>
      </c>
      <c r="H149" s="10">
        <v>37604241</v>
      </c>
      <c r="I149" s="10">
        <v>12068590</v>
      </c>
      <c r="J149" s="10">
        <v>2373813</v>
      </c>
      <c r="K149" s="10">
        <v>2940250</v>
      </c>
      <c r="L149" s="10">
        <v>4885557</v>
      </c>
      <c r="M149" s="10">
        <v>1877857</v>
      </c>
      <c r="N149" s="10">
        <v>10619239</v>
      </c>
      <c r="O149" s="12">
        <v>27067873</v>
      </c>
      <c r="Q149" s="22">
        <f t="shared" si="39"/>
        <v>45739284</v>
      </c>
      <c r="R149" s="22">
        <f t="shared" si="40"/>
        <v>-27067873</v>
      </c>
      <c r="S149" s="22">
        <f t="shared" si="41"/>
        <v>-6602821</v>
      </c>
      <c r="T149" s="22">
        <f t="shared" si="42"/>
        <v>2373813</v>
      </c>
      <c r="U149" s="22">
        <f t="shared" si="43"/>
        <v>-4885557</v>
      </c>
      <c r="V149" s="22">
        <f t="shared" si="44"/>
        <v>1062393</v>
      </c>
      <c r="X149" s="23">
        <f t="shared" si="45"/>
        <v>179688795</v>
      </c>
      <c r="Y149" s="23">
        <f t="shared" si="46"/>
        <v>-113056379</v>
      </c>
      <c r="Z149" s="23">
        <f t="shared" si="47"/>
        <v>-23542578</v>
      </c>
      <c r="AA149" s="23">
        <f t="shared" si="48"/>
        <v>8440819</v>
      </c>
      <c r="AB149" s="23">
        <f t="shared" si="49"/>
        <v>-18679181</v>
      </c>
      <c r="AC149" s="23">
        <f t="shared" si="50"/>
        <v>4293452</v>
      </c>
      <c r="AD149" s="23">
        <f t="shared" si="51"/>
        <v>37144928</v>
      </c>
      <c r="AF149" s="23">
        <f t="shared" si="32"/>
        <v>72.136653641379084</v>
      </c>
      <c r="AG149" s="23">
        <f t="shared" si="33"/>
        <v>-34.67381238119313</v>
      </c>
      <c r="AH149" s="23">
        <f t="shared" si="34"/>
        <v>-7.688541419616568</v>
      </c>
      <c r="AI149" s="23">
        <f t="shared" si="35"/>
        <v>3.9001299925623947</v>
      </c>
      <c r="AJ149" s="23">
        <f t="shared" si="36"/>
        <v>-6.4452950654606003</v>
      </c>
      <c r="AK149" s="23">
        <f t="shared" si="37"/>
        <v>-1.1075631156587475</v>
      </c>
      <c r="AL149" s="23">
        <f t="shared" si="38"/>
        <v>26.121571652012438</v>
      </c>
    </row>
    <row r="150" spans="1:38">
      <c r="B150" s="7" t="s">
        <v>322</v>
      </c>
      <c r="C150" s="8" t="s">
        <v>323</v>
      </c>
      <c r="D150" s="9"/>
      <c r="E150" s="10">
        <v>6161484</v>
      </c>
      <c r="F150" s="10">
        <v>243416058</v>
      </c>
      <c r="G150" s="10">
        <v>196835145</v>
      </c>
      <c r="H150" s="10">
        <v>36257761</v>
      </c>
      <c r="I150" s="10">
        <v>10323152</v>
      </c>
      <c r="J150" s="10">
        <v>2382644</v>
      </c>
      <c r="K150" s="10">
        <v>2622300</v>
      </c>
      <c r="L150" s="10">
        <v>4818897</v>
      </c>
      <c r="M150" s="10">
        <v>1430694</v>
      </c>
      <c r="N150" s="10">
        <v>9078505</v>
      </c>
      <c r="O150" s="12">
        <v>27582421</v>
      </c>
      <c r="Q150" s="22">
        <f t="shared" si="39"/>
        <v>44067057</v>
      </c>
      <c r="R150" s="22">
        <f t="shared" si="40"/>
        <v>-27582421</v>
      </c>
      <c r="S150" s="22">
        <f t="shared" si="41"/>
        <v>-6161484</v>
      </c>
      <c r="T150" s="22">
        <f t="shared" si="42"/>
        <v>2382644</v>
      </c>
      <c r="U150" s="22">
        <f t="shared" si="43"/>
        <v>-4818897</v>
      </c>
      <c r="V150" s="22">
        <f t="shared" si="44"/>
        <v>1191606</v>
      </c>
      <c r="X150" s="23">
        <f t="shared" si="45"/>
        <v>180818206</v>
      </c>
      <c r="Y150" s="23">
        <f t="shared" si="46"/>
        <v>-113826932</v>
      </c>
      <c r="Z150" s="23">
        <f t="shared" si="47"/>
        <v>-24318535</v>
      </c>
      <c r="AA150" s="23">
        <f t="shared" si="48"/>
        <v>8882369</v>
      </c>
      <c r="AB150" s="23">
        <f t="shared" si="49"/>
        <v>-19137050</v>
      </c>
      <c r="AC150" s="23">
        <f t="shared" si="50"/>
        <v>4430234</v>
      </c>
      <c r="AD150" s="23">
        <f t="shared" si="51"/>
        <v>36848292</v>
      </c>
      <c r="AF150" s="23">
        <f t="shared" si="32"/>
        <v>54.831065861300424</v>
      </c>
      <c r="AG150" s="23">
        <f t="shared" si="33"/>
        <v>-27.639066721643683</v>
      </c>
      <c r="AH150" s="23">
        <f t="shared" si="34"/>
        <v>-8.1118571370520236</v>
      </c>
      <c r="AI150" s="23">
        <f t="shared" si="35"/>
        <v>4.639619375356701</v>
      </c>
      <c r="AJ150" s="23">
        <f t="shared" si="36"/>
        <v>-6.5083346072597816</v>
      </c>
      <c r="AK150" s="23">
        <f t="shared" si="37"/>
        <v>0.41316395415831136</v>
      </c>
      <c r="AL150" s="23">
        <f t="shared" si="38"/>
        <v>17.624590724859946</v>
      </c>
    </row>
    <row r="151" spans="1:38">
      <c r="B151" s="7" t="s">
        <v>324</v>
      </c>
      <c r="C151" s="8" t="s">
        <v>325</v>
      </c>
      <c r="D151" s="9"/>
      <c r="E151" s="10">
        <v>6496910</v>
      </c>
      <c r="F151" s="10">
        <v>276268318</v>
      </c>
      <c r="G151" s="10">
        <v>227090761</v>
      </c>
      <c r="H151" s="10">
        <v>38356734</v>
      </c>
      <c r="I151" s="10">
        <v>10820823</v>
      </c>
      <c r="J151" s="10">
        <v>2558568</v>
      </c>
      <c r="K151" s="10">
        <v>2797379</v>
      </c>
      <c r="L151" s="10">
        <v>5252254</v>
      </c>
      <c r="M151" s="10">
        <v>1569674</v>
      </c>
      <c r="N151" s="10">
        <v>9354842</v>
      </c>
      <c r="O151" s="12">
        <v>29146972</v>
      </c>
      <c r="Q151" s="22">
        <f t="shared" si="39"/>
        <v>46464705</v>
      </c>
      <c r="R151" s="22">
        <f t="shared" si="40"/>
        <v>-29146972</v>
      </c>
      <c r="S151" s="22">
        <f t="shared" si="41"/>
        <v>-6496910</v>
      </c>
      <c r="T151" s="22">
        <f t="shared" si="42"/>
        <v>2558568</v>
      </c>
      <c r="U151" s="22">
        <f t="shared" si="43"/>
        <v>-5252254</v>
      </c>
      <c r="V151" s="22">
        <f t="shared" si="44"/>
        <v>1227705</v>
      </c>
      <c r="X151" s="23">
        <f t="shared" si="45"/>
        <v>183640510</v>
      </c>
      <c r="Y151" s="23">
        <f t="shared" si="46"/>
        <v>-114561111</v>
      </c>
      <c r="Z151" s="23">
        <f t="shared" si="47"/>
        <v>-25046522</v>
      </c>
      <c r="AA151" s="23">
        <f t="shared" si="48"/>
        <v>9364611</v>
      </c>
      <c r="AB151" s="23">
        <f t="shared" si="49"/>
        <v>-19592500</v>
      </c>
      <c r="AC151" s="23">
        <f t="shared" si="50"/>
        <v>4561371</v>
      </c>
      <c r="AD151" s="23">
        <f t="shared" si="51"/>
        <v>38366359</v>
      </c>
      <c r="AF151" s="23">
        <f t="shared" si="32"/>
        <v>45.664947470007867</v>
      </c>
      <c r="AG151" s="23">
        <f t="shared" si="33"/>
        <v>-20.431005698776183</v>
      </c>
      <c r="AH151" s="23">
        <f t="shared" si="34"/>
        <v>-8.5007601469744589</v>
      </c>
      <c r="AI151" s="23">
        <f t="shared" si="35"/>
        <v>5.1558968628436164</v>
      </c>
      <c r="AJ151" s="23">
        <f t="shared" si="36"/>
        <v>-5.894103526114904</v>
      </c>
      <c r="AK151" s="23">
        <f t="shared" si="37"/>
        <v>1.0475522382732438</v>
      </c>
      <c r="AL151" s="23">
        <f t="shared" si="38"/>
        <v>17.042527199259176</v>
      </c>
    </row>
    <row r="152" spans="1:38">
      <c r="B152" s="7" t="s">
        <v>326</v>
      </c>
      <c r="C152" s="8" t="s">
        <v>327</v>
      </c>
      <c r="D152" s="9"/>
      <c r="E152" s="10">
        <v>6664387</v>
      </c>
      <c r="F152" s="10">
        <v>277810392</v>
      </c>
      <c r="G152" s="10">
        <v>225366568</v>
      </c>
      <c r="H152" s="10">
        <v>40481723</v>
      </c>
      <c r="I152" s="10">
        <v>11962101</v>
      </c>
      <c r="J152" s="10">
        <v>2665753</v>
      </c>
      <c r="K152" s="10">
        <v>2771389</v>
      </c>
      <c r="L152" s="10">
        <v>5644988</v>
      </c>
      <c r="M152" s="10">
        <v>1487284</v>
      </c>
      <c r="N152" s="10">
        <v>10266971</v>
      </c>
      <c r="O152" s="12">
        <v>31777015</v>
      </c>
      <c r="Q152" s="22">
        <f t="shared" si="39"/>
        <v>50403503</v>
      </c>
      <c r="R152" s="22">
        <f t="shared" si="40"/>
        <v>-31777015</v>
      </c>
      <c r="S152" s="22">
        <f t="shared" si="41"/>
        <v>-6664387</v>
      </c>
      <c r="T152" s="22">
        <f t="shared" si="42"/>
        <v>2665753</v>
      </c>
      <c r="U152" s="22">
        <f t="shared" si="43"/>
        <v>-5644988</v>
      </c>
      <c r="V152" s="22">
        <f t="shared" si="44"/>
        <v>1284105</v>
      </c>
      <c r="X152" s="23">
        <f t="shared" si="45"/>
        <v>186674549</v>
      </c>
      <c r="Y152" s="23">
        <f t="shared" si="46"/>
        <v>-115574281</v>
      </c>
      <c r="Z152" s="23">
        <f t="shared" si="47"/>
        <v>-25925602</v>
      </c>
      <c r="AA152" s="23">
        <f t="shared" si="48"/>
        <v>9980778</v>
      </c>
      <c r="AB152" s="23">
        <f t="shared" si="49"/>
        <v>-20601696</v>
      </c>
      <c r="AC152" s="23">
        <f t="shared" si="50"/>
        <v>4765809</v>
      </c>
      <c r="AD152" s="23">
        <f t="shared" si="51"/>
        <v>39319557</v>
      </c>
      <c r="AF152" s="23">
        <f t="shared" si="32"/>
        <v>38.530538432540254</v>
      </c>
      <c r="AG152" s="23">
        <f t="shared" si="33"/>
        <v>-14.74686269918303</v>
      </c>
      <c r="AH152" s="23">
        <f t="shared" si="34"/>
        <v>-8.9721430485730487</v>
      </c>
      <c r="AI152" s="23">
        <f t="shared" si="35"/>
        <v>5.7324279126986992</v>
      </c>
      <c r="AJ152" s="23">
        <f t="shared" si="36"/>
        <v>-7.1821457519307073</v>
      </c>
      <c r="AK152" s="23">
        <f t="shared" si="37"/>
        <v>1.3283292631291066</v>
      </c>
      <c r="AL152" s="23">
        <f t="shared" si="38"/>
        <v>14.690144108681277</v>
      </c>
    </row>
    <row r="153" spans="1:38">
      <c r="A153">
        <v>90</v>
      </c>
      <c r="B153" s="7" t="s">
        <v>328</v>
      </c>
      <c r="C153" s="8" t="s">
        <v>329</v>
      </c>
      <c r="D153" s="9"/>
      <c r="E153" s="10">
        <v>7672310</v>
      </c>
      <c r="F153" s="10">
        <v>296036638</v>
      </c>
      <c r="G153" s="10">
        <v>245207556</v>
      </c>
      <c r="H153" s="10">
        <v>39518501</v>
      </c>
      <c r="I153" s="10">
        <v>11310581</v>
      </c>
      <c r="J153" s="10">
        <v>3273016</v>
      </c>
      <c r="K153" s="10">
        <v>3597085</v>
      </c>
      <c r="L153" s="10">
        <v>6409090</v>
      </c>
      <c r="M153" s="10">
        <v>2450051</v>
      </c>
      <c r="N153" s="10">
        <v>9321541</v>
      </c>
      <c r="O153" s="12">
        <v>28160336</v>
      </c>
      <c r="Q153" s="22">
        <f t="shared" si="39"/>
        <v>47143227</v>
      </c>
      <c r="R153" s="22">
        <f t="shared" si="40"/>
        <v>-28160336</v>
      </c>
      <c r="S153" s="22">
        <f t="shared" si="41"/>
        <v>-7672310</v>
      </c>
      <c r="T153" s="22">
        <f t="shared" si="42"/>
        <v>3273016</v>
      </c>
      <c r="U153" s="22">
        <f t="shared" si="43"/>
        <v>-6409090</v>
      </c>
      <c r="V153" s="22">
        <f t="shared" si="44"/>
        <v>1147034</v>
      </c>
      <c r="X153" s="23">
        <f t="shared" si="45"/>
        <v>188078492</v>
      </c>
      <c r="Y153" s="23">
        <f t="shared" si="46"/>
        <v>-116666744</v>
      </c>
      <c r="Z153" s="23">
        <f t="shared" si="47"/>
        <v>-26995091</v>
      </c>
      <c r="AA153" s="23">
        <f t="shared" si="48"/>
        <v>10879981</v>
      </c>
      <c r="AB153" s="23">
        <f t="shared" si="49"/>
        <v>-22125229</v>
      </c>
      <c r="AC153" s="23">
        <f t="shared" si="50"/>
        <v>4850450</v>
      </c>
      <c r="AD153" s="23">
        <f t="shared" si="51"/>
        <v>38021859</v>
      </c>
      <c r="AF153" s="23">
        <f t="shared" si="32"/>
        <v>22.586386491313164</v>
      </c>
      <c r="AG153" s="23">
        <f t="shared" si="33"/>
        <v>-9.7196715524660604</v>
      </c>
      <c r="AH153" s="23">
        <f t="shared" si="34"/>
        <v>-9.2947090919115531</v>
      </c>
      <c r="AI153" s="23">
        <f t="shared" si="35"/>
        <v>6.5666085017044589</v>
      </c>
      <c r="AJ153" s="23">
        <f t="shared" si="36"/>
        <v>-9.2773042930652618</v>
      </c>
      <c r="AK153" s="23">
        <f t="shared" si="37"/>
        <v>1.4995263956360341</v>
      </c>
      <c r="AL153" s="23">
        <f t="shared" si="38"/>
        <v>2.3608364512107816</v>
      </c>
    </row>
    <row r="154" spans="1:38">
      <c r="B154" s="7" t="s">
        <v>330</v>
      </c>
      <c r="C154" s="8" t="s">
        <v>331</v>
      </c>
      <c r="D154" s="9"/>
      <c r="E154" s="10">
        <v>6150756</v>
      </c>
      <c r="F154" s="10">
        <v>273047949</v>
      </c>
      <c r="G154" s="10">
        <v>219446834</v>
      </c>
      <c r="H154" s="10">
        <v>41051645</v>
      </c>
      <c r="I154" s="10">
        <v>12549470</v>
      </c>
      <c r="J154" s="10">
        <v>3262821</v>
      </c>
      <c r="K154" s="10">
        <v>2646911</v>
      </c>
      <c r="L154" s="10">
        <v>7147350</v>
      </c>
      <c r="M154" s="10">
        <v>1506579</v>
      </c>
      <c r="N154" s="10">
        <v>9805273</v>
      </c>
      <c r="O154" s="12">
        <v>30373239</v>
      </c>
      <c r="Q154" s="22">
        <f t="shared" si="39"/>
        <v>49073465</v>
      </c>
      <c r="R154" s="22">
        <f t="shared" si="40"/>
        <v>-30373239</v>
      </c>
      <c r="S154" s="22">
        <f t="shared" si="41"/>
        <v>-6150756</v>
      </c>
      <c r="T154" s="22">
        <f t="shared" si="42"/>
        <v>3262821</v>
      </c>
      <c r="U154" s="22">
        <f t="shared" si="43"/>
        <v>-7147350</v>
      </c>
      <c r="V154" s="22">
        <f t="shared" si="44"/>
        <v>1140332</v>
      </c>
      <c r="X154" s="23">
        <f t="shared" si="45"/>
        <v>193084900</v>
      </c>
      <c r="Y154" s="23">
        <f t="shared" si="46"/>
        <v>-119457562</v>
      </c>
      <c r="Z154" s="23">
        <f t="shared" si="47"/>
        <v>-26984363</v>
      </c>
      <c r="AA154" s="23">
        <f t="shared" si="48"/>
        <v>11760158</v>
      </c>
      <c r="AB154" s="23">
        <f t="shared" si="49"/>
        <v>-24453682</v>
      </c>
      <c r="AC154" s="23">
        <f t="shared" si="50"/>
        <v>4799176</v>
      </c>
      <c r="AD154" s="23">
        <f t="shared" si="51"/>
        <v>38748627</v>
      </c>
      <c r="AF154" s="23">
        <f t="shared" si="32"/>
        <v>33.289722085354725</v>
      </c>
      <c r="AG154" s="23">
        <f t="shared" si="33"/>
        <v>-15.280572570364997</v>
      </c>
      <c r="AH154" s="23">
        <f t="shared" si="34"/>
        <v>-7.2346039811017562</v>
      </c>
      <c r="AI154" s="23">
        <f t="shared" si="35"/>
        <v>7.8098301001305579</v>
      </c>
      <c r="AJ154" s="23">
        <f t="shared" si="36"/>
        <v>-14.428435380397007</v>
      </c>
      <c r="AK154" s="23">
        <f t="shared" si="37"/>
        <v>1.0012458650729319</v>
      </c>
      <c r="AL154" s="23">
        <f t="shared" si="38"/>
        <v>5.1571861186944563</v>
      </c>
    </row>
    <row r="155" spans="1:38">
      <c r="B155" s="7" t="s">
        <v>332</v>
      </c>
      <c r="C155" s="8" t="s">
        <v>333</v>
      </c>
      <c r="D155" s="9"/>
      <c r="E155" s="10">
        <v>6803403</v>
      </c>
      <c r="F155" s="10">
        <v>306126209</v>
      </c>
      <c r="G155" s="10">
        <v>250431192</v>
      </c>
      <c r="H155" s="10">
        <v>43523176</v>
      </c>
      <c r="I155" s="10">
        <v>12171841</v>
      </c>
      <c r="J155" s="10">
        <v>3483751</v>
      </c>
      <c r="K155" s="10">
        <v>3073227</v>
      </c>
      <c r="L155" s="10">
        <v>7878355</v>
      </c>
      <c r="M155" s="10">
        <v>2218951</v>
      </c>
      <c r="N155" s="10">
        <v>8631513</v>
      </c>
      <c r="O155" s="12">
        <v>32473995</v>
      </c>
      <c r="Q155" s="22">
        <f t="shared" si="39"/>
        <v>51449239</v>
      </c>
      <c r="R155" s="22">
        <f t="shared" si="40"/>
        <v>-32473995</v>
      </c>
      <c r="S155" s="22">
        <f t="shared" si="41"/>
        <v>-6803403</v>
      </c>
      <c r="T155" s="22">
        <f t="shared" si="42"/>
        <v>3483751</v>
      </c>
      <c r="U155" s="22">
        <f t="shared" si="43"/>
        <v>-7878355</v>
      </c>
      <c r="V155" s="22">
        <f t="shared" si="44"/>
        <v>854276</v>
      </c>
      <c r="X155" s="23">
        <f t="shared" si="45"/>
        <v>198069434</v>
      </c>
      <c r="Y155" s="23">
        <f t="shared" si="46"/>
        <v>-122784585</v>
      </c>
      <c r="Z155" s="23">
        <f t="shared" si="47"/>
        <v>-27290856</v>
      </c>
      <c r="AA155" s="23">
        <f t="shared" si="48"/>
        <v>12685341</v>
      </c>
      <c r="AB155" s="23">
        <f t="shared" si="49"/>
        <v>-27079783</v>
      </c>
      <c r="AC155" s="23">
        <f t="shared" si="50"/>
        <v>4425747</v>
      </c>
      <c r="AD155" s="23">
        <f t="shared" si="51"/>
        <v>38025298</v>
      </c>
      <c r="AF155" s="23">
        <f t="shared" si="32"/>
        <v>37.608270307849644</v>
      </c>
      <c r="AG155" s="23">
        <f t="shared" si="33"/>
        <v>-21.434074575593687</v>
      </c>
      <c r="AH155" s="23">
        <f t="shared" si="34"/>
        <v>-5.8497445639811696</v>
      </c>
      <c r="AI155" s="23">
        <f t="shared" si="35"/>
        <v>8.6553170187455102</v>
      </c>
      <c r="AJ155" s="23">
        <f t="shared" si="36"/>
        <v>-19.515229474863645</v>
      </c>
      <c r="AK155" s="23">
        <f t="shared" si="37"/>
        <v>-0.35349718747092995</v>
      </c>
      <c r="AL155" s="23">
        <f t="shared" si="38"/>
        <v>-0.88895847531427208</v>
      </c>
    </row>
    <row r="156" spans="1:38">
      <c r="B156" s="7" t="s">
        <v>334</v>
      </c>
      <c r="C156" s="8" t="s">
        <v>335</v>
      </c>
      <c r="D156" s="9"/>
      <c r="E156" s="10">
        <v>6859238</v>
      </c>
      <c r="F156" s="10">
        <v>306183052</v>
      </c>
      <c r="G156" s="10">
        <v>247767784</v>
      </c>
      <c r="H156" s="10">
        <v>45706668</v>
      </c>
      <c r="I156" s="10">
        <v>12708600</v>
      </c>
      <c r="J156" s="10">
        <v>3462488</v>
      </c>
      <c r="K156" s="10">
        <v>2930369</v>
      </c>
      <c r="L156" s="10">
        <v>8468142</v>
      </c>
      <c r="M156" s="10">
        <v>1781983</v>
      </c>
      <c r="N156" s="10">
        <v>8851332</v>
      </c>
      <c r="O156" s="12">
        <v>35139091</v>
      </c>
      <c r="Q156" s="22">
        <f t="shared" si="39"/>
        <v>54706929</v>
      </c>
      <c r="R156" s="22">
        <f t="shared" si="40"/>
        <v>-35139091</v>
      </c>
      <c r="S156" s="22">
        <f t="shared" si="41"/>
        <v>-6859238</v>
      </c>
      <c r="T156" s="22">
        <f t="shared" si="42"/>
        <v>3462488</v>
      </c>
      <c r="U156" s="22">
        <f t="shared" si="43"/>
        <v>-8468142</v>
      </c>
      <c r="V156" s="22">
        <f t="shared" si="44"/>
        <v>1148386</v>
      </c>
      <c r="X156" s="23">
        <f t="shared" si="45"/>
        <v>202372860</v>
      </c>
      <c r="Y156" s="23">
        <f t="shared" si="46"/>
        <v>-126146661</v>
      </c>
      <c r="Z156" s="23">
        <f t="shared" si="47"/>
        <v>-27485707</v>
      </c>
      <c r="AA156" s="23">
        <f t="shared" si="48"/>
        <v>13482076</v>
      </c>
      <c r="AB156" s="23">
        <f t="shared" si="49"/>
        <v>-29902937</v>
      </c>
      <c r="AC156" s="23">
        <f t="shared" si="50"/>
        <v>4290028</v>
      </c>
      <c r="AD156" s="23">
        <f t="shared" si="51"/>
        <v>36609659</v>
      </c>
      <c r="AF156" s="23">
        <f t="shared" si="32"/>
        <v>39.924943711853111</v>
      </c>
      <c r="AG156" s="23">
        <f t="shared" si="33"/>
        <v>-26.888349733950463</v>
      </c>
      <c r="AH156" s="23">
        <f t="shared" si="34"/>
        <v>-3.9677583346119594</v>
      </c>
      <c r="AI156" s="23">
        <f t="shared" si="35"/>
        <v>8.9047239265691616</v>
      </c>
      <c r="AJ156" s="23">
        <f t="shared" si="36"/>
        <v>-23.655508122840754</v>
      </c>
      <c r="AK156" s="23">
        <f t="shared" si="37"/>
        <v>-1.2100365220289739</v>
      </c>
      <c r="AL156" s="23">
        <f t="shared" si="38"/>
        <v>-6.8919850750098739</v>
      </c>
    </row>
    <row r="157" spans="1:38">
      <c r="B157" s="7" t="s">
        <v>336</v>
      </c>
      <c r="C157" s="8" t="s">
        <v>337</v>
      </c>
      <c r="D157" s="9"/>
      <c r="E157" s="10">
        <v>7838960</v>
      </c>
      <c r="F157" s="10">
        <v>315249350</v>
      </c>
      <c r="G157" s="10">
        <v>257793281</v>
      </c>
      <c r="H157" s="10">
        <v>44543296</v>
      </c>
      <c r="I157" s="10">
        <v>12912773</v>
      </c>
      <c r="J157" s="10">
        <v>3611133</v>
      </c>
      <c r="K157" s="10">
        <v>3189324</v>
      </c>
      <c r="L157" s="10">
        <v>8340384</v>
      </c>
      <c r="M157" s="10">
        <v>2202926</v>
      </c>
      <c r="N157" s="10">
        <v>9169920</v>
      </c>
      <c r="O157" s="12">
        <v>30737623</v>
      </c>
      <c r="Q157" s="22">
        <f t="shared" si="39"/>
        <v>51489356</v>
      </c>
      <c r="R157" s="22">
        <f t="shared" si="40"/>
        <v>-30737623</v>
      </c>
      <c r="S157" s="22">
        <f t="shared" si="41"/>
        <v>-7838960</v>
      </c>
      <c r="T157" s="22">
        <f t="shared" si="42"/>
        <v>3611133</v>
      </c>
      <c r="U157" s="22">
        <f t="shared" si="43"/>
        <v>-8340384</v>
      </c>
      <c r="V157" s="22">
        <f t="shared" si="44"/>
        <v>986398</v>
      </c>
      <c r="X157" s="23">
        <f t="shared" si="45"/>
        <v>206718989</v>
      </c>
      <c r="Y157" s="23">
        <f t="shared" si="46"/>
        <v>-128723948</v>
      </c>
      <c r="Z157" s="23">
        <f t="shared" si="47"/>
        <v>-27652357</v>
      </c>
      <c r="AA157" s="23">
        <f t="shared" si="48"/>
        <v>13820193</v>
      </c>
      <c r="AB157" s="23">
        <f t="shared" si="49"/>
        <v>-31834231</v>
      </c>
      <c r="AC157" s="23">
        <f t="shared" si="50"/>
        <v>4129392</v>
      </c>
      <c r="AD157" s="23">
        <f t="shared" si="51"/>
        <v>36458038</v>
      </c>
      <c r="AF157" s="23">
        <f t="shared" si="32"/>
        <v>49.025738062939006</v>
      </c>
      <c r="AG157" s="23">
        <f t="shared" si="33"/>
        <v>-31.711242735395974</v>
      </c>
      <c r="AH157" s="23">
        <f t="shared" si="34"/>
        <v>-1.7286529835377065</v>
      </c>
      <c r="AI157" s="23">
        <f t="shared" si="35"/>
        <v>7.7329517212717036</v>
      </c>
      <c r="AJ157" s="23">
        <f t="shared" si="36"/>
        <v>-25.535316408384979</v>
      </c>
      <c r="AK157" s="23">
        <f t="shared" si="37"/>
        <v>-1.8964301561372892</v>
      </c>
      <c r="AL157" s="23">
        <f t="shared" si="38"/>
        <v>-4.1129524992452371</v>
      </c>
    </row>
    <row r="158" spans="1:38">
      <c r="B158" s="7" t="s">
        <v>338</v>
      </c>
      <c r="C158" s="8" t="s">
        <v>339</v>
      </c>
      <c r="D158" s="9"/>
      <c r="E158" s="10">
        <v>7078777</v>
      </c>
      <c r="F158" s="10">
        <v>292734723</v>
      </c>
      <c r="G158" s="10">
        <v>234495917</v>
      </c>
      <c r="H158" s="10">
        <v>45922398</v>
      </c>
      <c r="I158" s="10">
        <v>12316408</v>
      </c>
      <c r="J158" s="10">
        <v>3498183</v>
      </c>
      <c r="K158" s="10">
        <v>2456730</v>
      </c>
      <c r="L158" s="10">
        <v>7963118</v>
      </c>
      <c r="M158" s="10">
        <v>1473931</v>
      </c>
      <c r="N158" s="10">
        <v>8834272</v>
      </c>
      <c r="O158" s="12">
        <v>33553547</v>
      </c>
      <c r="Q158" s="22">
        <f t="shared" si="39"/>
        <v>52948732</v>
      </c>
      <c r="R158" s="22">
        <f t="shared" si="40"/>
        <v>-33553547</v>
      </c>
      <c r="S158" s="22">
        <f t="shared" si="41"/>
        <v>-7078777</v>
      </c>
      <c r="T158" s="22">
        <f t="shared" si="42"/>
        <v>3498183</v>
      </c>
      <c r="U158" s="22">
        <f t="shared" si="43"/>
        <v>-7963118</v>
      </c>
      <c r="V158" s="22">
        <f t="shared" si="44"/>
        <v>982799</v>
      </c>
      <c r="X158" s="23">
        <f t="shared" si="45"/>
        <v>210594256</v>
      </c>
      <c r="Y158" s="23">
        <f t="shared" si="46"/>
        <v>-131904256</v>
      </c>
      <c r="Z158" s="23">
        <f t="shared" si="47"/>
        <v>-28580378</v>
      </c>
      <c r="AA158" s="23">
        <f t="shared" si="48"/>
        <v>14055555</v>
      </c>
      <c r="AB158" s="23">
        <f t="shared" si="49"/>
        <v>-32649999</v>
      </c>
      <c r="AC158" s="23">
        <f t="shared" si="50"/>
        <v>3971859</v>
      </c>
      <c r="AD158" s="23">
        <f t="shared" si="51"/>
        <v>35487037</v>
      </c>
      <c r="AF158" s="23">
        <f t="shared" si="32"/>
        <v>45.18703591742748</v>
      </c>
      <c r="AG158" s="23">
        <f t="shared" si="33"/>
        <v>-32.121638787356261</v>
      </c>
      <c r="AH158" s="23">
        <f t="shared" si="34"/>
        <v>-4.1188943288235729</v>
      </c>
      <c r="AI158" s="23">
        <f t="shared" si="35"/>
        <v>5.9238150554340931</v>
      </c>
      <c r="AJ158" s="23">
        <f t="shared" si="36"/>
        <v>-21.152535288540676</v>
      </c>
      <c r="AK158" s="23">
        <f t="shared" si="37"/>
        <v>-2.1350872638661493</v>
      </c>
      <c r="AL158" s="23">
        <f t="shared" si="38"/>
        <v>-8.4173046957250897</v>
      </c>
    </row>
    <row r="159" spans="1:38">
      <c r="B159" s="7" t="s">
        <v>340</v>
      </c>
      <c r="C159" s="8" t="s">
        <v>341</v>
      </c>
      <c r="D159" s="9"/>
      <c r="E159" s="10">
        <v>7873152</v>
      </c>
      <c r="F159" s="10">
        <v>323565633</v>
      </c>
      <c r="G159" s="10">
        <v>263730886</v>
      </c>
      <c r="H159" s="10">
        <v>48289970</v>
      </c>
      <c r="I159" s="10">
        <v>11544777</v>
      </c>
      <c r="J159" s="10">
        <v>3443996</v>
      </c>
      <c r="K159" s="10">
        <v>3023441</v>
      </c>
      <c r="L159" s="10">
        <v>8691696</v>
      </c>
      <c r="M159" s="10">
        <v>1787497</v>
      </c>
      <c r="N159" s="10">
        <v>7533021</v>
      </c>
      <c r="O159" s="12">
        <v>36040700</v>
      </c>
      <c r="Q159" s="22">
        <f t="shared" si="39"/>
        <v>55458629</v>
      </c>
      <c r="R159" s="22">
        <f t="shared" si="40"/>
        <v>-36040700</v>
      </c>
      <c r="S159" s="22">
        <f t="shared" si="41"/>
        <v>-7873152</v>
      </c>
      <c r="T159" s="22">
        <f t="shared" si="42"/>
        <v>3443996</v>
      </c>
      <c r="U159" s="22">
        <f t="shared" si="43"/>
        <v>-8691696</v>
      </c>
      <c r="V159" s="22">
        <f t="shared" si="44"/>
        <v>1235944</v>
      </c>
      <c r="X159" s="23">
        <f t="shared" si="45"/>
        <v>214603646</v>
      </c>
      <c r="Y159" s="23">
        <f t="shared" si="46"/>
        <v>-135470961</v>
      </c>
      <c r="Z159" s="23">
        <f t="shared" si="47"/>
        <v>-29650127</v>
      </c>
      <c r="AA159" s="23">
        <f t="shared" si="48"/>
        <v>14015800</v>
      </c>
      <c r="AB159" s="23">
        <f t="shared" si="49"/>
        <v>-33463340</v>
      </c>
      <c r="AC159" s="23">
        <f t="shared" si="50"/>
        <v>4353527</v>
      </c>
      <c r="AD159" s="23">
        <f t="shared" si="51"/>
        <v>34388545</v>
      </c>
      <c r="AF159" s="23">
        <f t="shared" si="32"/>
        <v>43.482136550251361</v>
      </c>
      <c r="AG159" s="23">
        <f t="shared" si="33"/>
        <v>-33.362989029040612</v>
      </c>
      <c r="AH159" s="23">
        <f t="shared" si="34"/>
        <v>-6.2044773455818811</v>
      </c>
      <c r="AI159" s="23">
        <f t="shared" si="35"/>
        <v>3.4988785623718188</v>
      </c>
      <c r="AJ159" s="23">
        <f t="shared" si="36"/>
        <v>-16.787658048071048</v>
      </c>
      <c r="AK159" s="23">
        <f t="shared" si="37"/>
        <v>-0.18992619071650668</v>
      </c>
      <c r="AL159" s="23">
        <f t="shared" si="38"/>
        <v>-9.5640355007868703</v>
      </c>
    </row>
    <row r="160" spans="1:38">
      <c r="B160" s="7" t="s">
        <v>342</v>
      </c>
      <c r="C160" s="8" t="s">
        <v>343</v>
      </c>
      <c r="D160" s="9"/>
      <c r="E160" s="10">
        <v>7656483</v>
      </c>
      <c r="F160" s="10">
        <v>313636006</v>
      </c>
      <c r="G160" s="10">
        <v>251907205</v>
      </c>
      <c r="H160" s="10">
        <v>50404827</v>
      </c>
      <c r="I160" s="10">
        <v>11323974</v>
      </c>
      <c r="J160" s="10">
        <v>3113259</v>
      </c>
      <c r="K160" s="10">
        <v>2974252</v>
      </c>
      <c r="L160" s="10">
        <v>7982045</v>
      </c>
      <c r="M160" s="10">
        <v>1584169</v>
      </c>
      <c r="N160" s="10">
        <v>7845271</v>
      </c>
      <c r="O160" s="12">
        <v>38628340</v>
      </c>
      <c r="Q160" s="22">
        <f t="shared" si="39"/>
        <v>57608797</v>
      </c>
      <c r="R160" s="22">
        <f t="shared" si="40"/>
        <v>-38628340</v>
      </c>
      <c r="S160" s="22">
        <f t="shared" si="41"/>
        <v>-7656483</v>
      </c>
      <c r="T160" s="22">
        <f t="shared" si="42"/>
        <v>3113259</v>
      </c>
      <c r="U160" s="22">
        <f t="shared" si="43"/>
        <v>-7982045</v>
      </c>
      <c r="V160" s="22">
        <f t="shared" si="44"/>
        <v>1390083</v>
      </c>
      <c r="X160" s="23">
        <f t="shared" si="45"/>
        <v>217505514</v>
      </c>
      <c r="Y160" s="23">
        <f t="shared" si="46"/>
        <v>-138960210</v>
      </c>
      <c r="Z160" s="23">
        <f t="shared" si="47"/>
        <v>-30447372</v>
      </c>
      <c r="AA160" s="23">
        <f t="shared" si="48"/>
        <v>13666571</v>
      </c>
      <c r="AB160" s="23">
        <f t="shared" si="49"/>
        <v>-32977243</v>
      </c>
      <c r="AC160" s="23">
        <f t="shared" si="50"/>
        <v>4595224</v>
      </c>
      <c r="AD160" s="23">
        <f t="shared" si="51"/>
        <v>33382484</v>
      </c>
      <c r="AF160" s="23">
        <f t="shared" si="32"/>
        <v>41.335140543100934</v>
      </c>
      <c r="AG160" s="23">
        <f t="shared" si="33"/>
        <v>-35.000459851319562</v>
      </c>
      <c r="AH160" s="23">
        <f t="shared" si="34"/>
        <v>-8.0898459065133608</v>
      </c>
      <c r="AI160" s="23">
        <f t="shared" si="35"/>
        <v>0.50395170301914038</v>
      </c>
      <c r="AJ160" s="23">
        <f t="shared" si="36"/>
        <v>-8.3975270023684185</v>
      </c>
      <c r="AK160" s="23">
        <f t="shared" si="37"/>
        <v>0.83364884660630145</v>
      </c>
      <c r="AL160" s="23">
        <f t="shared" si="38"/>
        <v>-8.8150916674749684</v>
      </c>
    </row>
    <row r="161" spans="1:38">
      <c r="B161" s="7" t="s">
        <v>344</v>
      </c>
      <c r="C161" s="8" t="s">
        <v>345</v>
      </c>
      <c r="D161" s="9"/>
      <c r="E161" s="10">
        <v>8705949</v>
      </c>
      <c r="F161" s="10">
        <v>326164413</v>
      </c>
      <c r="G161" s="10">
        <v>265979562</v>
      </c>
      <c r="H161" s="10">
        <v>48398108</v>
      </c>
      <c r="I161" s="10">
        <v>11786743</v>
      </c>
      <c r="J161" s="10">
        <v>3005216</v>
      </c>
      <c r="K161" s="10">
        <v>3725514</v>
      </c>
      <c r="L161" s="10">
        <v>8043472</v>
      </c>
      <c r="M161" s="10">
        <v>2652448</v>
      </c>
      <c r="N161" s="10">
        <v>7821553</v>
      </c>
      <c r="O161" s="12">
        <v>33671454</v>
      </c>
      <c r="Q161" s="22">
        <f t="shared" si="39"/>
        <v>54164146</v>
      </c>
      <c r="R161" s="22">
        <f t="shared" si="40"/>
        <v>-33671454</v>
      </c>
      <c r="S161" s="22">
        <f t="shared" si="41"/>
        <v>-8705949</v>
      </c>
      <c r="T161" s="22">
        <f t="shared" si="42"/>
        <v>3005216</v>
      </c>
      <c r="U161" s="22">
        <f t="shared" si="43"/>
        <v>-8043472</v>
      </c>
      <c r="V161" s="22">
        <f t="shared" si="44"/>
        <v>1073066</v>
      </c>
      <c r="X161" s="23">
        <f t="shared" si="45"/>
        <v>220180304</v>
      </c>
      <c r="Y161" s="23">
        <f t="shared" si="46"/>
        <v>-141894041</v>
      </c>
      <c r="Z161" s="23">
        <f t="shared" si="47"/>
        <v>-31314361</v>
      </c>
      <c r="AA161" s="23">
        <f t="shared" si="48"/>
        <v>13060654</v>
      </c>
      <c r="AB161" s="23">
        <f t="shared" si="49"/>
        <v>-32680331</v>
      </c>
      <c r="AC161" s="23">
        <f t="shared" si="50"/>
        <v>4681892</v>
      </c>
      <c r="AD161" s="23">
        <f t="shared" si="51"/>
        <v>32034117</v>
      </c>
      <c r="AF161" s="23">
        <f t="shared" si="32"/>
        <v>36.922763095479795</v>
      </c>
      <c r="AG161" s="23">
        <f t="shared" si="33"/>
        <v>-36.123976281993016</v>
      </c>
      <c r="AH161" s="23">
        <f t="shared" si="34"/>
        <v>-10.044435194236179</v>
      </c>
      <c r="AI161" s="23">
        <f t="shared" si="35"/>
        <v>-2.0833238475422076</v>
      </c>
      <c r="AJ161" s="23">
        <f t="shared" si="36"/>
        <v>-2.3207502279744179</v>
      </c>
      <c r="AK161" s="23">
        <f t="shared" si="37"/>
        <v>1.5154408473654013</v>
      </c>
      <c r="AL161" s="23">
        <f t="shared" si="38"/>
        <v>-12.134281608900622</v>
      </c>
    </row>
    <row r="162" spans="1:38">
      <c r="B162" s="7" t="s">
        <v>346</v>
      </c>
      <c r="C162" s="8" t="s">
        <v>347</v>
      </c>
      <c r="D162" s="9"/>
      <c r="E162" s="10">
        <v>7519374</v>
      </c>
      <c r="F162" s="10">
        <v>291777712</v>
      </c>
      <c r="G162" s="10">
        <v>233504447</v>
      </c>
      <c r="H162" s="10">
        <v>48647621</v>
      </c>
      <c r="I162" s="10">
        <v>9625644</v>
      </c>
      <c r="J162" s="10">
        <v>2619704</v>
      </c>
      <c r="K162" s="10">
        <v>2656948</v>
      </c>
      <c r="L162" s="10">
        <v>7064234</v>
      </c>
      <c r="M162" s="10">
        <v>1504222</v>
      </c>
      <c r="N162" s="10">
        <v>6333840</v>
      </c>
      <c r="O162" s="12">
        <v>36062257</v>
      </c>
      <c r="Q162" s="22">
        <f t="shared" si="39"/>
        <v>53207275</v>
      </c>
      <c r="R162" s="22">
        <f t="shared" si="40"/>
        <v>-36062257</v>
      </c>
      <c r="S162" s="22">
        <f t="shared" si="41"/>
        <v>-7519374</v>
      </c>
      <c r="T162" s="22">
        <f t="shared" si="42"/>
        <v>2619704</v>
      </c>
      <c r="U162" s="22">
        <f t="shared" si="43"/>
        <v>-7064234</v>
      </c>
      <c r="V162" s="22">
        <f t="shared" si="44"/>
        <v>1152726</v>
      </c>
      <c r="X162" s="23">
        <f t="shared" si="45"/>
        <v>220438847</v>
      </c>
      <c r="Y162" s="23">
        <f t="shared" si="46"/>
        <v>-144402751</v>
      </c>
      <c r="Z162" s="23">
        <f t="shared" si="47"/>
        <v>-31754958</v>
      </c>
      <c r="AA162" s="23">
        <f t="shared" si="48"/>
        <v>12182175</v>
      </c>
      <c r="AB162" s="23">
        <f t="shared" si="49"/>
        <v>-31781447</v>
      </c>
      <c r="AC162" s="23">
        <f t="shared" si="50"/>
        <v>4851819</v>
      </c>
      <c r="AD162" s="23">
        <f t="shared" si="51"/>
        <v>29533685</v>
      </c>
      <c r="AF162" s="23">
        <f t="shared" si="32"/>
        <v>27.741372152315787</v>
      </c>
      <c r="AG162" s="23">
        <f t="shared" si="33"/>
        <v>-35.219888885059639</v>
      </c>
      <c r="AH162" s="23">
        <f t="shared" si="34"/>
        <v>-8.9457454562915473</v>
      </c>
      <c r="AI162" s="23">
        <f t="shared" si="35"/>
        <v>-5.2790544333132123</v>
      </c>
      <c r="AJ162" s="23">
        <f t="shared" si="36"/>
        <v>2.4475190757684278</v>
      </c>
      <c r="AK162" s="23">
        <f t="shared" si="37"/>
        <v>2.4796660256532546</v>
      </c>
      <c r="AL162" s="23">
        <f t="shared" si="38"/>
        <v>-16.776131520926924</v>
      </c>
    </row>
    <row r="163" spans="1:38">
      <c r="B163" s="7" t="s">
        <v>348</v>
      </c>
      <c r="C163" s="8" t="s">
        <v>349</v>
      </c>
      <c r="D163" s="9"/>
      <c r="E163" s="10">
        <v>8248817</v>
      </c>
      <c r="F163" s="10">
        <v>316942844</v>
      </c>
      <c r="G163" s="10">
        <v>257725967</v>
      </c>
      <c r="H163" s="10">
        <v>50253192</v>
      </c>
      <c r="I163" s="10">
        <v>8963685</v>
      </c>
      <c r="J163" s="10">
        <v>2426016</v>
      </c>
      <c r="K163" s="10">
        <v>3255607</v>
      </c>
      <c r="L163" s="10">
        <v>7039205</v>
      </c>
      <c r="M163" s="10">
        <v>1887492</v>
      </c>
      <c r="N163" s="10">
        <v>5718611</v>
      </c>
      <c r="O163" s="12">
        <v>37744227</v>
      </c>
      <c r="Q163" s="22">
        <f t="shared" si="39"/>
        <v>54956729</v>
      </c>
      <c r="R163" s="22">
        <f t="shared" si="40"/>
        <v>-37744227</v>
      </c>
      <c r="S163" s="22">
        <f t="shared" si="41"/>
        <v>-8248817</v>
      </c>
      <c r="T163" s="22">
        <f t="shared" si="42"/>
        <v>2426016</v>
      </c>
      <c r="U163" s="22">
        <f t="shared" si="43"/>
        <v>-7039205</v>
      </c>
      <c r="V163" s="22">
        <f t="shared" si="44"/>
        <v>1368115</v>
      </c>
      <c r="X163" s="23">
        <f t="shared" si="45"/>
        <v>219936947</v>
      </c>
      <c r="Y163" s="23">
        <f t="shared" si="46"/>
        <v>-146106278</v>
      </c>
      <c r="Z163" s="23">
        <f t="shared" si="47"/>
        <v>-32130623</v>
      </c>
      <c r="AA163" s="23">
        <f t="shared" si="48"/>
        <v>11164195</v>
      </c>
      <c r="AB163" s="23">
        <f t="shared" si="49"/>
        <v>-30128956</v>
      </c>
      <c r="AC163" s="23">
        <f t="shared" si="50"/>
        <v>4983990</v>
      </c>
      <c r="AD163" s="23">
        <f t="shared" si="51"/>
        <v>27719275</v>
      </c>
      <c r="AF163" s="23">
        <f t="shared" si="32"/>
        <v>15.508946365715676</v>
      </c>
      <c r="AG163" s="23">
        <f t="shared" si="33"/>
        <v>-30.926917669822902</v>
      </c>
      <c r="AH163" s="23">
        <f t="shared" si="34"/>
        <v>-7.2131461217681645</v>
      </c>
      <c r="AI163" s="23">
        <f t="shared" si="35"/>
        <v>-8.292310709859926</v>
      </c>
      <c r="AJ163" s="23">
        <f t="shared" si="36"/>
        <v>9.6962055242523348</v>
      </c>
      <c r="AK163" s="23">
        <f t="shared" si="37"/>
        <v>1.8333517745516712</v>
      </c>
      <c r="AL163" s="23">
        <f t="shared" si="38"/>
        <v>-19.39387083693131</v>
      </c>
    </row>
    <row r="164" spans="1:38">
      <c r="B164" s="7" t="s">
        <v>350</v>
      </c>
      <c r="C164" s="8" t="s">
        <v>351</v>
      </c>
      <c r="D164" s="9"/>
      <c r="E164" s="10">
        <v>8087210</v>
      </c>
      <c r="F164" s="10">
        <v>303221227</v>
      </c>
      <c r="G164" s="10">
        <v>243059104</v>
      </c>
      <c r="H164" s="10">
        <v>52015187</v>
      </c>
      <c r="I164" s="10">
        <v>8146936</v>
      </c>
      <c r="J164" s="10">
        <v>2478761</v>
      </c>
      <c r="K164" s="10">
        <v>2861545</v>
      </c>
      <c r="L164" s="10">
        <v>6951644</v>
      </c>
      <c r="M164" s="10">
        <v>1783057</v>
      </c>
      <c r="N164" s="10">
        <v>4752541</v>
      </c>
      <c r="O164" s="12">
        <v>40751985</v>
      </c>
      <c r="Q164" s="22">
        <f t="shared" si="39"/>
        <v>56986131</v>
      </c>
      <c r="R164" s="22">
        <f t="shared" si="40"/>
        <v>-40751985</v>
      </c>
      <c r="S164" s="22">
        <f t="shared" si="41"/>
        <v>-8087210</v>
      </c>
      <c r="T164" s="22">
        <f t="shared" si="42"/>
        <v>2478761</v>
      </c>
      <c r="U164" s="22">
        <f t="shared" si="43"/>
        <v>-6951644</v>
      </c>
      <c r="V164" s="22">
        <f t="shared" si="44"/>
        <v>1078488</v>
      </c>
      <c r="X164" s="23">
        <f t="shared" si="45"/>
        <v>219314281</v>
      </c>
      <c r="Y164" s="23">
        <f t="shared" si="46"/>
        <v>-148229923</v>
      </c>
      <c r="Z164" s="23">
        <f t="shared" si="47"/>
        <v>-32561350</v>
      </c>
      <c r="AA164" s="23">
        <f t="shared" si="48"/>
        <v>10529697</v>
      </c>
      <c r="AB164" s="23">
        <f t="shared" si="49"/>
        <v>-29098555</v>
      </c>
      <c r="AC164" s="23">
        <f t="shared" si="50"/>
        <v>4672395</v>
      </c>
      <c r="AD164" s="23">
        <f t="shared" si="51"/>
        <v>24626545</v>
      </c>
      <c r="AF164" s="23">
        <f t="shared" si="32"/>
        <v>5.4183115911925546</v>
      </c>
      <c r="AG164" s="23">
        <f t="shared" si="33"/>
        <v>-27.768194242225952</v>
      </c>
      <c r="AH164" s="23">
        <f t="shared" si="34"/>
        <v>-6.3325964598679949</v>
      </c>
      <c r="AI164" s="23">
        <f t="shared" si="35"/>
        <v>-9.3967662801845417</v>
      </c>
      <c r="AJ164" s="23">
        <f t="shared" si="36"/>
        <v>11.618931652899168</v>
      </c>
      <c r="AK164" s="23">
        <f t="shared" si="37"/>
        <v>0.23117213206782336</v>
      </c>
      <c r="AL164" s="23">
        <f t="shared" si="38"/>
        <v>-26.229141606118944</v>
      </c>
    </row>
    <row r="165" spans="1:38">
      <c r="B165" s="7" t="s">
        <v>352</v>
      </c>
      <c r="C165" s="8" t="s">
        <v>353</v>
      </c>
      <c r="D165" s="9"/>
      <c r="E165" s="10">
        <v>9250365</v>
      </c>
      <c r="F165" s="10">
        <v>318388086</v>
      </c>
      <c r="G165" s="10">
        <v>258353681</v>
      </c>
      <c r="H165" s="10">
        <v>49970727</v>
      </c>
      <c r="I165" s="10">
        <v>10063678</v>
      </c>
      <c r="J165" s="10">
        <v>2315403</v>
      </c>
      <c r="K165" s="10">
        <v>3462120</v>
      </c>
      <c r="L165" s="10">
        <v>6754979</v>
      </c>
      <c r="M165" s="10">
        <v>2361560</v>
      </c>
      <c r="N165" s="10">
        <v>6724662</v>
      </c>
      <c r="O165" s="12">
        <v>35506511</v>
      </c>
      <c r="Q165" s="22">
        <f t="shared" si="39"/>
        <v>54820554</v>
      </c>
      <c r="R165" s="22">
        <f t="shared" si="40"/>
        <v>-35506511</v>
      </c>
      <c r="S165" s="22">
        <f t="shared" si="41"/>
        <v>-9250365</v>
      </c>
      <c r="T165" s="22">
        <f t="shared" si="42"/>
        <v>2315403</v>
      </c>
      <c r="U165" s="22">
        <f t="shared" si="43"/>
        <v>-6754979</v>
      </c>
      <c r="V165" s="22">
        <f t="shared" si="44"/>
        <v>1100560</v>
      </c>
      <c r="X165" s="23">
        <f t="shared" si="45"/>
        <v>219970689</v>
      </c>
      <c r="Y165" s="23">
        <f t="shared" si="46"/>
        <v>-150064980</v>
      </c>
      <c r="Z165" s="23">
        <f t="shared" si="47"/>
        <v>-33105766</v>
      </c>
      <c r="AA165" s="23">
        <f t="shared" si="48"/>
        <v>9839884</v>
      </c>
      <c r="AB165" s="23">
        <f t="shared" si="49"/>
        <v>-27810062</v>
      </c>
      <c r="AC165" s="23">
        <f t="shared" si="50"/>
        <v>4699889</v>
      </c>
      <c r="AD165" s="23">
        <f t="shared" si="51"/>
        <v>23529654</v>
      </c>
      <c r="AF165" s="23">
        <f t="shared" si="32"/>
        <v>-0.65434923647185272</v>
      </c>
      <c r="AG165" s="23">
        <f t="shared" si="33"/>
        <v>-25.506989938258641</v>
      </c>
      <c r="AH165" s="23">
        <f t="shared" si="34"/>
        <v>-5.5921784889528876</v>
      </c>
      <c r="AI165" s="23">
        <f t="shared" si="35"/>
        <v>-10.054186915781072</v>
      </c>
      <c r="AJ165" s="23">
        <f t="shared" si="36"/>
        <v>15.203381444851438</v>
      </c>
      <c r="AK165" s="23">
        <f t="shared" si="37"/>
        <v>5.6180727566175773E-2</v>
      </c>
      <c r="AL165" s="23">
        <f t="shared" si="38"/>
        <v>-26.548142407046839</v>
      </c>
    </row>
    <row r="166" spans="1:38">
      <c r="B166" s="7" t="s">
        <v>354</v>
      </c>
      <c r="C166" s="8" t="s">
        <v>355</v>
      </c>
      <c r="D166" s="9"/>
      <c r="E166" s="10">
        <v>7739981</v>
      </c>
      <c r="F166" s="10">
        <v>288145853</v>
      </c>
      <c r="G166" s="10">
        <v>229787774</v>
      </c>
      <c r="H166" s="10">
        <v>49762569</v>
      </c>
      <c r="I166" s="10">
        <v>8595510</v>
      </c>
      <c r="J166" s="10">
        <v>2203670</v>
      </c>
      <c r="K166" s="10">
        <v>3013165</v>
      </c>
      <c r="L166" s="10">
        <v>6255008</v>
      </c>
      <c r="M166" s="10">
        <v>1577976</v>
      </c>
      <c r="N166" s="10">
        <v>5979361</v>
      </c>
      <c r="O166" s="12">
        <v>37621739</v>
      </c>
      <c r="Q166" s="22">
        <f t="shared" si="39"/>
        <v>53957230</v>
      </c>
      <c r="R166" s="22">
        <f t="shared" si="40"/>
        <v>-37621739</v>
      </c>
      <c r="S166" s="22">
        <f t="shared" si="41"/>
        <v>-7739981</v>
      </c>
      <c r="T166" s="22">
        <f t="shared" si="42"/>
        <v>2203670</v>
      </c>
      <c r="U166" s="22">
        <f t="shared" si="43"/>
        <v>-6255008</v>
      </c>
      <c r="V166" s="22">
        <f t="shared" si="44"/>
        <v>1435189</v>
      </c>
      <c r="X166" s="23">
        <f t="shared" si="45"/>
        <v>220720644</v>
      </c>
      <c r="Y166" s="23">
        <f t="shared" si="46"/>
        <v>-151624462</v>
      </c>
      <c r="Z166" s="23">
        <f t="shared" si="47"/>
        <v>-33326373</v>
      </c>
      <c r="AA166" s="23">
        <f t="shared" si="48"/>
        <v>9423850</v>
      </c>
      <c r="AB166" s="23">
        <f t="shared" si="49"/>
        <v>-27000836</v>
      </c>
      <c r="AC166" s="23">
        <f t="shared" si="50"/>
        <v>4982352</v>
      </c>
      <c r="AD166" s="23">
        <f t="shared" si="51"/>
        <v>23175175</v>
      </c>
      <c r="AF166" s="23">
        <f t="shared" si="32"/>
        <v>0.95415455267434457</v>
      </c>
      <c r="AG166" s="23">
        <f t="shared" si="33"/>
        <v>-24.452454883296816</v>
      </c>
      <c r="AH166" s="23">
        <f t="shared" si="34"/>
        <v>-5.3207549278053179</v>
      </c>
      <c r="AI166" s="23">
        <f t="shared" si="35"/>
        <v>-9.3395896922446351</v>
      </c>
      <c r="AJ166" s="23">
        <f t="shared" si="36"/>
        <v>16.186977683279281</v>
      </c>
      <c r="AK166" s="23">
        <f t="shared" si="37"/>
        <v>0.44198006445860039</v>
      </c>
      <c r="AL166" s="23">
        <f t="shared" si="38"/>
        <v>-21.529687202934547</v>
      </c>
    </row>
    <row r="167" spans="1:38">
      <c r="B167" s="7" t="s">
        <v>356</v>
      </c>
      <c r="C167" s="8" t="s">
        <v>357</v>
      </c>
      <c r="D167" s="9"/>
      <c r="E167" s="10">
        <v>8426700</v>
      </c>
      <c r="F167" s="10">
        <v>309166289</v>
      </c>
      <c r="G167" s="10">
        <v>250310383</v>
      </c>
      <c r="H167" s="10">
        <v>51342203</v>
      </c>
      <c r="I167" s="10">
        <v>7513703</v>
      </c>
      <c r="J167" s="10">
        <v>2161697</v>
      </c>
      <c r="K167" s="10">
        <v>3329143</v>
      </c>
      <c r="L167" s="10">
        <v>6633168</v>
      </c>
      <c r="M167" s="10">
        <v>1890007</v>
      </c>
      <c r="N167" s="10">
        <v>4481368</v>
      </c>
      <c r="O167" s="12">
        <v>39738881</v>
      </c>
      <c r="Q167" s="22">
        <f t="shared" si="39"/>
        <v>55679284</v>
      </c>
      <c r="R167" s="22">
        <f t="shared" si="40"/>
        <v>-39738881</v>
      </c>
      <c r="S167" s="22">
        <f t="shared" si="41"/>
        <v>-8426700</v>
      </c>
      <c r="T167" s="22">
        <f t="shared" si="42"/>
        <v>2161697</v>
      </c>
      <c r="U167" s="22">
        <f t="shared" si="43"/>
        <v>-6633168</v>
      </c>
      <c r="V167" s="22">
        <f t="shared" si="44"/>
        <v>1439136</v>
      </c>
      <c r="X167" s="23">
        <f t="shared" si="45"/>
        <v>221443199</v>
      </c>
      <c r="Y167" s="23">
        <f t="shared" si="46"/>
        <v>-153619116</v>
      </c>
      <c r="Z167" s="23">
        <f t="shared" si="47"/>
        <v>-33504256</v>
      </c>
      <c r="AA167" s="23">
        <f t="shared" si="48"/>
        <v>9159531</v>
      </c>
      <c r="AB167" s="23">
        <f t="shared" si="49"/>
        <v>-26594799</v>
      </c>
      <c r="AC167" s="23">
        <f t="shared" si="50"/>
        <v>5053373</v>
      </c>
      <c r="AD167" s="23">
        <f t="shared" si="51"/>
        <v>21937932</v>
      </c>
      <c r="AF167" s="23">
        <f t="shared" si="32"/>
        <v>5.4339516455607155</v>
      </c>
      <c r="AG167" s="23">
        <f t="shared" si="33"/>
        <v>-27.103299058146362</v>
      </c>
      <c r="AH167" s="23">
        <f t="shared" si="34"/>
        <v>-4.9555156114292309</v>
      </c>
      <c r="AI167" s="23">
        <f t="shared" si="35"/>
        <v>-7.2320217610309072</v>
      </c>
      <c r="AJ167" s="23">
        <f t="shared" si="36"/>
        <v>12.749817590828044</v>
      </c>
      <c r="AK167" s="23">
        <f t="shared" si="37"/>
        <v>0.25030596940215788</v>
      </c>
      <c r="AL167" s="23">
        <f t="shared" si="38"/>
        <v>-20.856761224815585</v>
      </c>
    </row>
    <row r="168" spans="1:38">
      <c r="B168" s="7" t="s">
        <v>358</v>
      </c>
      <c r="C168" s="8" t="s">
        <v>359</v>
      </c>
      <c r="D168" s="9"/>
      <c r="E168" s="10">
        <v>8146878</v>
      </c>
      <c r="F168" s="10">
        <v>299017657</v>
      </c>
      <c r="G168" s="10">
        <v>239362280</v>
      </c>
      <c r="H168" s="10">
        <v>52431830</v>
      </c>
      <c r="I168" s="10">
        <v>7223547</v>
      </c>
      <c r="J168" s="10">
        <v>1889828</v>
      </c>
      <c r="K168" s="10">
        <v>2926516</v>
      </c>
      <c r="L168" s="10">
        <v>5990863</v>
      </c>
      <c r="M168" s="10">
        <v>1590775</v>
      </c>
      <c r="N168" s="10">
        <v>4458253</v>
      </c>
      <c r="O168" s="12">
        <v>42757503</v>
      </c>
      <c r="Q168" s="22">
        <f t="shared" si="39"/>
        <v>58127928</v>
      </c>
      <c r="R168" s="22">
        <f t="shared" si="40"/>
        <v>-42757503</v>
      </c>
      <c r="S168" s="22">
        <f t="shared" si="41"/>
        <v>-8146878</v>
      </c>
      <c r="T168" s="22">
        <f t="shared" si="42"/>
        <v>1889828</v>
      </c>
      <c r="U168" s="22">
        <f t="shared" si="43"/>
        <v>-5990863</v>
      </c>
      <c r="V168" s="22">
        <f t="shared" si="44"/>
        <v>1335741</v>
      </c>
      <c r="X168" s="23">
        <f t="shared" si="45"/>
        <v>222584996</v>
      </c>
      <c r="Y168" s="23">
        <f t="shared" si="46"/>
        <v>-155624634</v>
      </c>
      <c r="Z168" s="23">
        <f t="shared" si="47"/>
        <v>-33563924</v>
      </c>
      <c r="AA168" s="23">
        <f t="shared" si="48"/>
        <v>8570598</v>
      </c>
      <c r="AB168" s="23">
        <f t="shared" si="49"/>
        <v>-25634018</v>
      </c>
      <c r="AC168" s="23">
        <f t="shared" si="50"/>
        <v>5310626</v>
      </c>
      <c r="AD168" s="23">
        <f t="shared" si="51"/>
        <v>21643644</v>
      </c>
      <c r="AF168" s="23">
        <f t="shared" si="32"/>
        <v>13.281258089593972</v>
      </c>
      <c r="AG168" s="23">
        <f t="shared" si="33"/>
        <v>-30.027399296165985</v>
      </c>
      <c r="AH168" s="23">
        <f t="shared" si="34"/>
        <v>-4.0711110714068903</v>
      </c>
      <c r="AI168" s="23">
        <f t="shared" si="35"/>
        <v>-7.9552328595018098</v>
      </c>
      <c r="AJ168" s="23">
        <f t="shared" si="36"/>
        <v>14.068303125753125</v>
      </c>
      <c r="AK168" s="23">
        <f t="shared" si="37"/>
        <v>2.591638412940183</v>
      </c>
      <c r="AL168" s="23">
        <f t="shared" si="38"/>
        <v>-12.112543598787406</v>
      </c>
    </row>
    <row r="169" spans="1:38">
      <c r="B169" s="7" t="s">
        <v>360</v>
      </c>
      <c r="C169" s="8" t="s">
        <v>361</v>
      </c>
      <c r="D169" s="9"/>
      <c r="E169" s="10">
        <v>9241712</v>
      </c>
      <c r="F169" s="10">
        <v>321067534</v>
      </c>
      <c r="G169" s="10">
        <v>260801884</v>
      </c>
      <c r="H169" s="10">
        <v>51375710</v>
      </c>
      <c r="I169" s="10">
        <v>8889940</v>
      </c>
      <c r="J169" s="10">
        <v>2047831</v>
      </c>
      <c r="K169" s="10">
        <v>3693815</v>
      </c>
      <c r="L169" s="10">
        <v>5872515</v>
      </c>
      <c r="M169" s="10">
        <v>2425073</v>
      </c>
      <c r="N169" s="10">
        <v>6333998</v>
      </c>
      <c r="O169" s="12">
        <v>37348847</v>
      </c>
      <c r="Q169" s="22">
        <f t="shared" si="39"/>
        <v>55480499</v>
      </c>
      <c r="R169" s="22">
        <f t="shared" si="40"/>
        <v>-37348847</v>
      </c>
      <c r="S169" s="22">
        <f t="shared" si="41"/>
        <v>-9241712</v>
      </c>
      <c r="T169" s="22">
        <f t="shared" si="42"/>
        <v>2047831</v>
      </c>
      <c r="U169" s="22">
        <f t="shared" si="43"/>
        <v>-5872515</v>
      </c>
      <c r="V169" s="22">
        <f t="shared" si="44"/>
        <v>1268742</v>
      </c>
      <c r="X169" s="23">
        <f t="shared" si="45"/>
        <v>223244941</v>
      </c>
      <c r="Y169" s="23">
        <f t="shared" si="46"/>
        <v>-157466970</v>
      </c>
      <c r="Z169" s="23">
        <f t="shared" si="47"/>
        <v>-33555271</v>
      </c>
      <c r="AA169" s="23">
        <f t="shared" si="48"/>
        <v>8303026</v>
      </c>
      <c r="AB169" s="23">
        <f t="shared" si="49"/>
        <v>-24751554</v>
      </c>
      <c r="AC169" s="23">
        <f t="shared" si="50"/>
        <v>5478808</v>
      </c>
      <c r="AD169" s="23">
        <f t="shared" si="51"/>
        <v>21252980</v>
      </c>
      <c r="AF169" s="23">
        <f t="shared" si="32"/>
        <v>13.91542774067141</v>
      </c>
      <c r="AG169" s="23">
        <f t="shared" si="33"/>
        <v>-31.458133638514191</v>
      </c>
      <c r="AH169" s="23">
        <f t="shared" si="34"/>
        <v>-1.9103765826730814</v>
      </c>
      <c r="AI169" s="23">
        <f t="shared" si="35"/>
        <v>-6.5315792573915452</v>
      </c>
      <c r="AJ169" s="23">
        <f t="shared" si="36"/>
        <v>12.99852518018327</v>
      </c>
      <c r="AK169" s="23">
        <f t="shared" si="37"/>
        <v>3.31037166972366</v>
      </c>
      <c r="AL169" s="23">
        <f t="shared" si="38"/>
        <v>-9.6757648880004776</v>
      </c>
    </row>
    <row r="170" spans="1:38">
      <c r="B170" s="7" t="s">
        <v>362</v>
      </c>
      <c r="C170" s="8" t="s">
        <v>363</v>
      </c>
      <c r="D170" s="9"/>
      <c r="E170" s="10">
        <v>7869438</v>
      </c>
      <c r="F170" s="10">
        <v>290323490</v>
      </c>
      <c r="G170" s="10">
        <v>230402112</v>
      </c>
      <c r="H170" s="10">
        <v>51573643</v>
      </c>
      <c r="I170" s="10">
        <v>8347735</v>
      </c>
      <c r="J170" s="10">
        <v>1704522</v>
      </c>
      <c r="K170" s="10">
        <v>2639490</v>
      </c>
      <c r="L170" s="10">
        <v>5322700</v>
      </c>
      <c r="M170" s="10">
        <v>1399552</v>
      </c>
      <c r="N170" s="10">
        <v>5969495</v>
      </c>
      <c r="O170" s="12">
        <v>39540367</v>
      </c>
      <c r="Q170" s="22">
        <f t="shared" si="39"/>
        <v>55757540</v>
      </c>
      <c r="R170" s="22">
        <f t="shared" si="40"/>
        <v>-39540367</v>
      </c>
      <c r="S170" s="22">
        <f t="shared" si="41"/>
        <v>-7869438</v>
      </c>
      <c r="T170" s="22">
        <f t="shared" si="42"/>
        <v>1704522</v>
      </c>
      <c r="U170" s="22">
        <f t="shared" si="43"/>
        <v>-5322700</v>
      </c>
      <c r="V170" s="22">
        <f t="shared" si="44"/>
        <v>1239938</v>
      </c>
      <c r="X170" s="23">
        <f t="shared" si="45"/>
        <v>225045251</v>
      </c>
      <c r="Y170" s="23">
        <f t="shared" si="46"/>
        <v>-159385598</v>
      </c>
      <c r="Z170" s="23">
        <f t="shared" si="47"/>
        <v>-33684728</v>
      </c>
      <c r="AA170" s="23">
        <f t="shared" si="48"/>
        <v>7803878</v>
      </c>
      <c r="AB170" s="23">
        <f t="shared" si="49"/>
        <v>-23819246</v>
      </c>
      <c r="AC170" s="23">
        <f t="shared" si="50"/>
        <v>5283557</v>
      </c>
      <c r="AD170" s="23">
        <f t="shared" si="51"/>
        <v>21243114</v>
      </c>
      <c r="AF170" s="23">
        <f t="shared" si="32"/>
        <v>18.660514969142628</v>
      </c>
      <c r="AG170" s="23">
        <f t="shared" si="33"/>
        <v>-33.489007094876307</v>
      </c>
      <c r="AH170" s="23">
        <f t="shared" si="34"/>
        <v>-1.5462882157308413</v>
      </c>
      <c r="AI170" s="23">
        <f t="shared" si="35"/>
        <v>-6.9901176582269606</v>
      </c>
      <c r="AJ170" s="23">
        <f t="shared" si="36"/>
        <v>13.72844002256725</v>
      </c>
      <c r="AK170" s="23">
        <f t="shared" si="37"/>
        <v>1.2996881361197921</v>
      </c>
      <c r="AL170" s="23">
        <f t="shared" si="38"/>
        <v>-8.3367698410044362</v>
      </c>
    </row>
    <row r="171" spans="1:38">
      <c r="B171" s="7" t="s">
        <v>364</v>
      </c>
      <c r="C171" s="8" t="s">
        <v>365</v>
      </c>
      <c r="D171" s="9"/>
      <c r="E171" s="10">
        <v>8570954</v>
      </c>
      <c r="F171" s="10">
        <v>318300703</v>
      </c>
      <c r="G171" s="10">
        <v>256530384</v>
      </c>
      <c r="H171" s="10">
        <v>53490307</v>
      </c>
      <c r="I171" s="10">
        <v>8280012</v>
      </c>
      <c r="J171" s="10">
        <v>1650378</v>
      </c>
      <c r="K171" s="10">
        <v>2887497</v>
      </c>
      <c r="L171" s="10">
        <v>5479529</v>
      </c>
      <c r="M171" s="10">
        <v>1563045</v>
      </c>
      <c r="N171" s="10">
        <v>5775313</v>
      </c>
      <c r="O171" s="12">
        <v>40897651</v>
      </c>
      <c r="Q171" s="22">
        <f t="shared" si="39"/>
        <v>57748617</v>
      </c>
      <c r="R171" s="22">
        <f t="shared" si="40"/>
        <v>-40897651</v>
      </c>
      <c r="S171" s="22">
        <f t="shared" si="41"/>
        <v>-8570954</v>
      </c>
      <c r="T171" s="22">
        <f t="shared" si="42"/>
        <v>1650378</v>
      </c>
      <c r="U171" s="22">
        <f t="shared" si="43"/>
        <v>-5479529</v>
      </c>
      <c r="V171" s="22">
        <f t="shared" si="44"/>
        <v>1324452</v>
      </c>
      <c r="X171" s="23">
        <f t="shared" si="45"/>
        <v>227114584</v>
      </c>
      <c r="Y171" s="23">
        <f t="shared" si="46"/>
        <v>-160544368</v>
      </c>
      <c r="Z171" s="23">
        <f t="shared" si="47"/>
        <v>-33828982</v>
      </c>
      <c r="AA171" s="23">
        <f t="shared" si="48"/>
        <v>7292559</v>
      </c>
      <c r="AB171" s="23">
        <f t="shared" si="49"/>
        <v>-22665607</v>
      </c>
      <c r="AC171" s="23">
        <f t="shared" si="50"/>
        <v>5168873</v>
      </c>
      <c r="AD171" s="23">
        <f t="shared" si="51"/>
        <v>22537059</v>
      </c>
      <c r="AF171" s="23">
        <f t="shared" si="32"/>
        <v>25.851958151752864</v>
      </c>
      <c r="AG171" s="23">
        <f t="shared" si="33"/>
        <v>-31.567478648397667</v>
      </c>
      <c r="AH171" s="23">
        <f t="shared" si="34"/>
        <v>-1.4802033300130568</v>
      </c>
      <c r="AI171" s="23">
        <f t="shared" si="35"/>
        <v>-8.5102460888291578</v>
      </c>
      <c r="AJ171" s="23">
        <f t="shared" si="36"/>
        <v>17.910494024687466</v>
      </c>
      <c r="AK171" s="23">
        <f t="shared" si="37"/>
        <v>0.5264853587840459</v>
      </c>
      <c r="AL171" s="23">
        <f t="shared" si="38"/>
        <v>2.7310094679844936</v>
      </c>
    </row>
    <row r="172" spans="1:38">
      <c r="B172" s="7" t="s">
        <v>366</v>
      </c>
      <c r="C172" s="8" t="s">
        <v>367</v>
      </c>
      <c r="D172" s="9"/>
      <c r="E172" s="10">
        <v>8470010</v>
      </c>
      <c r="F172" s="10">
        <v>316477126</v>
      </c>
      <c r="G172" s="10">
        <v>252243045</v>
      </c>
      <c r="H172" s="10">
        <v>55534484</v>
      </c>
      <c r="I172" s="10">
        <v>8699597</v>
      </c>
      <c r="J172" s="10">
        <v>1542150</v>
      </c>
      <c r="K172" s="10">
        <v>2689277</v>
      </c>
      <c r="L172" s="10">
        <v>5419650</v>
      </c>
      <c r="M172" s="10">
        <v>1370105</v>
      </c>
      <c r="N172" s="10">
        <v>6141269</v>
      </c>
      <c r="O172" s="12">
        <v>44326313</v>
      </c>
      <c r="Q172" s="22">
        <f t="shared" si="39"/>
        <v>61495920</v>
      </c>
      <c r="R172" s="22">
        <f t="shared" si="40"/>
        <v>-44326313</v>
      </c>
      <c r="S172" s="22">
        <f t="shared" si="41"/>
        <v>-8470010</v>
      </c>
      <c r="T172" s="22">
        <f t="shared" si="42"/>
        <v>1542150</v>
      </c>
      <c r="U172" s="22">
        <f t="shared" si="43"/>
        <v>-5419650</v>
      </c>
      <c r="V172" s="22">
        <f t="shared" si="44"/>
        <v>1319172</v>
      </c>
      <c r="X172" s="23">
        <f t="shared" si="45"/>
        <v>230482576</v>
      </c>
      <c r="Y172" s="23">
        <f t="shared" si="46"/>
        <v>-162113178</v>
      </c>
      <c r="Z172" s="23">
        <f t="shared" si="47"/>
        <v>-34152114</v>
      </c>
      <c r="AA172" s="23">
        <f t="shared" si="48"/>
        <v>6944881</v>
      </c>
      <c r="AB172" s="23">
        <f t="shared" si="49"/>
        <v>-22094394</v>
      </c>
      <c r="AC172" s="23">
        <f t="shared" si="50"/>
        <v>5152304</v>
      </c>
      <c r="AD172" s="23">
        <f t="shared" si="51"/>
        <v>24220075</v>
      </c>
      <c r="AF172" s="23">
        <f t="shared" si="32"/>
        <v>36.489142031720725</v>
      </c>
      <c r="AG172" s="23">
        <f t="shared" si="33"/>
        <v>-29.978981358222299</v>
      </c>
      <c r="AH172" s="23">
        <f t="shared" si="34"/>
        <v>-2.7176107683160931</v>
      </c>
      <c r="AI172" s="23">
        <f t="shared" si="35"/>
        <v>-7.5112906126158796</v>
      </c>
      <c r="AJ172" s="23">
        <f t="shared" si="36"/>
        <v>16.354103772913657</v>
      </c>
      <c r="AK172" s="23">
        <f t="shared" si="37"/>
        <v>-0.73149419755749079</v>
      </c>
      <c r="AL172" s="23">
        <f t="shared" si="38"/>
        <v>11.903868867922611</v>
      </c>
    </row>
    <row r="173" spans="1:38">
      <c r="A173">
        <v>95</v>
      </c>
      <c r="B173" s="7" t="s">
        <v>368</v>
      </c>
      <c r="C173" s="8" t="s">
        <v>369</v>
      </c>
      <c r="D173" s="9"/>
      <c r="E173" s="10">
        <v>9558850</v>
      </c>
      <c r="F173" s="10">
        <v>336561968</v>
      </c>
      <c r="G173" s="10">
        <v>272922775</v>
      </c>
      <c r="H173" s="10">
        <v>53586573</v>
      </c>
      <c r="I173" s="10">
        <v>10052620</v>
      </c>
      <c r="J173" s="10">
        <v>1623687</v>
      </c>
      <c r="K173" s="10">
        <v>3393674</v>
      </c>
      <c r="L173" s="10">
        <v>5566884</v>
      </c>
      <c r="M173" s="10">
        <v>2490793</v>
      </c>
      <c r="N173" s="10">
        <v>7012304</v>
      </c>
      <c r="O173" s="12">
        <v>39850334</v>
      </c>
      <c r="Q173" s="22">
        <f t="shared" si="39"/>
        <v>59461804</v>
      </c>
      <c r="R173" s="22">
        <f t="shared" si="40"/>
        <v>-39850334</v>
      </c>
      <c r="S173" s="22">
        <f t="shared" si="41"/>
        <v>-9558850</v>
      </c>
      <c r="T173" s="22">
        <f t="shared" si="42"/>
        <v>1623687</v>
      </c>
      <c r="U173" s="22">
        <f t="shared" si="43"/>
        <v>-5566884</v>
      </c>
      <c r="V173" s="22">
        <f t="shared" si="44"/>
        <v>902881</v>
      </c>
      <c r="X173" s="23">
        <f t="shared" si="45"/>
        <v>234463881</v>
      </c>
      <c r="Y173" s="23">
        <f t="shared" si="46"/>
        <v>-164614665</v>
      </c>
      <c r="Z173" s="23">
        <f t="shared" si="47"/>
        <v>-34469252</v>
      </c>
      <c r="AA173" s="23">
        <f t="shared" si="48"/>
        <v>6520737</v>
      </c>
      <c r="AB173" s="23">
        <f t="shared" si="49"/>
        <v>-21788763</v>
      </c>
      <c r="AC173" s="23">
        <f t="shared" si="50"/>
        <v>4786443</v>
      </c>
      <c r="AD173" s="23">
        <f t="shared" si="51"/>
        <v>24898381</v>
      </c>
      <c r="AF173" s="23">
        <f t="shared" si="32"/>
        <v>52.78760907882095</v>
      </c>
      <c r="AG173" s="23">
        <f t="shared" si="33"/>
        <v>-33.631495442050948</v>
      </c>
      <c r="AH173" s="23">
        <f t="shared" si="34"/>
        <v>-4.3004839791878604</v>
      </c>
      <c r="AI173" s="23">
        <f t="shared" si="35"/>
        <v>-8.3860663304628336</v>
      </c>
      <c r="AJ173" s="23">
        <f t="shared" si="36"/>
        <v>13.940590919485174</v>
      </c>
      <c r="AK173" s="23">
        <f t="shared" si="37"/>
        <v>-3.257731386374993</v>
      </c>
      <c r="AL173" s="23">
        <f t="shared" si="38"/>
        <v>17.152422860229482</v>
      </c>
    </row>
    <row r="174" spans="1:38">
      <c r="B174" s="7" t="s">
        <v>370</v>
      </c>
      <c r="C174" s="8" t="s">
        <v>371</v>
      </c>
      <c r="D174" s="9"/>
      <c r="E174" s="10">
        <v>7906789</v>
      </c>
      <c r="F174" s="10">
        <v>303935712</v>
      </c>
      <c r="G174" s="10">
        <v>241429845</v>
      </c>
      <c r="H174" s="10">
        <v>53765506</v>
      </c>
      <c r="I174" s="10">
        <v>8740361</v>
      </c>
      <c r="J174" s="10">
        <v>1548558</v>
      </c>
      <c r="K174" s="10">
        <v>2793309</v>
      </c>
      <c r="L174" s="10">
        <v>5122796</v>
      </c>
      <c r="M174" s="10">
        <v>1589679</v>
      </c>
      <c r="N174" s="10">
        <v>6369753</v>
      </c>
      <c r="O174" s="12">
        <v>41900289</v>
      </c>
      <c r="Q174" s="22">
        <f t="shared" si="39"/>
        <v>58547439</v>
      </c>
      <c r="R174" s="22">
        <f t="shared" si="40"/>
        <v>-41900289</v>
      </c>
      <c r="S174" s="22">
        <f t="shared" si="41"/>
        <v>-7906789</v>
      </c>
      <c r="T174" s="22">
        <f t="shared" si="42"/>
        <v>1548558</v>
      </c>
      <c r="U174" s="22">
        <f t="shared" si="43"/>
        <v>-5122796</v>
      </c>
      <c r="V174" s="22">
        <f t="shared" si="44"/>
        <v>1203630</v>
      </c>
      <c r="X174" s="23">
        <f t="shared" si="45"/>
        <v>237253780</v>
      </c>
      <c r="Y174" s="23">
        <f t="shared" si="46"/>
        <v>-166974587</v>
      </c>
      <c r="Z174" s="23">
        <f t="shared" si="47"/>
        <v>-34506603</v>
      </c>
      <c r="AA174" s="23">
        <f t="shared" si="48"/>
        <v>6364773</v>
      </c>
      <c r="AB174" s="23">
        <f t="shared" si="49"/>
        <v>-21588859</v>
      </c>
      <c r="AC174" s="23">
        <f t="shared" si="50"/>
        <v>4750135</v>
      </c>
      <c r="AD174" s="23">
        <f t="shared" si="51"/>
        <v>25298639</v>
      </c>
      <c r="AF174" s="23">
        <f t="shared" si="32"/>
        <v>57.470524330849045</v>
      </c>
      <c r="AG174" s="23">
        <f t="shared" si="33"/>
        <v>-35.724465819841669</v>
      </c>
      <c r="AH174" s="23">
        <f t="shared" si="34"/>
        <v>-3.8689007647372224</v>
      </c>
      <c r="AI174" s="23">
        <f t="shared" si="35"/>
        <v>-6.7744540654444547</v>
      </c>
      <c r="AJ174" s="23">
        <f t="shared" si="36"/>
        <v>10.499341104133791</v>
      </c>
      <c r="AK174" s="23">
        <f t="shared" si="37"/>
        <v>-2.511034869934794</v>
      </c>
      <c r="AL174" s="23">
        <f t="shared" si="38"/>
        <v>19.091009915024699</v>
      </c>
    </row>
    <row r="175" spans="1:38">
      <c r="B175" s="7" t="s">
        <v>372</v>
      </c>
      <c r="C175" s="8" t="s">
        <v>373</v>
      </c>
      <c r="D175" s="9"/>
      <c r="E175" s="10">
        <v>8670014</v>
      </c>
      <c r="F175" s="10">
        <v>335782969</v>
      </c>
      <c r="G175" s="10">
        <v>270318005</v>
      </c>
      <c r="H175" s="10">
        <v>57001456</v>
      </c>
      <c r="I175" s="10">
        <v>8463508</v>
      </c>
      <c r="J175" s="10">
        <v>1398255</v>
      </c>
      <c r="K175" s="10">
        <v>3281674</v>
      </c>
      <c r="L175" s="10">
        <v>5019203</v>
      </c>
      <c r="M175" s="10">
        <v>1850087</v>
      </c>
      <c r="N175" s="10">
        <v>6274147</v>
      </c>
      <c r="O175" s="12">
        <v>43430232</v>
      </c>
      <c r="Q175" s="22">
        <f t="shared" si="39"/>
        <v>60563754</v>
      </c>
      <c r="R175" s="22">
        <f t="shared" si="40"/>
        <v>-43430232</v>
      </c>
      <c r="S175" s="22">
        <f t="shared" si="41"/>
        <v>-8670014</v>
      </c>
      <c r="T175" s="22">
        <f t="shared" si="42"/>
        <v>1398255</v>
      </c>
      <c r="U175" s="22">
        <f t="shared" si="43"/>
        <v>-5019203</v>
      </c>
      <c r="V175" s="22">
        <f t="shared" si="44"/>
        <v>1431587</v>
      </c>
      <c r="X175" s="23">
        <f t="shared" si="45"/>
        <v>240068917</v>
      </c>
      <c r="Y175" s="23">
        <f t="shared" si="46"/>
        <v>-169507168</v>
      </c>
      <c r="Z175" s="23">
        <f t="shared" si="47"/>
        <v>-34605663</v>
      </c>
      <c r="AA175" s="23">
        <f t="shared" si="48"/>
        <v>6112650</v>
      </c>
      <c r="AB175" s="23">
        <f t="shared" si="49"/>
        <v>-21128533</v>
      </c>
      <c r="AC175" s="23">
        <f t="shared" si="50"/>
        <v>4857270</v>
      </c>
      <c r="AD175" s="23">
        <f t="shared" si="51"/>
        <v>25797473</v>
      </c>
      <c r="AF175" s="23">
        <f t="shared" si="32"/>
        <v>57.480139711219636</v>
      </c>
      <c r="AG175" s="23">
        <f t="shared" si="33"/>
        <v>-39.769164201948442</v>
      </c>
      <c r="AH175" s="23">
        <f t="shared" si="34"/>
        <v>-3.4462393695645916</v>
      </c>
      <c r="AI175" s="23">
        <f t="shared" si="35"/>
        <v>-5.2354169193061084</v>
      </c>
      <c r="AJ175" s="23">
        <f t="shared" si="36"/>
        <v>6.8202066649423951</v>
      </c>
      <c r="AK175" s="23">
        <f t="shared" si="37"/>
        <v>-1.3826249467599121</v>
      </c>
      <c r="AL175" s="23">
        <f t="shared" si="38"/>
        <v>14.466900938582979</v>
      </c>
    </row>
    <row r="176" spans="1:38">
      <c r="B176" s="7" t="s">
        <v>374</v>
      </c>
      <c r="C176" s="8" t="s">
        <v>375</v>
      </c>
      <c r="D176" s="9"/>
      <c r="E176" s="10">
        <v>8565132</v>
      </c>
      <c r="F176" s="10">
        <v>337306628</v>
      </c>
      <c r="G176" s="10">
        <v>268928303</v>
      </c>
      <c r="H176" s="10">
        <v>59313120</v>
      </c>
      <c r="I176" s="10">
        <v>9065205</v>
      </c>
      <c r="J176" s="10">
        <v>1186003</v>
      </c>
      <c r="K176" s="10">
        <v>3049000</v>
      </c>
      <c r="L176" s="10">
        <v>4422496</v>
      </c>
      <c r="M176" s="10">
        <v>1680102</v>
      </c>
      <c r="N176" s="10">
        <v>7197610</v>
      </c>
      <c r="O176" s="12">
        <v>47192039</v>
      </c>
      <c r="Q176" s="22">
        <f t="shared" si="39"/>
        <v>64822376</v>
      </c>
      <c r="R176" s="22">
        <f t="shared" si="40"/>
        <v>-47192039</v>
      </c>
      <c r="S176" s="22">
        <f t="shared" si="41"/>
        <v>-8565132</v>
      </c>
      <c r="T176" s="22">
        <f t="shared" si="42"/>
        <v>1186003</v>
      </c>
      <c r="U176" s="22">
        <f t="shared" si="43"/>
        <v>-4422496</v>
      </c>
      <c r="V176" s="22">
        <f t="shared" si="44"/>
        <v>1368898</v>
      </c>
      <c r="X176" s="23">
        <f t="shared" si="45"/>
        <v>243395373</v>
      </c>
      <c r="Y176" s="23">
        <f t="shared" si="46"/>
        <v>-172372894</v>
      </c>
      <c r="Z176" s="23">
        <f t="shared" si="47"/>
        <v>-34700785</v>
      </c>
      <c r="AA176" s="23">
        <f t="shared" si="48"/>
        <v>5756503</v>
      </c>
      <c r="AB176" s="23">
        <f t="shared" si="49"/>
        <v>-20131379</v>
      </c>
      <c r="AC176" s="23">
        <f t="shared" si="50"/>
        <v>4906996</v>
      </c>
      <c r="AD176" s="23">
        <f t="shared" si="51"/>
        <v>26853814</v>
      </c>
      <c r="AF176" s="23">
        <f t="shared" si="32"/>
        <v>53.314438539104437</v>
      </c>
      <c r="AG176" s="23">
        <f t="shared" si="33"/>
        <v>-42.360380799811722</v>
      </c>
      <c r="AH176" s="23">
        <f t="shared" si="34"/>
        <v>-2.265356321150946</v>
      </c>
      <c r="AI176" s="23">
        <f t="shared" si="35"/>
        <v>-4.9065826592196764</v>
      </c>
      <c r="AJ176" s="23">
        <f t="shared" si="36"/>
        <v>8.1049088411163055</v>
      </c>
      <c r="AK176" s="23">
        <f t="shared" si="37"/>
        <v>-1.0128292336006393</v>
      </c>
      <c r="AL176" s="23">
        <f t="shared" si="38"/>
        <v>10.874198366437758</v>
      </c>
    </row>
    <row r="177" spans="2:38">
      <c r="B177" s="7" t="s">
        <v>376</v>
      </c>
      <c r="C177" s="8" t="s">
        <v>377</v>
      </c>
      <c r="D177" s="9"/>
      <c r="E177" s="10">
        <v>9647590</v>
      </c>
      <c r="F177" s="10">
        <v>362913056</v>
      </c>
      <c r="G177" s="10">
        <v>293980025</v>
      </c>
      <c r="H177" s="10">
        <v>58089380</v>
      </c>
      <c r="I177" s="10">
        <v>10843651</v>
      </c>
      <c r="J177" s="10">
        <v>1332789</v>
      </c>
      <c r="K177" s="10">
        <v>3624296</v>
      </c>
      <c r="L177" s="10">
        <v>4427103</v>
      </c>
      <c r="M177" s="10">
        <v>2582407</v>
      </c>
      <c r="N177" s="10">
        <v>8791226</v>
      </c>
      <c r="O177" s="12">
        <v>41781456</v>
      </c>
      <c r="Q177" s="22">
        <f t="shared" si="39"/>
        <v>62272697</v>
      </c>
      <c r="R177" s="22">
        <f t="shared" si="40"/>
        <v>-41781456</v>
      </c>
      <c r="S177" s="22">
        <f t="shared" si="41"/>
        <v>-9647590</v>
      </c>
      <c r="T177" s="22">
        <f t="shared" si="42"/>
        <v>1332789</v>
      </c>
      <c r="U177" s="22">
        <f t="shared" si="43"/>
        <v>-4427103</v>
      </c>
      <c r="V177" s="22">
        <f t="shared" si="44"/>
        <v>1041889</v>
      </c>
      <c r="X177" s="23">
        <f t="shared" si="45"/>
        <v>246206266</v>
      </c>
      <c r="Y177" s="23">
        <f t="shared" si="46"/>
        <v>-174304016</v>
      </c>
      <c r="Z177" s="23">
        <f t="shared" si="47"/>
        <v>-34789525</v>
      </c>
      <c r="AA177" s="23">
        <f t="shared" si="48"/>
        <v>5465605</v>
      </c>
      <c r="AB177" s="23">
        <f t="shared" si="49"/>
        <v>-18991598</v>
      </c>
      <c r="AC177" s="23">
        <f t="shared" si="50"/>
        <v>5046004</v>
      </c>
      <c r="AD177" s="23">
        <f t="shared" si="51"/>
        <v>28632736</v>
      </c>
      <c r="AF177" s="23">
        <f t="shared" ref="AF177:AF240" si="52">(X177-X173)/$AD173*100</f>
        <v>47.161239118318576</v>
      </c>
      <c r="AG177" s="23">
        <f t="shared" ref="AG177:AG240" si="53">(Y177-Y173)/$AD173*100</f>
        <v>-38.915586519460845</v>
      </c>
      <c r="AH177" s="23">
        <f t="shared" ref="AH177:AH240" si="54">(Z177-Z173)/$AD173*100</f>
        <v>-1.2863205844588852</v>
      </c>
      <c r="AI177" s="23">
        <f t="shared" ref="AI177:AI240" si="55">(AA177-AA173)/$AD173*100</f>
        <v>-4.2377534507163341</v>
      </c>
      <c r="AJ177" s="23">
        <f t="shared" ref="AJ177:AJ240" si="56">(AB177-AB173)/$AD173*100</f>
        <v>11.234324834213115</v>
      </c>
      <c r="AK177" s="23">
        <f t="shared" ref="AK177:AK240" si="57">(AC177-AC173)/$AD173*100</f>
        <v>1.0424814368452309</v>
      </c>
      <c r="AL177" s="23">
        <f t="shared" ref="AL177:AL240" si="58">(AD177-AD173)/$AD173*100</f>
        <v>14.998384834740861</v>
      </c>
    </row>
    <row r="178" spans="2:38">
      <c r="B178" s="7" t="s">
        <v>378</v>
      </c>
      <c r="C178" s="8" t="s">
        <v>379</v>
      </c>
      <c r="D178" s="9"/>
      <c r="E178" s="10">
        <v>8522355</v>
      </c>
      <c r="F178" s="10">
        <v>320600860</v>
      </c>
      <c r="G178" s="10">
        <v>255106637</v>
      </c>
      <c r="H178" s="10">
        <v>55663481</v>
      </c>
      <c r="I178" s="10">
        <v>9830742</v>
      </c>
      <c r="J178" s="10">
        <v>1212672</v>
      </c>
      <c r="K178" s="10">
        <v>2715451</v>
      </c>
      <c r="L178" s="10">
        <v>3816171</v>
      </c>
      <c r="M178" s="10">
        <v>1379135</v>
      </c>
      <c r="N178" s="10">
        <v>8563559</v>
      </c>
      <c r="O178" s="12">
        <v>41324231</v>
      </c>
      <c r="Q178" s="22">
        <f t="shared" si="39"/>
        <v>59677328</v>
      </c>
      <c r="R178" s="22">
        <f t="shared" si="40"/>
        <v>-41324231</v>
      </c>
      <c r="S178" s="22">
        <f t="shared" si="41"/>
        <v>-8522355</v>
      </c>
      <c r="T178" s="22">
        <f t="shared" si="42"/>
        <v>1212672</v>
      </c>
      <c r="U178" s="22">
        <f t="shared" si="43"/>
        <v>-3816171</v>
      </c>
      <c r="V178" s="22">
        <f t="shared" si="44"/>
        <v>1336316</v>
      </c>
      <c r="X178" s="23">
        <f t="shared" si="45"/>
        <v>247336155</v>
      </c>
      <c r="Y178" s="23">
        <f t="shared" si="46"/>
        <v>-173727958</v>
      </c>
      <c r="Z178" s="23">
        <f t="shared" si="47"/>
        <v>-35405091</v>
      </c>
      <c r="AA178" s="23">
        <f t="shared" si="48"/>
        <v>5129719</v>
      </c>
      <c r="AB178" s="23">
        <f t="shared" si="49"/>
        <v>-17684973</v>
      </c>
      <c r="AC178" s="23">
        <f t="shared" si="50"/>
        <v>5178690</v>
      </c>
      <c r="AD178" s="23">
        <f t="shared" si="51"/>
        <v>30826542</v>
      </c>
      <c r="AF178" s="23">
        <f t="shared" si="52"/>
        <v>39.853428478899595</v>
      </c>
      <c r="AG178" s="23">
        <f t="shared" si="53"/>
        <v>-26.694602029777176</v>
      </c>
      <c r="AH178" s="23">
        <f t="shared" si="54"/>
        <v>-3.5515270208804508</v>
      </c>
      <c r="AI178" s="23">
        <f t="shared" si="55"/>
        <v>-4.8818989827871775</v>
      </c>
      <c r="AJ178" s="23">
        <f t="shared" si="56"/>
        <v>15.431209560324568</v>
      </c>
      <c r="AK178" s="23">
        <f t="shared" si="57"/>
        <v>1.6939844076197141</v>
      </c>
      <c r="AL178" s="23">
        <f t="shared" si="58"/>
        <v>21.850594413399076</v>
      </c>
    </row>
    <row r="179" spans="2:38">
      <c r="B179" s="7" t="s">
        <v>380</v>
      </c>
      <c r="C179" s="8" t="s">
        <v>381</v>
      </c>
      <c r="D179" s="9"/>
      <c r="E179" s="10">
        <v>8969648</v>
      </c>
      <c r="F179" s="10">
        <v>350685720</v>
      </c>
      <c r="G179" s="10">
        <v>281328881</v>
      </c>
      <c r="H179" s="10">
        <v>60616011</v>
      </c>
      <c r="I179" s="10">
        <v>8740828</v>
      </c>
      <c r="J179" s="10">
        <v>1144360</v>
      </c>
      <c r="K179" s="10">
        <v>2969352</v>
      </c>
      <c r="L179" s="10">
        <v>3912102</v>
      </c>
      <c r="M179" s="10">
        <v>1871744</v>
      </c>
      <c r="N179" s="10">
        <v>7070694</v>
      </c>
      <c r="O179" s="12">
        <v>43046798</v>
      </c>
      <c r="Q179" s="22">
        <f t="shared" si="39"/>
        <v>60757274</v>
      </c>
      <c r="R179" s="22">
        <f t="shared" si="40"/>
        <v>-43046798</v>
      </c>
      <c r="S179" s="22">
        <f t="shared" si="41"/>
        <v>-8969648</v>
      </c>
      <c r="T179" s="22">
        <f t="shared" si="42"/>
        <v>1144360</v>
      </c>
      <c r="U179" s="22">
        <f t="shared" si="43"/>
        <v>-3912102</v>
      </c>
      <c r="V179" s="22">
        <f t="shared" si="44"/>
        <v>1097608</v>
      </c>
      <c r="X179" s="23">
        <f t="shared" si="45"/>
        <v>247529675</v>
      </c>
      <c r="Y179" s="23">
        <f t="shared" si="46"/>
        <v>-173344524</v>
      </c>
      <c r="Z179" s="23">
        <f t="shared" si="47"/>
        <v>-35704725</v>
      </c>
      <c r="AA179" s="23">
        <f t="shared" si="48"/>
        <v>4875824</v>
      </c>
      <c r="AB179" s="23">
        <f t="shared" si="49"/>
        <v>-16577872</v>
      </c>
      <c r="AC179" s="23">
        <f t="shared" si="50"/>
        <v>4844711</v>
      </c>
      <c r="AD179" s="23">
        <f t="shared" si="51"/>
        <v>31623089</v>
      </c>
      <c r="AF179" s="23">
        <f t="shared" si="52"/>
        <v>28.92049930626926</v>
      </c>
      <c r="AG179" s="23">
        <f t="shared" si="53"/>
        <v>-14.87492980417113</v>
      </c>
      <c r="AH179" s="23">
        <f t="shared" si="54"/>
        <v>-4.2603475154330033</v>
      </c>
      <c r="AI179" s="23">
        <f t="shared" si="55"/>
        <v>-4.7943688127903066</v>
      </c>
      <c r="AJ179" s="23">
        <f t="shared" si="56"/>
        <v>17.639948687997464</v>
      </c>
      <c r="AK179" s="23">
        <f t="shared" si="57"/>
        <v>-4.868306287208829E-2</v>
      </c>
      <c r="AL179" s="23">
        <f t="shared" si="58"/>
        <v>22.582118799000199</v>
      </c>
    </row>
    <row r="180" spans="2:38">
      <c r="B180" s="7" t="s">
        <v>382</v>
      </c>
      <c r="C180" s="8" t="s">
        <v>383</v>
      </c>
      <c r="D180" s="9"/>
      <c r="E180" s="10">
        <v>9025058</v>
      </c>
      <c r="F180" s="10">
        <v>353788048</v>
      </c>
      <c r="G180" s="10">
        <v>282153299</v>
      </c>
      <c r="H180" s="10">
        <v>62021471</v>
      </c>
      <c r="I180" s="10">
        <v>9613278</v>
      </c>
      <c r="J180" s="10">
        <v>1042117</v>
      </c>
      <c r="K180" s="10">
        <v>3074810</v>
      </c>
      <c r="L180" s="10">
        <v>3877431</v>
      </c>
      <c r="M180" s="10">
        <v>1545728</v>
      </c>
      <c r="N180" s="10">
        <v>8307046</v>
      </c>
      <c r="O180" s="12">
        <v>45835370</v>
      </c>
      <c r="Q180" s="22">
        <f t="shared" si="39"/>
        <v>64473706</v>
      </c>
      <c r="R180" s="22">
        <f t="shared" si="40"/>
        <v>-45835370</v>
      </c>
      <c r="S180" s="22">
        <f t="shared" si="41"/>
        <v>-9025058</v>
      </c>
      <c r="T180" s="22">
        <f t="shared" si="42"/>
        <v>1042117</v>
      </c>
      <c r="U180" s="22">
        <f t="shared" si="43"/>
        <v>-3877431</v>
      </c>
      <c r="V180" s="22">
        <f t="shared" si="44"/>
        <v>1529082</v>
      </c>
      <c r="X180" s="23">
        <f t="shared" si="45"/>
        <v>247181005</v>
      </c>
      <c r="Y180" s="23">
        <f t="shared" si="46"/>
        <v>-171987855</v>
      </c>
      <c r="Z180" s="23">
        <f t="shared" si="47"/>
        <v>-36164651</v>
      </c>
      <c r="AA180" s="23">
        <f t="shared" si="48"/>
        <v>4731938</v>
      </c>
      <c r="AB180" s="23">
        <f t="shared" si="49"/>
        <v>-16032807</v>
      </c>
      <c r="AC180" s="23">
        <f t="shared" si="50"/>
        <v>5004895</v>
      </c>
      <c r="AD180" s="23">
        <f t="shared" si="51"/>
        <v>32732525</v>
      </c>
      <c r="AF180" s="23">
        <f t="shared" si="52"/>
        <v>14.097185599036324</v>
      </c>
      <c r="AG180" s="23">
        <f t="shared" si="53"/>
        <v>1.4338335701587863</v>
      </c>
      <c r="AH180" s="23">
        <f t="shared" si="54"/>
        <v>-5.4512405574865452</v>
      </c>
      <c r="AI180" s="23">
        <f t="shared" si="55"/>
        <v>-3.815342580387278</v>
      </c>
      <c r="AJ180" s="23">
        <f t="shared" si="56"/>
        <v>15.26253216768389</v>
      </c>
      <c r="AK180" s="23">
        <f t="shared" si="57"/>
        <v>0.36456273957956215</v>
      </c>
      <c r="AL180" s="23">
        <f t="shared" si="58"/>
        <v>21.89153093858474</v>
      </c>
    </row>
    <row r="181" spans="2:38">
      <c r="B181" s="7" t="s">
        <v>384</v>
      </c>
      <c r="C181" s="8" t="s">
        <v>385</v>
      </c>
      <c r="D181" s="9"/>
      <c r="E181" s="10">
        <v>10137580</v>
      </c>
      <c r="F181" s="10">
        <v>381506669</v>
      </c>
      <c r="G181" s="10">
        <v>308562244</v>
      </c>
      <c r="H181" s="10">
        <v>60608808</v>
      </c>
      <c r="I181" s="10">
        <v>12335617</v>
      </c>
      <c r="J181" s="10">
        <v>1124832</v>
      </c>
      <c r="K181" s="10">
        <v>3950463</v>
      </c>
      <c r="L181" s="10">
        <v>3881918</v>
      </c>
      <c r="M181" s="10">
        <v>3135326</v>
      </c>
      <c r="N181" s="10">
        <v>10393668</v>
      </c>
      <c r="O181" s="12">
        <v>41436693</v>
      </c>
      <c r="Q181" s="22">
        <f t="shared" si="39"/>
        <v>63909890</v>
      </c>
      <c r="R181" s="22">
        <f t="shared" si="40"/>
        <v>-41436693</v>
      </c>
      <c r="S181" s="22">
        <f t="shared" si="41"/>
        <v>-10137580</v>
      </c>
      <c r="T181" s="22">
        <f t="shared" si="42"/>
        <v>1124832</v>
      </c>
      <c r="U181" s="22">
        <f t="shared" si="43"/>
        <v>-3881918</v>
      </c>
      <c r="V181" s="22">
        <f t="shared" si="44"/>
        <v>815137</v>
      </c>
      <c r="X181" s="23">
        <f t="shared" si="45"/>
        <v>248818198</v>
      </c>
      <c r="Y181" s="23">
        <f t="shared" si="46"/>
        <v>-171643092</v>
      </c>
      <c r="Z181" s="23">
        <f t="shared" si="47"/>
        <v>-36654641</v>
      </c>
      <c r="AA181" s="23">
        <f t="shared" si="48"/>
        <v>4523981</v>
      </c>
      <c r="AB181" s="23">
        <f t="shared" si="49"/>
        <v>-15487622</v>
      </c>
      <c r="AC181" s="23">
        <f t="shared" si="50"/>
        <v>4778143</v>
      </c>
      <c r="AD181" s="23">
        <f t="shared" si="51"/>
        <v>34334967</v>
      </c>
      <c r="AF181" s="23">
        <f t="shared" si="52"/>
        <v>9.1221879739330536</v>
      </c>
      <c r="AG181" s="23">
        <f t="shared" si="53"/>
        <v>9.2932928239899955</v>
      </c>
      <c r="AH181" s="23">
        <f t="shared" si="54"/>
        <v>-6.5139286724118852</v>
      </c>
      <c r="AI181" s="23">
        <f t="shared" si="55"/>
        <v>-3.2886273948811597</v>
      </c>
      <c r="AJ181" s="23">
        <f t="shared" si="56"/>
        <v>12.237656925276019</v>
      </c>
      <c r="AK181" s="23">
        <f t="shared" si="57"/>
        <v>-0.93550612836998881</v>
      </c>
      <c r="AL181" s="23">
        <f t="shared" si="58"/>
        <v>19.915075527536032</v>
      </c>
    </row>
    <row r="182" spans="2:38">
      <c r="B182" s="7" t="s">
        <v>386</v>
      </c>
      <c r="C182" s="8" t="s">
        <v>387</v>
      </c>
      <c r="D182" s="9"/>
      <c r="E182" s="10">
        <v>8800037</v>
      </c>
      <c r="F182" s="10">
        <v>321598613</v>
      </c>
      <c r="G182" s="10">
        <v>251322480</v>
      </c>
      <c r="H182" s="10">
        <v>60329214</v>
      </c>
      <c r="I182" s="10">
        <v>9946919</v>
      </c>
      <c r="J182" s="10">
        <v>1215663</v>
      </c>
      <c r="K182" s="10">
        <v>2765875</v>
      </c>
      <c r="L182" s="10">
        <v>3522636</v>
      </c>
      <c r="M182" s="10">
        <v>1411947</v>
      </c>
      <c r="N182" s="10">
        <v>8993874</v>
      </c>
      <c r="O182" s="12">
        <v>43262039</v>
      </c>
      <c r="Q182" s="22">
        <f t="shared" si="39"/>
        <v>62008995</v>
      </c>
      <c r="R182" s="22">
        <f t="shared" si="40"/>
        <v>-43262039</v>
      </c>
      <c r="S182" s="22">
        <f t="shared" si="41"/>
        <v>-8800037</v>
      </c>
      <c r="T182" s="22">
        <f t="shared" si="42"/>
        <v>1215663</v>
      </c>
      <c r="U182" s="22">
        <f t="shared" si="43"/>
        <v>-3522636</v>
      </c>
      <c r="V182" s="22">
        <f t="shared" si="44"/>
        <v>1353928</v>
      </c>
      <c r="X182" s="23">
        <f t="shared" si="45"/>
        <v>251149865</v>
      </c>
      <c r="Y182" s="23">
        <f t="shared" si="46"/>
        <v>-173580900</v>
      </c>
      <c r="Z182" s="23">
        <f t="shared" si="47"/>
        <v>-36932323</v>
      </c>
      <c r="AA182" s="23">
        <f t="shared" si="48"/>
        <v>4526972</v>
      </c>
      <c r="AB182" s="23">
        <f t="shared" si="49"/>
        <v>-15194087</v>
      </c>
      <c r="AC182" s="23">
        <f t="shared" si="50"/>
        <v>4795755</v>
      </c>
      <c r="AD182" s="23">
        <f t="shared" si="51"/>
        <v>34765282</v>
      </c>
      <c r="AF182" s="23">
        <f t="shared" si="52"/>
        <v>12.371514132204643</v>
      </c>
      <c r="AG182" s="23">
        <f t="shared" si="53"/>
        <v>0.47704993962670217</v>
      </c>
      <c r="AH182" s="23">
        <f t="shared" si="54"/>
        <v>-4.9542760910386905</v>
      </c>
      <c r="AI182" s="23">
        <f t="shared" si="55"/>
        <v>-1.9552858053297058</v>
      </c>
      <c r="AJ182" s="23">
        <f t="shared" si="56"/>
        <v>8.0803289580777502</v>
      </c>
      <c r="AK182" s="23">
        <f t="shared" si="57"/>
        <v>-1.242224963150262</v>
      </c>
      <c r="AL182" s="23">
        <f t="shared" si="58"/>
        <v>12.777106170390438</v>
      </c>
    </row>
    <row r="183" spans="2:38">
      <c r="B183" s="7" t="s">
        <v>388</v>
      </c>
      <c r="C183" s="8" t="s">
        <v>389</v>
      </c>
      <c r="D183" s="9"/>
      <c r="E183" s="10">
        <v>9306944</v>
      </c>
      <c r="F183" s="10">
        <v>344917372</v>
      </c>
      <c r="G183" s="10">
        <v>273414012</v>
      </c>
      <c r="H183" s="10">
        <v>62550840</v>
      </c>
      <c r="I183" s="10">
        <v>8952520</v>
      </c>
      <c r="J183" s="10">
        <v>1110631</v>
      </c>
      <c r="K183" s="10">
        <v>3014001</v>
      </c>
      <c r="L183" s="10">
        <v>3764392</v>
      </c>
      <c r="M183" s="10">
        <v>1961037</v>
      </c>
      <c r="N183" s="10">
        <v>7351723</v>
      </c>
      <c r="O183" s="12">
        <v>45577897</v>
      </c>
      <c r="Q183" s="22">
        <f t="shared" si="39"/>
        <v>63837361</v>
      </c>
      <c r="R183" s="22">
        <f t="shared" si="40"/>
        <v>-45577897</v>
      </c>
      <c r="S183" s="22">
        <f t="shared" si="41"/>
        <v>-9306944</v>
      </c>
      <c r="T183" s="22">
        <f t="shared" si="42"/>
        <v>1110631</v>
      </c>
      <c r="U183" s="22">
        <f t="shared" si="43"/>
        <v>-3764392</v>
      </c>
      <c r="V183" s="22">
        <f t="shared" si="44"/>
        <v>1052964</v>
      </c>
      <c r="X183" s="23">
        <f t="shared" si="45"/>
        <v>254229952</v>
      </c>
      <c r="Y183" s="23">
        <f t="shared" si="46"/>
        <v>-176111999</v>
      </c>
      <c r="Z183" s="23">
        <f t="shared" si="47"/>
        <v>-37269619</v>
      </c>
      <c r="AA183" s="23">
        <f t="shared" si="48"/>
        <v>4493243</v>
      </c>
      <c r="AB183" s="23">
        <f t="shared" si="49"/>
        <v>-15046377</v>
      </c>
      <c r="AC183" s="23">
        <f t="shared" si="50"/>
        <v>4751111</v>
      </c>
      <c r="AD183" s="23">
        <f t="shared" si="51"/>
        <v>35046311</v>
      </c>
      <c r="AF183" s="23">
        <f t="shared" si="52"/>
        <v>21.187926960582505</v>
      </c>
      <c r="AG183" s="23">
        <f t="shared" si="53"/>
        <v>-8.7514379129755469</v>
      </c>
      <c r="AH183" s="23">
        <f t="shared" si="54"/>
        <v>-4.9485804501894171</v>
      </c>
      <c r="AI183" s="23">
        <f t="shared" si="55"/>
        <v>-1.2098153978569266</v>
      </c>
      <c r="AJ183" s="23">
        <f t="shared" si="56"/>
        <v>4.8429645819862825</v>
      </c>
      <c r="AK183" s="23">
        <f t="shared" si="57"/>
        <v>-0.29598626497240671</v>
      </c>
      <c r="AL183" s="23">
        <f t="shared" si="58"/>
        <v>10.825071516574488</v>
      </c>
    </row>
    <row r="184" spans="2:38">
      <c r="B184" s="7" t="s">
        <v>390</v>
      </c>
      <c r="C184" s="8" t="s">
        <v>391</v>
      </c>
      <c r="D184" s="9"/>
      <c r="E184" s="10">
        <v>9085499</v>
      </c>
      <c r="F184" s="10">
        <v>338325005</v>
      </c>
      <c r="G184" s="10">
        <v>265853152</v>
      </c>
      <c r="H184" s="10">
        <v>63684518</v>
      </c>
      <c r="I184" s="10">
        <v>8787335</v>
      </c>
      <c r="J184" s="10">
        <v>968298</v>
      </c>
      <c r="K184" s="10">
        <v>3025939</v>
      </c>
      <c r="L184" s="10">
        <v>3424106</v>
      </c>
      <c r="M184" s="10">
        <v>1799679</v>
      </c>
      <c r="N184" s="10">
        <v>7557787</v>
      </c>
      <c r="O184" s="12">
        <v>48156464</v>
      </c>
      <c r="Q184" s="22">
        <f t="shared" si="39"/>
        <v>66029298</v>
      </c>
      <c r="R184" s="22">
        <f t="shared" si="40"/>
        <v>-48156464</v>
      </c>
      <c r="S184" s="22">
        <f t="shared" si="41"/>
        <v>-9085499</v>
      </c>
      <c r="T184" s="22">
        <f t="shared" si="42"/>
        <v>968298</v>
      </c>
      <c r="U184" s="22">
        <f t="shared" si="43"/>
        <v>-3424106</v>
      </c>
      <c r="V184" s="22">
        <f t="shared" si="44"/>
        <v>1226260</v>
      </c>
      <c r="X184" s="23">
        <f t="shared" si="45"/>
        <v>255785544</v>
      </c>
      <c r="Y184" s="23">
        <f t="shared" si="46"/>
        <v>-178433093</v>
      </c>
      <c r="Z184" s="23">
        <f t="shared" si="47"/>
        <v>-37330060</v>
      </c>
      <c r="AA184" s="23">
        <f t="shared" si="48"/>
        <v>4419424</v>
      </c>
      <c r="AB184" s="23">
        <f t="shared" si="49"/>
        <v>-14593052</v>
      </c>
      <c r="AC184" s="23">
        <f t="shared" si="50"/>
        <v>4448289</v>
      </c>
      <c r="AD184" s="23">
        <f t="shared" si="51"/>
        <v>34297052</v>
      </c>
      <c r="AF184" s="23">
        <f t="shared" si="52"/>
        <v>26.28742817732515</v>
      </c>
      <c r="AG184" s="23">
        <f t="shared" si="53"/>
        <v>-19.690622706314283</v>
      </c>
      <c r="AH184" s="23">
        <f t="shared" si="54"/>
        <v>-3.5604005496062401</v>
      </c>
      <c r="AI184" s="23">
        <f t="shared" si="55"/>
        <v>-0.95475066466763558</v>
      </c>
      <c r="AJ184" s="23">
        <f t="shared" si="56"/>
        <v>4.3985454834297073</v>
      </c>
      <c r="AK184" s="23">
        <f t="shared" si="57"/>
        <v>-1.7004676541146766</v>
      </c>
      <c r="AL184" s="23">
        <f t="shared" si="58"/>
        <v>4.7797320860520225</v>
      </c>
    </row>
    <row r="185" spans="2:38">
      <c r="B185" s="7" t="s">
        <v>392</v>
      </c>
      <c r="C185" s="8" t="s">
        <v>393</v>
      </c>
      <c r="D185" s="9"/>
      <c r="E185" s="10">
        <v>10474660</v>
      </c>
      <c r="F185" s="10">
        <v>355594522</v>
      </c>
      <c r="G185" s="10">
        <v>284272736</v>
      </c>
      <c r="H185" s="10">
        <v>61932787</v>
      </c>
      <c r="I185" s="10">
        <v>9388999</v>
      </c>
      <c r="J185" s="10">
        <v>1264397</v>
      </c>
      <c r="K185" s="10">
        <v>3703633</v>
      </c>
      <c r="L185" s="10">
        <v>3792401</v>
      </c>
      <c r="M185" s="10">
        <v>2810692</v>
      </c>
      <c r="N185" s="10">
        <v>7753936</v>
      </c>
      <c r="O185" s="12">
        <v>42908996</v>
      </c>
      <c r="Q185" s="22">
        <f t="shared" si="39"/>
        <v>62772655</v>
      </c>
      <c r="R185" s="22">
        <f t="shared" si="40"/>
        <v>-42908996</v>
      </c>
      <c r="S185" s="22">
        <f t="shared" si="41"/>
        <v>-10474660</v>
      </c>
      <c r="T185" s="22">
        <f t="shared" si="42"/>
        <v>1264397</v>
      </c>
      <c r="U185" s="22">
        <f t="shared" si="43"/>
        <v>-3792401</v>
      </c>
      <c r="V185" s="22">
        <f t="shared" si="44"/>
        <v>892941</v>
      </c>
      <c r="X185" s="23">
        <f t="shared" si="45"/>
        <v>254648309</v>
      </c>
      <c r="Y185" s="23">
        <f t="shared" si="46"/>
        <v>-179905396</v>
      </c>
      <c r="Z185" s="23">
        <f t="shared" si="47"/>
        <v>-37667140</v>
      </c>
      <c r="AA185" s="23">
        <f t="shared" si="48"/>
        <v>4558989</v>
      </c>
      <c r="AB185" s="23">
        <f t="shared" si="49"/>
        <v>-14503535</v>
      </c>
      <c r="AC185" s="23">
        <f t="shared" si="50"/>
        <v>4526093</v>
      </c>
      <c r="AD185" s="23">
        <f t="shared" si="51"/>
        <v>31657320</v>
      </c>
      <c r="AF185" s="23">
        <f t="shared" si="52"/>
        <v>16.980097869323714</v>
      </c>
      <c r="AG185" s="23">
        <f t="shared" si="53"/>
        <v>-24.063818089587798</v>
      </c>
      <c r="AH185" s="23">
        <f t="shared" si="54"/>
        <v>-2.9488858981574091</v>
      </c>
      <c r="AI185" s="23">
        <f t="shared" si="55"/>
        <v>0.10196019702013986</v>
      </c>
      <c r="AJ185" s="23">
        <f t="shared" si="56"/>
        <v>2.8661364375273757</v>
      </c>
      <c r="AK185" s="23">
        <f t="shared" si="57"/>
        <v>-0.7340912836759097</v>
      </c>
      <c r="AL185" s="23">
        <f t="shared" si="58"/>
        <v>-7.7986007675498863</v>
      </c>
    </row>
    <row r="186" spans="2:38">
      <c r="B186" s="7" t="s">
        <v>394</v>
      </c>
      <c r="C186" s="8" t="s">
        <v>395</v>
      </c>
      <c r="D186" s="9"/>
      <c r="E186" s="10">
        <v>8693225</v>
      </c>
      <c r="F186" s="10">
        <v>305442912</v>
      </c>
      <c r="G186" s="10">
        <v>239810713</v>
      </c>
      <c r="H186" s="10">
        <v>59090571</v>
      </c>
      <c r="I186" s="10">
        <v>6541628</v>
      </c>
      <c r="J186" s="10">
        <v>1284029</v>
      </c>
      <c r="K186" s="10">
        <v>2930542</v>
      </c>
      <c r="L186" s="10">
        <v>3431411</v>
      </c>
      <c r="M186" s="10">
        <v>1398500</v>
      </c>
      <c r="N186" s="10">
        <v>5926288</v>
      </c>
      <c r="O186" s="12">
        <v>44455520</v>
      </c>
      <c r="Q186" s="22">
        <f t="shared" si="39"/>
        <v>59690373</v>
      </c>
      <c r="R186" s="22">
        <f t="shared" si="40"/>
        <v>-44455520</v>
      </c>
      <c r="S186" s="22">
        <f t="shared" si="41"/>
        <v>-8693225</v>
      </c>
      <c r="T186" s="22">
        <f t="shared" si="42"/>
        <v>1284029</v>
      </c>
      <c r="U186" s="22">
        <f t="shared" si="43"/>
        <v>-3431411</v>
      </c>
      <c r="V186" s="22">
        <f t="shared" si="44"/>
        <v>1532042</v>
      </c>
      <c r="X186" s="23">
        <f t="shared" si="45"/>
        <v>252329687</v>
      </c>
      <c r="Y186" s="23">
        <f t="shared" si="46"/>
        <v>-181098877</v>
      </c>
      <c r="Z186" s="23">
        <f t="shared" si="47"/>
        <v>-37560328</v>
      </c>
      <c r="AA186" s="23">
        <f t="shared" si="48"/>
        <v>4627355</v>
      </c>
      <c r="AB186" s="23">
        <f t="shared" si="49"/>
        <v>-14412310</v>
      </c>
      <c r="AC186" s="23">
        <f t="shared" si="50"/>
        <v>4704207</v>
      </c>
      <c r="AD186" s="23">
        <f t="shared" si="51"/>
        <v>28589734</v>
      </c>
      <c r="AF186" s="23">
        <f t="shared" si="52"/>
        <v>3.3936787856344726</v>
      </c>
      <c r="AG186" s="23">
        <f t="shared" si="53"/>
        <v>-21.624956184736256</v>
      </c>
      <c r="AH186" s="23">
        <f t="shared" si="54"/>
        <v>-1.8064142266989234</v>
      </c>
      <c r="AI186" s="23">
        <f t="shared" si="55"/>
        <v>0.28874496113680309</v>
      </c>
      <c r="AJ186" s="23">
        <f t="shared" si="56"/>
        <v>2.2487290625170249</v>
      </c>
      <c r="AK186" s="23">
        <f t="shared" si="57"/>
        <v>-0.26333167669976038</v>
      </c>
      <c r="AL186" s="23">
        <f t="shared" si="58"/>
        <v>-17.763549278846639</v>
      </c>
    </row>
    <row r="187" spans="2:38">
      <c r="B187" s="7" t="s">
        <v>396</v>
      </c>
      <c r="C187" s="8" t="s">
        <v>397</v>
      </c>
      <c r="D187" s="9"/>
      <c r="E187" s="10">
        <v>9503060</v>
      </c>
      <c r="F187" s="10">
        <v>326621257</v>
      </c>
      <c r="G187" s="10">
        <v>257838034</v>
      </c>
      <c r="H187" s="10">
        <v>61776563</v>
      </c>
      <c r="I187" s="10">
        <v>7006660</v>
      </c>
      <c r="J187" s="10">
        <v>1208121</v>
      </c>
      <c r="K187" s="10">
        <v>3420566</v>
      </c>
      <c r="L187" s="10">
        <v>3498443</v>
      </c>
      <c r="M187" s="10">
        <v>2328662</v>
      </c>
      <c r="N187" s="10">
        <v>5808242</v>
      </c>
      <c r="O187" s="12">
        <v>46251835</v>
      </c>
      <c r="Q187" s="22">
        <f t="shared" si="39"/>
        <v>62761555</v>
      </c>
      <c r="R187" s="22">
        <f t="shared" si="40"/>
        <v>-46251835</v>
      </c>
      <c r="S187" s="22">
        <f t="shared" si="41"/>
        <v>-9503060</v>
      </c>
      <c r="T187" s="22">
        <f t="shared" si="42"/>
        <v>1208121</v>
      </c>
      <c r="U187" s="22">
        <f t="shared" si="43"/>
        <v>-3498443</v>
      </c>
      <c r="V187" s="22">
        <f t="shared" si="44"/>
        <v>1091904</v>
      </c>
      <c r="X187" s="23">
        <f t="shared" si="45"/>
        <v>251253881</v>
      </c>
      <c r="Y187" s="23">
        <f t="shared" si="46"/>
        <v>-181772815</v>
      </c>
      <c r="Z187" s="23">
        <f t="shared" si="47"/>
        <v>-37756444</v>
      </c>
      <c r="AA187" s="23">
        <f t="shared" si="48"/>
        <v>4724845</v>
      </c>
      <c r="AB187" s="23">
        <f t="shared" si="49"/>
        <v>-14146361</v>
      </c>
      <c r="AC187" s="23">
        <f t="shared" si="50"/>
        <v>4743147</v>
      </c>
      <c r="AD187" s="23">
        <f t="shared" si="51"/>
        <v>27046253</v>
      </c>
      <c r="AF187" s="23">
        <f t="shared" si="52"/>
        <v>-8.4918238612902783</v>
      </c>
      <c r="AG187" s="23">
        <f t="shared" si="53"/>
        <v>-16.1523876221951</v>
      </c>
      <c r="AH187" s="23">
        <f t="shared" si="54"/>
        <v>-1.3890905664793078</v>
      </c>
      <c r="AI187" s="23">
        <f t="shared" si="55"/>
        <v>0.66084558799926185</v>
      </c>
      <c r="AJ187" s="23">
        <f t="shared" si="56"/>
        <v>2.5680762805534654</v>
      </c>
      <c r="AK187" s="23">
        <f t="shared" si="57"/>
        <v>-2.2724217678716598E-2</v>
      </c>
      <c r="AL187" s="23">
        <f t="shared" si="58"/>
        <v>-22.827104399090679</v>
      </c>
    </row>
    <row r="188" spans="2:38">
      <c r="B188" s="7" t="s">
        <v>398</v>
      </c>
      <c r="C188" s="8" t="s">
        <v>399</v>
      </c>
      <c r="D188" s="9"/>
      <c r="E188" s="10">
        <v>8883747</v>
      </c>
      <c r="F188" s="10">
        <v>321736190</v>
      </c>
      <c r="G188" s="10">
        <v>252933920</v>
      </c>
      <c r="H188" s="10">
        <v>61875513</v>
      </c>
      <c r="I188" s="10">
        <v>6926757</v>
      </c>
      <c r="J188" s="10">
        <v>993331</v>
      </c>
      <c r="K188" s="10">
        <v>3140480</v>
      </c>
      <c r="L188" s="10">
        <v>3487454</v>
      </c>
      <c r="M188" s="10">
        <v>1829077</v>
      </c>
      <c r="N188" s="10">
        <v>5744037</v>
      </c>
      <c r="O188" s="12">
        <v>48386229</v>
      </c>
      <c r="Q188" s="22">
        <f t="shared" si="39"/>
        <v>64196733</v>
      </c>
      <c r="R188" s="22">
        <f t="shared" si="40"/>
        <v>-48386229</v>
      </c>
      <c r="S188" s="22">
        <f t="shared" si="41"/>
        <v>-8883747</v>
      </c>
      <c r="T188" s="22">
        <f t="shared" si="42"/>
        <v>993331</v>
      </c>
      <c r="U188" s="22">
        <f t="shared" si="43"/>
        <v>-3487454</v>
      </c>
      <c r="V188" s="22">
        <f t="shared" si="44"/>
        <v>1311403</v>
      </c>
      <c r="X188" s="23">
        <f t="shared" si="45"/>
        <v>249421316</v>
      </c>
      <c r="Y188" s="23">
        <f t="shared" si="46"/>
        <v>-182002580</v>
      </c>
      <c r="Z188" s="23">
        <f t="shared" si="47"/>
        <v>-37554692</v>
      </c>
      <c r="AA188" s="23">
        <f t="shared" si="48"/>
        <v>4749878</v>
      </c>
      <c r="AB188" s="23">
        <f t="shared" si="49"/>
        <v>-14209709</v>
      </c>
      <c r="AC188" s="23">
        <f t="shared" si="50"/>
        <v>4828290</v>
      </c>
      <c r="AD188" s="23">
        <f t="shared" si="51"/>
        <v>25232503</v>
      </c>
      <c r="AF188" s="23">
        <f t="shared" si="52"/>
        <v>-18.556195442103888</v>
      </c>
      <c r="AG188" s="23">
        <f t="shared" si="53"/>
        <v>-10.407562142658792</v>
      </c>
      <c r="AH188" s="23">
        <f t="shared" si="54"/>
        <v>-0.65496008228345692</v>
      </c>
      <c r="AI188" s="23">
        <f t="shared" si="55"/>
        <v>0.96350555143923156</v>
      </c>
      <c r="AJ188" s="23">
        <f t="shared" si="56"/>
        <v>1.117714140562285</v>
      </c>
      <c r="AK188" s="23">
        <f t="shared" si="57"/>
        <v>1.1079698628325256</v>
      </c>
      <c r="AL188" s="23">
        <f t="shared" si="58"/>
        <v>-26.429528112212093</v>
      </c>
    </row>
    <row r="189" spans="2:38">
      <c r="B189" s="7" t="s">
        <v>400</v>
      </c>
      <c r="C189" s="8" t="s">
        <v>401</v>
      </c>
      <c r="D189" s="9"/>
      <c r="E189" s="10">
        <v>10267992</v>
      </c>
      <c r="F189" s="10">
        <v>339659129</v>
      </c>
      <c r="G189" s="10">
        <v>270037023</v>
      </c>
      <c r="H189" s="10">
        <v>59900423</v>
      </c>
      <c r="I189" s="10">
        <v>9721683</v>
      </c>
      <c r="J189" s="10">
        <v>1144069</v>
      </c>
      <c r="K189" s="10">
        <v>3384426</v>
      </c>
      <c r="L189" s="10">
        <v>3613164</v>
      </c>
      <c r="M189" s="10">
        <v>2719879</v>
      </c>
      <c r="N189" s="10">
        <v>7917135</v>
      </c>
      <c r="O189" s="12">
        <v>43402593</v>
      </c>
      <c r="Q189" s="22">
        <f t="shared" si="39"/>
        <v>63392268</v>
      </c>
      <c r="R189" s="22">
        <f t="shared" si="40"/>
        <v>-43402593</v>
      </c>
      <c r="S189" s="22">
        <f t="shared" si="41"/>
        <v>-10267992</v>
      </c>
      <c r="T189" s="22">
        <f t="shared" si="42"/>
        <v>1144069</v>
      </c>
      <c r="U189" s="22">
        <f t="shared" si="43"/>
        <v>-3613164</v>
      </c>
      <c r="V189" s="22">
        <f t="shared" si="44"/>
        <v>664547</v>
      </c>
      <c r="X189" s="23">
        <f t="shared" si="45"/>
        <v>250040929</v>
      </c>
      <c r="Y189" s="23">
        <f t="shared" si="46"/>
        <v>-182496177</v>
      </c>
      <c r="Z189" s="23">
        <f t="shared" si="47"/>
        <v>-37348024</v>
      </c>
      <c r="AA189" s="23">
        <f t="shared" si="48"/>
        <v>4629550</v>
      </c>
      <c r="AB189" s="23">
        <f t="shared" si="49"/>
        <v>-14030472</v>
      </c>
      <c r="AC189" s="23">
        <f t="shared" si="50"/>
        <v>4599896</v>
      </c>
      <c r="AD189" s="23">
        <f t="shared" si="51"/>
        <v>25395702</v>
      </c>
      <c r="AF189" s="23">
        <f t="shared" si="52"/>
        <v>-14.553916756061474</v>
      </c>
      <c r="AG189" s="23">
        <f t="shared" si="53"/>
        <v>-8.1838292060098592</v>
      </c>
      <c r="AH189" s="23">
        <f t="shared" si="54"/>
        <v>1.008032265523424</v>
      </c>
      <c r="AI189" s="23">
        <f t="shared" si="55"/>
        <v>0.22288999826896275</v>
      </c>
      <c r="AJ189" s="23">
        <f t="shared" si="56"/>
        <v>1.4943242194854145</v>
      </c>
      <c r="AK189" s="23">
        <f t="shared" si="57"/>
        <v>0.23313091569343203</v>
      </c>
      <c r="AL189" s="23">
        <f t="shared" si="58"/>
        <v>-19.779368563100096</v>
      </c>
    </row>
    <row r="190" spans="2:38">
      <c r="B190" s="7" t="s">
        <v>402</v>
      </c>
      <c r="C190" s="8" t="s">
        <v>403</v>
      </c>
      <c r="D190" s="9"/>
      <c r="E190" s="10">
        <v>8468846</v>
      </c>
      <c r="F190" s="10">
        <v>304744467</v>
      </c>
      <c r="G190" s="10">
        <v>236431022</v>
      </c>
      <c r="H190" s="10">
        <v>61105622</v>
      </c>
      <c r="I190" s="10">
        <v>7207823</v>
      </c>
      <c r="J190" s="10">
        <v>1194647</v>
      </c>
      <c r="K190" s="10">
        <v>3769088</v>
      </c>
      <c r="L190" s="10">
        <v>3376081</v>
      </c>
      <c r="M190" s="10">
        <v>2300730</v>
      </c>
      <c r="N190" s="10">
        <v>6494747</v>
      </c>
      <c r="O190" s="12">
        <v>45134225</v>
      </c>
      <c r="Q190" s="22">
        <f t="shared" si="39"/>
        <v>60810894</v>
      </c>
      <c r="R190" s="22">
        <f t="shared" si="40"/>
        <v>-45134225</v>
      </c>
      <c r="S190" s="22">
        <f t="shared" si="41"/>
        <v>-8468846</v>
      </c>
      <c r="T190" s="22">
        <f t="shared" si="42"/>
        <v>1194647</v>
      </c>
      <c r="U190" s="22">
        <f t="shared" si="43"/>
        <v>-3376081</v>
      </c>
      <c r="V190" s="22">
        <f t="shared" si="44"/>
        <v>1468358</v>
      </c>
      <c r="X190" s="23">
        <f t="shared" si="45"/>
        <v>251161450</v>
      </c>
      <c r="Y190" s="23">
        <f t="shared" si="46"/>
        <v>-183174882</v>
      </c>
      <c r="Z190" s="23">
        <f t="shared" si="47"/>
        <v>-37123645</v>
      </c>
      <c r="AA190" s="23">
        <f t="shared" si="48"/>
        <v>4540168</v>
      </c>
      <c r="AB190" s="23">
        <f t="shared" si="49"/>
        <v>-13975142</v>
      </c>
      <c r="AC190" s="23">
        <f t="shared" si="50"/>
        <v>4536212</v>
      </c>
      <c r="AD190" s="23">
        <f t="shared" si="51"/>
        <v>25964161</v>
      </c>
      <c r="AF190" s="23">
        <f t="shared" si="52"/>
        <v>-4.0862115051507653</v>
      </c>
      <c r="AG190" s="23">
        <f t="shared" si="53"/>
        <v>-7.2613652159198132</v>
      </c>
      <c r="AH190" s="23">
        <f t="shared" si="54"/>
        <v>1.5274119024682076</v>
      </c>
      <c r="AI190" s="23">
        <f t="shared" si="55"/>
        <v>-0.30495911574413392</v>
      </c>
      <c r="AJ190" s="23">
        <f t="shared" si="56"/>
        <v>1.5291083155932825</v>
      </c>
      <c r="AK190" s="23">
        <f t="shared" si="57"/>
        <v>-0.58760602669475692</v>
      </c>
      <c r="AL190" s="23">
        <f t="shared" si="58"/>
        <v>-9.1836216454479782</v>
      </c>
    </row>
    <row r="191" spans="2:38">
      <c r="B191" s="7" t="s">
        <v>404</v>
      </c>
      <c r="C191" s="8" t="s">
        <v>405</v>
      </c>
      <c r="D191" s="9"/>
      <c r="E191" s="10">
        <v>9754207</v>
      </c>
      <c r="F191" s="10">
        <v>325295342</v>
      </c>
      <c r="G191" s="10">
        <v>255144032</v>
      </c>
      <c r="H191" s="10">
        <v>61828180</v>
      </c>
      <c r="I191" s="10">
        <v>8323130</v>
      </c>
      <c r="J191" s="10">
        <v>1081318</v>
      </c>
      <c r="K191" s="10">
        <v>3469872</v>
      </c>
      <c r="L191" s="10">
        <v>3355598</v>
      </c>
      <c r="M191" s="10">
        <v>2388015</v>
      </c>
      <c r="N191" s="10">
        <v>7130707</v>
      </c>
      <c r="O191" s="12">
        <v>45846167</v>
      </c>
      <c r="Q191" s="22">
        <f t="shared" si="39"/>
        <v>63923504</v>
      </c>
      <c r="R191" s="22">
        <f t="shared" si="40"/>
        <v>-45846167</v>
      </c>
      <c r="S191" s="22">
        <f t="shared" si="41"/>
        <v>-9754207</v>
      </c>
      <c r="T191" s="22">
        <f t="shared" si="42"/>
        <v>1081318</v>
      </c>
      <c r="U191" s="22">
        <f t="shared" si="43"/>
        <v>-3355598</v>
      </c>
      <c r="V191" s="22">
        <f t="shared" si="44"/>
        <v>1081857</v>
      </c>
      <c r="X191" s="23">
        <f t="shared" si="45"/>
        <v>252323399</v>
      </c>
      <c r="Y191" s="23">
        <f t="shared" si="46"/>
        <v>-182769214</v>
      </c>
      <c r="Z191" s="23">
        <f t="shared" si="47"/>
        <v>-37374792</v>
      </c>
      <c r="AA191" s="23">
        <f t="shared" si="48"/>
        <v>4413365</v>
      </c>
      <c r="AB191" s="23">
        <f t="shared" si="49"/>
        <v>-13832297</v>
      </c>
      <c r="AC191" s="23">
        <f t="shared" si="50"/>
        <v>4526165</v>
      </c>
      <c r="AD191" s="23">
        <f t="shared" si="51"/>
        <v>27286626</v>
      </c>
      <c r="AF191" s="23">
        <f t="shared" si="52"/>
        <v>3.9544035915067424</v>
      </c>
      <c r="AG191" s="23">
        <f t="shared" si="53"/>
        <v>-3.6840556065196908</v>
      </c>
      <c r="AH191" s="23">
        <f t="shared" si="54"/>
        <v>1.4111085923806155</v>
      </c>
      <c r="AI191" s="23">
        <f t="shared" si="55"/>
        <v>-1.151656756298183</v>
      </c>
      <c r="AJ191" s="23">
        <f t="shared" si="56"/>
        <v>1.1612107599525894</v>
      </c>
      <c r="AK191" s="23">
        <f t="shared" si="57"/>
        <v>-0.80226270160232549</v>
      </c>
      <c r="AL191" s="23">
        <f t="shared" si="58"/>
        <v>0.88874787941974809</v>
      </c>
    </row>
    <row r="192" spans="2:38">
      <c r="B192" s="7" t="s">
        <v>406</v>
      </c>
      <c r="C192" s="8" t="s">
        <v>407</v>
      </c>
      <c r="D192" s="9"/>
      <c r="E192" s="10">
        <v>9159876</v>
      </c>
      <c r="F192" s="10">
        <v>328773086</v>
      </c>
      <c r="G192" s="10">
        <v>255783431</v>
      </c>
      <c r="H192" s="10">
        <v>63629170</v>
      </c>
      <c r="I192" s="10">
        <v>9360485</v>
      </c>
      <c r="J192" s="10">
        <v>958074</v>
      </c>
      <c r="K192" s="10">
        <v>3113678</v>
      </c>
      <c r="L192" s="10">
        <v>3396831</v>
      </c>
      <c r="M192" s="10">
        <v>1889958</v>
      </c>
      <c r="N192" s="10">
        <v>8145448</v>
      </c>
      <c r="O192" s="12">
        <v>49163907</v>
      </c>
      <c r="Q192" s="22">
        <f t="shared" si="39"/>
        <v>67684268</v>
      </c>
      <c r="R192" s="22">
        <f t="shared" si="40"/>
        <v>-49163907</v>
      </c>
      <c r="S192" s="22">
        <f t="shared" si="41"/>
        <v>-9159876</v>
      </c>
      <c r="T192" s="22">
        <f t="shared" si="42"/>
        <v>958074</v>
      </c>
      <c r="U192" s="22">
        <f t="shared" si="43"/>
        <v>-3396831</v>
      </c>
      <c r="V192" s="22">
        <f t="shared" si="44"/>
        <v>1223720</v>
      </c>
      <c r="X192" s="23">
        <f t="shared" si="45"/>
        <v>255810934</v>
      </c>
      <c r="Y192" s="23">
        <f t="shared" si="46"/>
        <v>-183546892</v>
      </c>
      <c r="Z192" s="23">
        <f t="shared" si="47"/>
        <v>-37650921</v>
      </c>
      <c r="AA192" s="23">
        <f t="shared" si="48"/>
        <v>4378108</v>
      </c>
      <c r="AB192" s="23">
        <f t="shared" si="49"/>
        <v>-13741674</v>
      </c>
      <c r="AC192" s="23">
        <f t="shared" si="50"/>
        <v>4438482</v>
      </c>
      <c r="AD192" s="23">
        <f t="shared" si="51"/>
        <v>29688037</v>
      </c>
      <c r="AF192" s="23">
        <f t="shared" si="52"/>
        <v>25.322965383180573</v>
      </c>
      <c r="AG192" s="23">
        <f t="shared" si="53"/>
        <v>-6.1203282131780581</v>
      </c>
      <c r="AH192" s="23">
        <f t="shared" si="54"/>
        <v>-0.38136922048518135</v>
      </c>
      <c r="AI192" s="23">
        <f t="shared" si="55"/>
        <v>-1.4733774132514719</v>
      </c>
      <c r="AJ192" s="23">
        <f t="shared" si="56"/>
        <v>1.8548893068594901</v>
      </c>
      <c r="AK192" s="23">
        <f t="shared" si="57"/>
        <v>-1.5448645740773319</v>
      </c>
      <c r="AL192" s="23">
        <f t="shared" si="58"/>
        <v>17.657915269048022</v>
      </c>
    </row>
    <row r="193" spans="1:38">
      <c r="A193">
        <v>2000</v>
      </c>
      <c r="B193" s="7" t="s">
        <v>408</v>
      </c>
      <c r="C193" s="8" t="s">
        <v>409</v>
      </c>
      <c r="D193" s="9"/>
      <c r="E193" s="10">
        <v>11063058</v>
      </c>
      <c r="F193" s="10">
        <v>348379190</v>
      </c>
      <c r="G193" s="10">
        <v>273048897</v>
      </c>
      <c r="H193" s="10">
        <v>62837104</v>
      </c>
      <c r="I193" s="10">
        <v>12493189</v>
      </c>
      <c r="J193" s="10">
        <v>1059822</v>
      </c>
      <c r="K193" s="10">
        <v>3791744</v>
      </c>
      <c r="L193" s="10">
        <v>3437371</v>
      </c>
      <c r="M193" s="10">
        <v>2926141</v>
      </c>
      <c r="N193" s="10">
        <v>10981243</v>
      </c>
      <c r="O193" s="12">
        <v>43612352</v>
      </c>
      <c r="Q193" s="22">
        <f t="shared" si="39"/>
        <v>67168599</v>
      </c>
      <c r="R193" s="22">
        <f t="shared" si="40"/>
        <v>-43612352</v>
      </c>
      <c r="S193" s="22">
        <f t="shared" si="41"/>
        <v>-11063058</v>
      </c>
      <c r="T193" s="22">
        <f t="shared" si="42"/>
        <v>1059822</v>
      </c>
      <c r="U193" s="22">
        <f t="shared" si="43"/>
        <v>-3437371</v>
      </c>
      <c r="V193" s="22">
        <f t="shared" si="44"/>
        <v>865603</v>
      </c>
      <c r="X193" s="23">
        <f t="shared" si="45"/>
        <v>259587265</v>
      </c>
      <c r="Y193" s="23">
        <f t="shared" si="46"/>
        <v>-183756651</v>
      </c>
      <c r="Z193" s="23">
        <f t="shared" si="47"/>
        <v>-38445987</v>
      </c>
      <c r="AA193" s="23">
        <f t="shared" si="48"/>
        <v>4293861</v>
      </c>
      <c r="AB193" s="23">
        <f t="shared" si="49"/>
        <v>-13565881</v>
      </c>
      <c r="AC193" s="23">
        <f t="shared" si="50"/>
        <v>4639538</v>
      </c>
      <c r="AD193" s="23">
        <f t="shared" si="51"/>
        <v>32752145</v>
      </c>
      <c r="AF193" s="23">
        <f t="shared" si="52"/>
        <v>37.590360762620385</v>
      </c>
      <c r="AG193" s="23">
        <f t="shared" si="53"/>
        <v>-4.9633359219603381</v>
      </c>
      <c r="AH193" s="23">
        <f t="shared" si="54"/>
        <v>-4.3234205536039125</v>
      </c>
      <c r="AI193" s="23">
        <f t="shared" si="55"/>
        <v>-1.3218339071705913</v>
      </c>
      <c r="AJ193" s="23">
        <f t="shared" si="56"/>
        <v>1.8294079840754156</v>
      </c>
      <c r="AK193" s="23">
        <f t="shared" si="57"/>
        <v>0.15609727976804894</v>
      </c>
      <c r="AL193" s="23">
        <f t="shared" si="58"/>
        <v>28.967275643729007</v>
      </c>
    </row>
    <row r="194" spans="1:38">
      <c r="B194" s="7" t="s">
        <v>410</v>
      </c>
      <c r="C194" s="8" t="s">
        <v>411</v>
      </c>
      <c r="D194" s="9"/>
      <c r="E194" s="10">
        <v>8502617</v>
      </c>
      <c r="F194" s="10">
        <v>314244160</v>
      </c>
      <c r="G194" s="10">
        <v>245129254</v>
      </c>
      <c r="H194" s="10">
        <v>59723437</v>
      </c>
      <c r="I194" s="10">
        <v>9391469</v>
      </c>
      <c r="J194" s="10">
        <v>1398867</v>
      </c>
      <c r="K194" s="10">
        <v>3004126</v>
      </c>
      <c r="L194" s="10">
        <v>3161676</v>
      </c>
      <c r="M194" s="10">
        <v>1529846</v>
      </c>
      <c r="N194" s="10">
        <v>9102940</v>
      </c>
      <c r="O194" s="12">
        <v>42717992</v>
      </c>
      <c r="Q194" s="22">
        <f t="shared" si="39"/>
        <v>60612078</v>
      </c>
      <c r="R194" s="22">
        <f t="shared" si="40"/>
        <v>-42717992</v>
      </c>
      <c r="S194" s="22">
        <f t="shared" si="41"/>
        <v>-8502617</v>
      </c>
      <c r="T194" s="22">
        <f t="shared" si="42"/>
        <v>1398867</v>
      </c>
      <c r="U194" s="22">
        <f t="shared" si="43"/>
        <v>-3161676</v>
      </c>
      <c r="V194" s="22">
        <f t="shared" si="44"/>
        <v>1474280</v>
      </c>
      <c r="X194" s="23">
        <f t="shared" si="45"/>
        <v>259388449</v>
      </c>
      <c r="Y194" s="23">
        <f t="shared" si="46"/>
        <v>-181340418</v>
      </c>
      <c r="Z194" s="23">
        <f t="shared" si="47"/>
        <v>-38479758</v>
      </c>
      <c r="AA194" s="23">
        <f t="shared" si="48"/>
        <v>4498081</v>
      </c>
      <c r="AB194" s="23">
        <f t="shared" si="49"/>
        <v>-13351476</v>
      </c>
      <c r="AC194" s="23">
        <f t="shared" si="50"/>
        <v>4645460</v>
      </c>
      <c r="AD194" s="23">
        <f t="shared" si="51"/>
        <v>35360338</v>
      </c>
      <c r="AF194" s="23">
        <f t="shared" si="52"/>
        <v>31.685980532935382</v>
      </c>
      <c r="AG194" s="23">
        <f t="shared" si="53"/>
        <v>7.0653698380625505</v>
      </c>
      <c r="AH194" s="23">
        <f t="shared" si="54"/>
        <v>-5.2230187603597127</v>
      </c>
      <c r="AI194" s="23">
        <f t="shared" si="55"/>
        <v>-0.16209651449935164</v>
      </c>
      <c r="AJ194" s="23">
        <f t="shared" si="56"/>
        <v>2.4020263932271875</v>
      </c>
      <c r="AK194" s="23">
        <f t="shared" si="57"/>
        <v>0.42076460702889645</v>
      </c>
      <c r="AL194" s="23">
        <f t="shared" si="58"/>
        <v>36.189026096394947</v>
      </c>
    </row>
    <row r="195" spans="1:38">
      <c r="B195" s="7" t="s">
        <v>412</v>
      </c>
      <c r="C195" s="8" t="s">
        <v>413</v>
      </c>
      <c r="D195" s="9"/>
      <c r="E195" s="10">
        <v>9490321</v>
      </c>
      <c r="F195" s="10">
        <v>335754826</v>
      </c>
      <c r="G195" s="10">
        <v>263362681</v>
      </c>
      <c r="H195" s="10">
        <v>62793617</v>
      </c>
      <c r="I195" s="10">
        <v>9598528</v>
      </c>
      <c r="J195" s="10">
        <v>997977</v>
      </c>
      <c r="K195" s="10">
        <v>3339499</v>
      </c>
      <c r="L195" s="10">
        <v>2954758</v>
      </c>
      <c r="M195" s="10">
        <v>2108937</v>
      </c>
      <c r="N195" s="10">
        <v>8872309</v>
      </c>
      <c r="O195" s="12">
        <v>45322143</v>
      </c>
      <c r="Q195" s="22">
        <f t="shared" si="39"/>
        <v>64410992</v>
      </c>
      <c r="R195" s="22">
        <f t="shared" si="40"/>
        <v>-45322143</v>
      </c>
      <c r="S195" s="22">
        <f t="shared" si="41"/>
        <v>-9490321</v>
      </c>
      <c r="T195" s="22">
        <f t="shared" si="42"/>
        <v>997977</v>
      </c>
      <c r="U195" s="22">
        <f t="shared" si="43"/>
        <v>-2954758</v>
      </c>
      <c r="V195" s="22">
        <f t="shared" si="44"/>
        <v>1230562</v>
      </c>
      <c r="X195" s="23">
        <f t="shared" si="45"/>
        <v>259875937</v>
      </c>
      <c r="Y195" s="23">
        <f t="shared" si="46"/>
        <v>-180816394</v>
      </c>
      <c r="Z195" s="23">
        <f t="shared" si="47"/>
        <v>-38215872</v>
      </c>
      <c r="AA195" s="23">
        <f t="shared" si="48"/>
        <v>4414740</v>
      </c>
      <c r="AB195" s="23">
        <f t="shared" si="49"/>
        <v>-12950636</v>
      </c>
      <c r="AC195" s="23">
        <f t="shared" si="50"/>
        <v>4794165</v>
      </c>
      <c r="AD195" s="23">
        <f t="shared" si="51"/>
        <v>37101940</v>
      </c>
      <c r="AF195" s="23">
        <f t="shared" si="52"/>
        <v>27.678533798938719</v>
      </c>
      <c r="AG195" s="23">
        <f t="shared" si="53"/>
        <v>7.1566928062120976</v>
      </c>
      <c r="AH195" s="23">
        <f t="shared" si="54"/>
        <v>-3.0823891528399296</v>
      </c>
      <c r="AI195" s="23">
        <f t="shared" si="55"/>
        <v>5.0390986412171294E-3</v>
      </c>
      <c r="AJ195" s="23">
        <f t="shared" si="56"/>
        <v>3.2311103615375529</v>
      </c>
      <c r="AK195" s="23">
        <f t="shared" si="57"/>
        <v>0.98216613516086593</v>
      </c>
      <c r="AL195" s="23">
        <f t="shared" si="58"/>
        <v>35.971153047650525</v>
      </c>
    </row>
    <row r="196" spans="1:38">
      <c r="B196" s="7" t="s">
        <v>414</v>
      </c>
      <c r="C196" s="8" t="s">
        <v>415</v>
      </c>
      <c r="D196" s="9"/>
      <c r="E196" s="10">
        <v>8893055</v>
      </c>
      <c r="F196" s="10">
        <v>342482135</v>
      </c>
      <c r="G196" s="10">
        <v>268692250</v>
      </c>
      <c r="H196" s="10">
        <v>62226579</v>
      </c>
      <c r="I196" s="10">
        <v>11563306</v>
      </c>
      <c r="J196" s="10">
        <v>808092</v>
      </c>
      <c r="K196" s="10">
        <v>2960483</v>
      </c>
      <c r="L196" s="10">
        <v>2805053</v>
      </c>
      <c r="M196" s="10">
        <v>1786752</v>
      </c>
      <c r="N196" s="10">
        <v>10740076</v>
      </c>
      <c r="O196" s="12">
        <v>47195929</v>
      </c>
      <c r="Q196" s="22">
        <f t="shared" si="39"/>
        <v>67652290</v>
      </c>
      <c r="R196" s="22">
        <f t="shared" si="40"/>
        <v>-47195929</v>
      </c>
      <c r="S196" s="22">
        <f t="shared" si="41"/>
        <v>-8893055</v>
      </c>
      <c r="T196" s="22">
        <f t="shared" si="42"/>
        <v>808092</v>
      </c>
      <c r="U196" s="22">
        <f t="shared" si="43"/>
        <v>-2805053</v>
      </c>
      <c r="V196" s="22">
        <f t="shared" si="44"/>
        <v>1173731</v>
      </c>
      <c r="X196" s="23">
        <f t="shared" si="45"/>
        <v>259843959</v>
      </c>
      <c r="Y196" s="23">
        <f t="shared" si="46"/>
        <v>-178848416</v>
      </c>
      <c r="Z196" s="23">
        <f t="shared" si="47"/>
        <v>-37949051</v>
      </c>
      <c r="AA196" s="23">
        <f t="shared" si="48"/>
        <v>4264758</v>
      </c>
      <c r="AB196" s="23">
        <f t="shared" si="49"/>
        <v>-12358858</v>
      </c>
      <c r="AC196" s="23">
        <f t="shared" si="50"/>
        <v>4744176</v>
      </c>
      <c r="AD196" s="23">
        <f t="shared" si="51"/>
        <v>39696568</v>
      </c>
      <c r="AF196" s="23">
        <f t="shared" si="52"/>
        <v>13.584680590367091</v>
      </c>
      <c r="AG196" s="23">
        <f t="shared" si="53"/>
        <v>15.826159203452891</v>
      </c>
      <c r="AH196" s="23">
        <f t="shared" si="54"/>
        <v>-1.0042092038621482</v>
      </c>
      <c r="AI196" s="23">
        <f t="shared" si="55"/>
        <v>-0.38180362009114982</v>
      </c>
      <c r="AJ196" s="23">
        <f t="shared" si="56"/>
        <v>4.6578222736653148</v>
      </c>
      <c r="AK196" s="23">
        <f t="shared" si="57"/>
        <v>1.0296874798424698</v>
      </c>
      <c r="AL196" s="23">
        <f t="shared" si="58"/>
        <v>33.71233672337447</v>
      </c>
    </row>
    <row r="197" spans="1:38">
      <c r="B197" s="7" t="s">
        <v>416</v>
      </c>
      <c r="C197" s="8" t="s">
        <v>417</v>
      </c>
      <c r="D197" s="9"/>
      <c r="E197" s="10">
        <v>10766359</v>
      </c>
      <c r="F197" s="10">
        <v>358130952</v>
      </c>
      <c r="G197" s="10">
        <v>283492180</v>
      </c>
      <c r="H197" s="10">
        <v>62588201</v>
      </c>
      <c r="I197" s="10">
        <v>12050571</v>
      </c>
      <c r="J197" s="10">
        <v>1134283</v>
      </c>
      <c r="K197" s="10">
        <v>3702210</v>
      </c>
      <c r="L197" s="10">
        <v>3173300</v>
      </c>
      <c r="M197" s="10">
        <v>2727049</v>
      </c>
      <c r="N197" s="10">
        <v>10986715</v>
      </c>
      <c r="O197" s="12">
        <v>42789384</v>
      </c>
      <c r="Q197" s="22">
        <f t="shared" si="39"/>
        <v>65606314</v>
      </c>
      <c r="R197" s="22">
        <f t="shared" si="40"/>
        <v>-42789384</v>
      </c>
      <c r="S197" s="22">
        <f t="shared" si="41"/>
        <v>-10766359</v>
      </c>
      <c r="T197" s="22">
        <f t="shared" si="42"/>
        <v>1134283</v>
      </c>
      <c r="U197" s="22">
        <f t="shared" si="43"/>
        <v>-3173300</v>
      </c>
      <c r="V197" s="22">
        <f t="shared" si="44"/>
        <v>975161</v>
      </c>
      <c r="X197" s="23">
        <f t="shared" si="45"/>
        <v>258281674</v>
      </c>
      <c r="Y197" s="23">
        <f t="shared" si="46"/>
        <v>-178025448</v>
      </c>
      <c r="Z197" s="23">
        <f t="shared" si="47"/>
        <v>-37652352</v>
      </c>
      <c r="AA197" s="23">
        <f t="shared" si="48"/>
        <v>4339219</v>
      </c>
      <c r="AB197" s="23">
        <f t="shared" si="49"/>
        <v>-12094787</v>
      </c>
      <c r="AC197" s="23">
        <f t="shared" si="50"/>
        <v>4853734</v>
      </c>
      <c r="AD197" s="23">
        <f t="shared" si="51"/>
        <v>39702040</v>
      </c>
      <c r="AF197" s="23">
        <f t="shared" si="52"/>
        <v>-3.9862763186960732</v>
      </c>
      <c r="AG197" s="23">
        <f t="shared" si="53"/>
        <v>17.498710389808057</v>
      </c>
      <c r="AH197" s="23">
        <f t="shared" si="54"/>
        <v>2.4231542697432489</v>
      </c>
      <c r="AI197" s="23">
        <f t="shared" si="55"/>
        <v>0.13848863944636297</v>
      </c>
      <c r="AJ197" s="23">
        <f t="shared" si="56"/>
        <v>4.49159589394832</v>
      </c>
      <c r="AK197" s="23">
        <f t="shared" si="57"/>
        <v>0.65399075388802785</v>
      </c>
      <c r="AL197" s="23">
        <f t="shared" si="58"/>
        <v>21.219663628137944</v>
      </c>
    </row>
    <row r="198" spans="1:38">
      <c r="B198" s="7" t="s">
        <v>418</v>
      </c>
      <c r="C198" s="8" t="s">
        <v>419</v>
      </c>
      <c r="D198" s="9"/>
      <c r="E198" s="10">
        <v>8815043</v>
      </c>
      <c r="F198" s="10">
        <v>318188415</v>
      </c>
      <c r="G198" s="10">
        <v>247247440</v>
      </c>
      <c r="H198" s="10">
        <v>61941426</v>
      </c>
      <c r="I198" s="10">
        <v>8999549</v>
      </c>
      <c r="J198" s="10">
        <v>1214857</v>
      </c>
      <c r="K198" s="10">
        <v>3230145</v>
      </c>
      <c r="L198" s="10">
        <v>2677104</v>
      </c>
      <c r="M198" s="10">
        <v>1576120</v>
      </c>
      <c r="N198" s="10">
        <v>9191327</v>
      </c>
      <c r="O198" s="12">
        <v>43940168</v>
      </c>
      <c r="Q198" s="22">
        <f t="shared" si="39"/>
        <v>61754760</v>
      </c>
      <c r="R198" s="22">
        <f t="shared" si="40"/>
        <v>-43940168</v>
      </c>
      <c r="S198" s="22">
        <f t="shared" si="41"/>
        <v>-8815043</v>
      </c>
      <c r="T198" s="22">
        <f t="shared" si="42"/>
        <v>1214857</v>
      </c>
      <c r="U198" s="22">
        <f t="shared" si="43"/>
        <v>-2677104</v>
      </c>
      <c r="V198" s="22">
        <f t="shared" si="44"/>
        <v>1654025</v>
      </c>
      <c r="X198" s="23">
        <f t="shared" si="45"/>
        <v>259424356</v>
      </c>
      <c r="Y198" s="23">
        <f t="shared" si="46"/>
        <v>-179247624</v>
      </c>
      <c r="Z198" s="23">
        <f t="shared" si="47"/>
        <v>-37964778</v>
      </c>
      <c r="AA198" s="23">
        <f t="shared" si="48"/>
        <v>4155209</v>
      </c>
      <c r="AB198" s="23">
        <f t="shared" si="49"/>
        <v>-11610215</v>
      </c>
      <c r="AC198" s="23">
        <f t="shared" si="50"/>
        <v>5033479</v>
      </c>
      <c r="AD198" s="23">
        <f t="shared" si="51"/>
        <v>39790427</v>
      </c>
      <c r="AF198" s="23">
        <f t="shared" si="52"/>
        <v>0.10154597504130193</v>
      </c>
      <c r="AG198" s="23">
        <f t="shared" si="53"/>
        <v>5.9184784941818149</v>
      </c>
      <c r="AH198" s="23">
        <f t="shared" si="54"/>
        <v>1.4563774814595947</v>
      </c>
      <c r="AI198" s="23">
        <f t="shared" si="55"/>
        <v>-0.96965136475788205</v>
      </c>
      <c r="AJ198" s="23">
        <f t="shared" si="56"/>
        <v>4.9243335852728549</v>
      </c>
      <c r="AK198" s="23">
        <f t="shared" si="57"/>
        <v>1.0973283117372916</v>
      </c>
      <c r="AL198" s="23">
        <f t="shared" si="58"/>
        <v>12.528412482934975</v>
      </c>
    </row>
    <row r="199" spans="1:38">
      <c r="B199" s="7" t="s">
        <v>420</v>
      </c>
      <c r="C199" s="8" t="s">
        <v>421</v>
      </c>
      <c r="D199" s="9"/>
      <c r="E199" s="10">
        <v>9122889</v>
      </c>
      <c r="F199" s="10">
        <v>327186698</v>
      </c>
      <c r="G199" s="10">
        <v>256021130</v>
      </c>
      <c r="H199" s="10">
        <v>64175128</v>
      </c>
      <c r="I199" s="10">
        <v>6990440</v>
      </c>
      <c r="J199" s="10">
        <v>991676</v>
      </c>
      <c r="K199" s="10">
        <v>3058644</v>
      </c>
      <c r="L199" s="10">
        <v>2928568</v>
      </c>
      <c r="M199" s="10">
        <v>2125530</v>
      </c>
      <c r="N199" s="10">
        <v>5986662</v>
      </c>
      <c r="O199" s="12">
        <v>45010464</v>
      </c>
      <c r="Q199" s="22">
        <f t="shared" si="39"/>
        <v>61123793</v>
      </c>
      <c r="R199" s="22">
        <f t="shared" si="40"/>
        <v>-45010464</v>
      </c>
      <c r="S199" s="22">
        <f t="shared" si="41"/>
        <v>-9122889</v>
      </c>
      <c r="T199" s="22">
        <f t="shared" si="42"/>
        <v>991676</v>
      </c>
      <c r="U199" s="22">
        <f t="shared" si="43"/>
        <v>-2928568</v>
      </c>
      <c r="V199" s="22">
        <f t="shared" si="44"/>
        <v>933114</v>
      </c>
      <c r="X199" s="23">
        <f t="shared" si="45"/>
        <v>256137157</v>
      </c>
      <c r="Y199" s="23">
        <f t="shared" si="46"/>
        <v>-178935945</v>
      </c>
      <c r="Z199" s="23">
        <f t="shared" si="47"/>
        <v>-37597346</v>
      </c>
      <c r="AA199" s="23">
        <f t="shared" si="48"/>
        <v>4148908</v>
      </c>
      <c r="AB199" s="23">
        <f t="shared" si="49"/>
        <v>-11584025</v>
      </c>
      <c r="AC199" s="23">
        <f t="shared" si="50"/>
        <v>4736031</v>
      </c>
      <c r="AD199" s="23">
        <f t="shared" si="51"/>
        <v>36904780</v>
      </c>
      <c r="AF199" s="23">
        <f t="shared" si="52"/>
        <v>-10.077047184055605</v>
      </c>
      <c r="AG199" s="23">
        <f t="shared" si="53"/>
        <v>5.0683306587202717</v>
      </c>
      <c r="AH199" s="23">
        <f t="shared" si="54"/>
        <v>1.667098809388404</v>
      </c>
      <c r="AI199" s="23">
        <f t="shared" si="55"/>
        <v>-0.71649083578917971</v>
      </c>
      <c r="AJ199" s="23">
        <f t="shared" si="56"/>
        <v>3.6833949922834224</v>
      </c>
      <c r="AK199" s="23">
        <f t="shared" si="57"/>
        <v>-0.15668722444163299</v>
      </c>
      <c r="AL199" s="23">
        <f t="shared" si="58"/>
        <v>-0.53140078389431922</v>
      </c>
    </row>
    <row r="200" spans="1:38">
      <c r="B200" s="7" t="s">
        <v>422</v>
      </c>
      <c r="C200" s="8" t="s">
        <v>423</v>
      </c>
      <c r="D200" s="9"/>
      <c r="E200" s="10">
        <v>8971298</v>
      </c>
      <c r="F200" s="10">
        <v>329365195</v>
      </c>
      <c r="G200" s="10">
        <v>257124536</v>
      </c>
      <c r="H200" s="10">
        <v>64270118</v>
      </c>
      <c r="I200" s="10">
        <v>7970541</v>
      </c>
      <c r="J200" s="10">
        <v>770208</v>
      </c>
      <c r="K200" s="10">
        <v>3187414</v>
      </c>
      <c r="L200" s="10">
        <v>2619058</v>
      </c>
      <c r="M200" s="10">
        <v>1940676</v>
      </c>
      <c r="N200" s="10">
        <v>7368429</v>
      </c>
      <c r="O200" s="12">
        <v>46994013</v>
      </c>
      <c r="Q200" s="22">
        <f t="shared" si="39"/>
        <v>63935852</v>
      </c>
      <c r="R200" s="22">
        <f t="shared" si="40"/>
        <v>-46994013</v>
      </c>
      <c r="S200" s="22">
        <f t="shared" si="41"/>
        <v>-8971298</v>
      </c>
      <c r="T200" s="22">
        <f t="shared" si="42"/>
        <v>770208</v>
      </c>
      <c r="U200" s="22">
        <f t="shared" si="43"/>
        <v>-2619058</v>
      </c>
      <c r="V200" s="22">
        <f t="shared" si="44"/>
        <v>1246738</v>
      </c>
      <c r="X200" s="23">
        <f t="shared" si="45"/>
        <v>252420719</v>
      </c>
      <c r="Y200" s="23">
        <f t="shared" si="46"/>
        <v>-178734029</v>
      </c>
      <c r="Z200" s="23">
        <f t="shared" si="47"/>
        <v>-37675589</v>
      </c>
      <c r="AA200" s="23">
        <f t="shared" si="48"/>
        <v>4111024</v>
      </c>
      <c r="AB200" s="23">
        <f t="shared" si="49"/>
        <v>-11398030</v>
      </c>
      <c r="AC200" s="23">
        <f t="shared" si="50"/>
        <v>4809038</v>
      </c>
      <c r="AD200" s="23">
        <f t="shared" si="51"/>
        <v>33533133</v>
      </c>
      <c r="AF200" s="23">
        <f t="shared" si="52"/>
        <v>-18.699954111902066</v>
      </c>
      <c r="AG200" s="23">
        <f t="shared" si="53"/>
        <v>0.28815337386345335</v>
      </c>
      <c r="AH200" s="23">
        <f t="shared" si="54"/>
        <v>0.6888807112997779</v>
      </c>
      <c r="AI200" s="23">
        <f t="shared" si="55"/>
        <v>-0.38727277380754932</v>
      </c>
      <c r="AJ200" s="23">
        <f t="shared" si="56"/>
        <v>2.4204309047573083</v>
      </c>
      <c r="AK200" s="23">
        <f t="shared" si="57"/>
        <v>0.16339447782992222</v>
      </c>
      <c r="AL200" s="23">
        <f t="shared" si="58"/>
        <v>-15.526367417959156</v>
      </c>
    </row>
    <row r="201" spans="1:38">
      <c r="B201" s="7" t="s">
        <v>424</v>
      </c>
      <c r="C201" s="8" t="s">
        <v>425</v>
      </c>
      <c r="D201" s="9"/>
      <c r="E201" s="10">
        <v>10190578</v>
      </c>
      <c r="F201" s="10">
        <v>331800134</v>
      </c>
      <c r="G201" s="10">
        <v>260271042</v>
      </c>
      <c r="H201" s="10">
        <v>61482696</v>
      </c>
      <c r="I201" s="10">
        <v>10046396</v>
      </c>
      <c r="J201" s="10">
        <v>1085921</v>
      </c>
      <c r="K201" s="10">
        <v>3513867</v>
      </c>
      <c r="L201" s="10">
        <v>2743389</v>
      </c>
      <c r="M201" s="10">
        <v>2514646</v>
      </c>
      <c r="N201" s="10">
        <v>9388149</v>
      </c>
      <c r="O201" s="12">
        <v>42050416</v>
      </c>
      <c r="Q201" s="22">
        <f t="shared" si="39"/>
        <v>62287390</v>
      </c>
      <c r="R201" s="22">
        <f t="shared" si="40"/>
        <v>-42050416</v>
      </c>
      <c r="S201" s="22">
        <f t="shared" si="41"/>
        <v>-10190578</v>
      </c>
      <c r="T201" s="22">
        <f t="shared" si="42"/>
        <v>1085921</v>
      </c>
      <c r="U201" s="22">
        <f t="shared" si="43"/>
        <v>-2743389</v>
      </c>
      <c r="V201" s="22">
        <f t="shared" si="44"/>
        <v>999221</v>
      </c>
      <c r="X201" s="23">
        <f t="shared" si="45"/>
        <v>249101795</v>
      </c>
      <c r="Y201" s="23">
        <f t="shared" si="46"/>
        <v>-177995061</v>
      </c>
      <c r="Z201" s="23">
        <f t="shared" si="47"/>
        <v>-37099808</v>
      </c>
      <c r="AA201" s="23">
        <f t="shared" si="48"/>
        <v>4062662</v>
      </c>
      <c r="AB201" s="23">
        <f t="shared" si="49"/>
        <v>-10968119</v>
      </c>
      <c r="AC201" s="23">
        <f t="shared" si="50"/>
        <v>4833098</v>
      </c>
      <c r="AD201" s="23">
        <f t="shared" si="51"/>
        <v>31934567</v>
      </c>
      <c r="AF201" s="23">
        <f t="shared" si="52"/>
        <v>-23.121932777257793</v>
      </c>
      <c r="AG201" s="23">
        <f t="shared" si="53"/>
        <v>7.6537628796908161E-2</v>
      </c>
      <c r="AH201" s="23">
        <f t="shared" si="54"/>
        <v>1.3917269742310472</v>
      </c>
      <c r="AI201" s="23">
        <f t="shared" si="55"/>
        <v>-0.69658133435964498</v>
      </c>
      <c r="AJ201" s="23">
        <f t="shared" si="56"/>
        <v>2.837808838034519</v>
      </c>
      <c r="AK201" s="23">
        <f t="shared" si="57"/>
        <v>-5.1977177998913909E-2</v>
      </c>
      <c r="AL201" s="23">
        <f t="shared" si="58"/>
        <v>-19.564417848553877</v>
      </c>
    </row>
    <row r="202" spans="1:38">
      <c r="B202" s="7" t="s">
        <v>426</v>
      </c>
      <c r="C202" s="8" t="s">
        <v>427</v>
      </c>
      <c r="D202" s="9"/>
      <c r="E202" s="10">
        <v>9191460</v>
      </c>
      <c r="F202" s="10">
        <v>288913670</v>
      </c>
      <c r="G202" s="10">
        <v>223885003</v>
      </c>
      <c r="H202" s="10">
        <v>57081152</v>
      </c>
      <c r="I202" s="10">
        <v>7947515</v>
      </c>
      <c r="J202" s="10">
        <v>1111947</v>
      </c>
      <c r="K202" s="10">
        <v>2921008</v>
      </c>
      <c r="L202" s="10">
        <v>2528107</v>
      </c>
      <c r="M202" s="10">
        <v>1802916</v>
      </c>
      <c r="N202" s="10">
        <v>7649447</v>
      </c>
      <c r="O202" s="12">
        <v>41893986</v>
      </c>
      <c r="Q202" s="22">
        <f t="shared" si="39"/>
        <v>59032961</v>
      </c>
      <c r="R202" s="22">
        <f t="shared" si="40"/>
        <v>-41893986</v>
      </c>
      <c r="S202" s="22">
        <f t="shared" si="41"/>
        <v>-9191460</v>
      </c>
      <c r="T202" s="22">
        <f t="shared" si="42"/>
        <v>1111947</v>
      </c>
      <c r="U202" s="22">
        <f t="shared" si="43"/>
        <v>-2528107</v>
      </c>
      <c r="V202" s="22">
        <f t="shared" si="44"/>
        <v>1118092</v>
      </c>
      <c r="X202" s="23">
        <f t="shared" si="45"/>
        <v>246379996</v>
      </c>
      <c r="Y202" s="23">
        <f t="shared" si="46"/>
        <v>-175948879</v>
      </c>
      <c r="Z202" s="23">
        <f t="shared" si="47"/>
        <v>-37476225</v>
      </c>
      <c r="AA202" s="23">
        <f t="shared" si="48"/>
        <v>3959752</v>
      </c>
      <c r="AB202" s="23">
        <f t="shared" si="49"/>
        <v>-10819122</v>
      </c>
      <c r="AC202" s="23">
        <f t="shared" si="50"/>
        <v>4297165</v>
      </c>
      <c r="AD202" s="23">
        <f t="shared" si="51"/>
        <v>30392687</v>
      </c>
      <c r="AF202" s="23">
        <f t="shared" si="52"/>
        <v>-32.782659004890803</v>
      </c>
      <c r="AG202" s="23">
        <f t="shared" si="53"/>
        <v>8.2902980659141967</v>
      </c>
      <c r="AH202" s="23">
        <f t="shared" si="54"/>
        <v>1.2278154240465931</v>
      </c>
      <c r="AI202" s="23">
        <f t="shared" si="55"/>
        <v>-0.49121614100798666</v>
      </c>
      <c r="AJ202" s="23">
        <f t="shared" si="56"/>
        <v>1.9881490590689062</v>
      </c>
      <c r="AK202" s="23">
        <f t="shared" si="57"/>
        <v>-1.8504802675276644</v>
      </c>
      <c r="AL202" s="23">
        <f t="shared" si="58"/>
        <v>-23.618092864396758</v>
      </c>
    </row>
    <row r="203" spans="1:38">
      <c r="B203" s="7" t="s">
        <v>428</v>
      </c>
      <c r="C203" s="8" t="s">
        <v>429</v>
      </c>
      <c r="D203" s="9"/>
      <c r="E203" s="10">
        <v>9391148</v>
      </c>
      <c r="F203" s="10">
        <v>304628907</v>
      </c>
      <c r="G203" s="10">
        <v>237290144</v>
      </c>
      <c r="H203" s="10">
        <v>59532484</v>
      </c>
      <c r="I203" s="10">
        <v>7806279</v>
      </c>
      <c r="J203" s="10">
        <v>843199</v>
      </c>
      <c r="K203" s="10">
        <v>2981762</v>
      </c>
      <c r="L203" s="10">
        <v>2579459</v>
      </c>
      <c r="M203" s="10">
        <v>1834979</v>
      </c>
      <c r="N203" s="10">
        <v>7216802</v>
      </c>
      <c r="O203" s="12">
        <v>42623357</v>
      </c>
      <c r="Q203" s="22">
        <f t="shared" ref="Q203:Q266" si="59">F203-(SUM(G203:H203)+SUM(R203,S203))</f>
        <v>59820784</v>
      </c>
      <c r="R203" s="22">
        <f t="shared" ref="R203:R266" si="60">-O203</f>
        <v>-42623357</v>
      </c>
      <c r="S203" s="22">
        <f t="shared" ref="S203:S266" si="61">-E203</f>
        <v>-9391148</v>
      </c>
      <c r="T203" s="22">
        <f t="shared" ref="T203:T266" si="62">J203</f>
        <v>843199</v>
      </c>
      <c r="U203" s="22">
        <f t="shared" ref="U203:U266" si="63">-L203</f>
        <v>-2579459</v>
      </c>
      <c r="V203" s="22">
        <f t="shared" ref="V203:V266" si="64">K203-M203</f>
        <v>1146783</v>
      </c>
      <c r="X203" s="23">
        <f t="shared" si="45"/>
        <v>245076987</v>
      </c>
      <c r="Y203" s="23">
        <f t="shared" si="46"/>
        <v>-173561772</v>
      </c>
      <c r="Z203" s="23">
        <f t="shared" si="47"/>
        <v>-37744484</v>
      </c>
      <c r="AA203" s="23">
        <f t="shared" si="48"/>
        <v>3811275</v>
      </c>
      <c r="AB203" s="23">
        <f t="shared" si="49"/>
        <v>-10470013</v>
      </c>
      <c r="AC203" s="23">
        <f t="shared" si="50"/>
        <v>4510834</v>
      </c>
      <c r="AD203" s="23">
        <f t="shared" si="51"/>
        <v>31622827</v>
      </c>
      <c r="AF203" s="23">
        <f t="shared" si="52"/>
        <v>-29.969478208513912</v>
      </c>
      <c r="AG203" s="23">
        <f t="shared" si="53"/>
        <v>14.562268085597585</v>
      </c>
      <c r="AH203" s="23">
        <f t="shared" si="54"/>
        <v>-0.39869632063922344</v>
      </c>
      <c r="AI203" s="23">
        <f t="shared" si="55"/>
        <v>-0.91487606754463779</v>
      </c>
      <c r="AJ203" s="23">
        <f t="shared" si="56"/>
        <v>3.0186116811968531</v>
      </c>
      <c r="AK203" s="23">
        <f t="shared" si="57"/>
        <v>-0.61021092660625531</v>
      </c>
      <c r="AL203" s="23">
        <f t="shared" si="58"/>
        <v>-14.312381756509589</v>
      </c>
    </row>
    <row r="204" spans="1:38">
      <c r="B204" s="7" t="s">
        <v>430</v>
      </c>
      <c r="C204" s="8" t="s">
        <v>431</v>
      </c>
      <c r="D204" s="9"/>
      <c r="E204" s="10">
        <v>9431203</v>
      </c>
      <c r="F204" s="10">
        <v>312833109</v>
      </c>
      <c r="G204" s="10">
        <v>244101824</v>
      </c>
      <c r="H204" s="10">
        <v>59631190</v>
      </c>
      <c r="I204" s="10">
        <v>9100095</v>
      </c>
      <c r="J204" s="10">
        <v>1042529</v>
      </c>
      <c r="K204" s="10">
        <v>2773522</v>
      </c>
      <c r="L204" s="10">
        <v>2371768</v>
      </c>
      <c r="M204" s="10">
        <v>1500311</v>
      </c>
      <c r="N204" s="10">
        <v>9044067</v>
      </c>
      <c r="O204" s="12">
        <v>43843848</v>
      </c>
      <c r="Q204" s="22">
        <f t="shared" si="59"/>
        <v>62375146</v>
      </c>
      <c r="R204" s="22">
        <f t="shared" si="60"/>
        <v>-43843848</v>
      </c>
      <c r="S204" s="22">
        <f t="shared" si="61"/>
        <v>-9431203</v>
      </c>
      <c r="T204" s="22">
        <f t="shared" si="62"/>
        <v>1042529</v>
      </c>
      <c r="U204" s="22">
        <f t="shared" si="63"/>
        <v>-2371768</v>
      </c>
      <c r="V204" s="22">
        <f t="shared" si="64"/>
        <v>1273211</v>
      </c>
      <c r="X204" s="23">
        <f t="shared" si="45"/>
        <v>243516281</v>
      </c>
      <c r="Y204" s="23">
        <f t="shared" si="46"/>
        <v>-170411607</v>
      </c>
      <c r="Z204" s="23">
        <f t="shared" si="47"/>
        <v>-38204389</v>
      </c>
      <c r="AA204" s="23">
        <f t="shared" si="48"/>
        <v>4083596</v>
      </c>
      <c r="AB204" s="23">
        <f t="shared" si="49"/>
        <v>-10222723</v>
      </c>
      <c r="AC204" s="23">
        <f t="shared" si="50"/>
        <v>4537307</v>
      </c>
      <c r="AD204" s="23">
        <f t="shared" si="51"/>
        <v>33298465</v>
      </c>
      <c r="AF204" s="23">
        <f t="shared" si="52"/>
        <v>-26.554148698244212</v>
      </c>
      <c r="AG204" s="23">
        <f t="shared" si="53"/>
        <v>24.818504134403426</v>
      </c>
      <c r="AH204" s="23">
        <f t="shared" si="54"/>
        <v>-1.5769477907119505</v>
      </c>
      <c r="AI204" s="23">
        <f t="shared" si="55"/>
        <v>-8.179372920508203E-2</v>
      </c>
      <c r="AJ204" s="23">
        <f t="shared" si="56"/>
        <v>3.5049125889907153</v>
      </c>
      <c r="AK204" s="23">
        <f t="shared" si="57"/>
        <v>-0.81033585498855709</v>
      </c>
      <c r="AL204" s="23">
        <f t="shared" si="58"/>
        <v>-0.69980934975565801</v>
      </c>
    </row>
    <row r="205" spans="1:38">
      <c r="B205" s="7" t="s">
        <v>432</v>
      </c>
      <c r="C205" s="8" t="s">
        <v>433</v>
      </c>
      <c r="D205" s="9"/>
      <c r="E205" s="10">
        <v>10241306</v>
      </c>
      <c r="F205" s="10">
        <v>327244183</v>
      </c>
      <c r="G205" s="10">
        <v>256563375</v>
      </c>
      <c r="H205" s="10">
        <v>59457078</v>
      </c>
      <c r="I205" s="10">
        <v>11223730</v>
      </c>
      <c r="J205" s="10">
        <v>909504</v>
      </c>
      <c r="K205" s="10">
        <v>2975644</v>
      </c>
      <c r="L205" s="10">
        <v>2558237</v>
      </c>
      <c r="M205" s="10">
        <v>2222924</v>
      </c>
      <c r="N205" s="10">
        <v>10327717</v>
      </c>
      <c r="O205" s="12">
        <v>40284595</v>
      </c>
      <c r="Q205" s="22">
        <f t="shared" si="59"/>
        <v>61749631</v>
      </c>
      <c r="R205" s="22">
        <f t="shared" si="60"/>
        <v>-40284595</v>
      </c>
      <c r="S205" s="22">
        <f t="shared" si="61"/>
        <v>-10241306</v>
      </c>
      <c r="T205" s="22">
        <f t="shared" si="62"/>
        <v>909504</v>
      </c>
      <c r="U205" s="22">
        <f t="shared" si="63"/>
        <v>-2558237</v>
      </c>
      <c r="V205" s="22">
        <f t="shared" si="64"/>
        <v>752720</v>
      </c>
      <c r="X205" s="23">
        <f t="shared" si="45"/>
        <v>242978522</v>
      </c>
      <c r="Y205" s="23">
        <f t="shared" si="46"/>
        <v>-168645786</v>
      </c>
      <c r="Z205" s="23">
        <f t="shared" si="47"/>
        <v>-38255117</v>
      </c>
      <c r="AA205" s="23">
        <f t="shared" si="48"/>
        <v>3907179</v>
      </c>
      <c r="AB205" s="23">
        <f t="shared" si="49"/>
        <v>-10037571</v>
      </c>
      <c r="AC205" s="23">
        <f t="shared" si="50"/>
        <v>4290806</v>
      </c>
      <c r="AD205" s="23">
        <f t="shared" si="51"/>
        <v>34238033</v>
      </c>
      <c r="AF205" s="23">
        <f t="shared" si="52"/>
        <v>-19.174435651499518</v>
      </c>
      <c r="AG205" s="23">
        <f t="shared" si="53"/>
        <v>29.276348102668809</v>
      </c>
      <c r="AH205" s="23">
        <f t="shared" si="54"/>
        <v>-3.6177381080507525</v>
      </c>
      <c r="AI205" s="23">
        <f t="shared" si="55"/>
        <v>-0.48687993796815848</v>
      </c>
      <c r="AJ205" s="23">
        <f t="shared" si="56"/>
        <v>2.9139208306785558</v>
      </c>
      <c r="AK205" s="23">
        <f t="shared" si="57"/>
        <v>-1.6981348142281059</v>
      </c>
      <c r="AL205" s="23">
        <f t="shared" si="58"/>
        <v>7.2130804216008313</v>
      </c>
    </row>
    <row r="206" spans="1:38">
      <c r="B206" s="7" t="s">
        <v>434</v>
      </c>
      <c r="C206" s="8" t="s">
        <v>435</v>
      </c>
      <c r="D206" s="9"/>
      <c r="E206" s="10">
        <v>8681104</v>
      </c>
      <c r="F206" s="10">
        <v>295970693</v>
      </c>
      <c r="G206" s="10">
        <v>228489303</v>
      </c>
      <c r="H206" s="10">
        <v>59167676</v>
      </c>
      <c r="I206" s="10">
        <v>8313714</v>
      </c>
      <c r="J206" s="10">
        <v>1184636</v>
      </c>
      <c r="K206" s="10">
        <v>2756384</v>
      </c>
      <c r="L206" s="10">
        <v>2306548</v>
      </c>
      <c r="M206" s="10">
        <v>1262170</v>
      </c>
      <c r="N206" s="10">
        <v>8686016</v>
      </c>
      <c r="O206" s="12">
        <v>41598249</v>
      </c>
      <c r="Q206" s="22">
        <f t="shared" si="59"/>
        <v>58593067</v>
      </c>
      <c r="R206" s="22">
        <f t="shared" si="60"/>
        <v>-41598249</v>
      </c>
      <c r="S206" s="22">
        <f t="shared" si="61"/>
        <v>-8681104</v>
      </c>
      <c r="T206" s="22">
        <f t="shared" si="62"/>
        <v>1184636</v>
      </c>
      <c r="U206" s="22">
        <f t="shared" si="63"/>
        <v>-2306548</v>
      </c>
      <c r="V206" s="22">
        <f t="shared" si="64"/>
        <v>1494214</v>
      </c>
      <c r="X206" s="23">
        <f t="shared" ref="X206:X269" si="65">SUM(Q203:Q206)</f>
        <v>242538628</v>
      </c>
      <c r="Y206" s="23">
        <f t="shared" ref="Y206:Y269" si="66">SUM(R203:R206)</f>
        <v>-168350049</v>
      </c>
      <c r="Z206" s="23">
        <f t="shared" ref="Z206:Z269" si="67">SUM(S203:S206)</f>
        <v>-37744761</v>
      </c>
      <c r="AA206" s="23">
        <f t="shared" ref="AA206:AA269" si="68">SUM(T203:T206)</f>
        <v>3979868</v>
      </c>
      <c r="AB206" s="23">
        <f t="shared" ref="AB206:AB269" si="69">SUM(U203:U206)</f>
        <v>-9816012</v>
      </c>
      <c r="AC206" s="23">
        <f t="shared" ref="AC206:AC269" si="70">SUM(V203:V206)</f>
        <v>4666928</v>
      </c>
      <c r="AD206" s="23">
        <f t="shared" ref="AD206:AD269" si="71">SUM(X206:AC206)</f>
        <v>35274602</v>
      </c>
      <c r="AF206" s="23">
        <f t="shared" si="52"/>
        <v>-12.639119403953982</v>
      </c>
      <c r="AG206" s="23">
        <f t="shared" si="53"/>
        <v>25.002165817059876</v>
      </c>
      <c r="AH206" s="23">
        <f t="shared" si="54"/>
        <v>-0.88355465247281351</v>
      </c>
      <c r="AI206" s="23">
        <f t="shared" si="55"/>
        <v>6.6186974517916108E-2</v>
      </c>
      <c r="AJ206" s="23">
        <f t="shared" si="56"/>
        <v>3.3004979125406058</v>
      </c>
      <c r="AK206" s="23">
        <f t="shared" si="57"/>
        <v>1.216618326638905</v>
      </c>
      <c r="AL206" s="23">
        <f t="shared" si="58"/>
        <v>16.062794974330501</v>
      </c>
    </row>
    <row r="207" spans="1:38">
      <c r="B207" s="7" t="s">
        <v>436</v>
      </c>
      <c r="C207" s="8" t="s">
        <v>437</v>
      </c>
      <c r="D207" s="9"/>
      <c r="E207" s="10">
        <v>9714663</v>
      </c>
      <c r="F207" s="10">
        <v>311332191</v>
      </c>
      <c r="G207" s="10">
        <v>242122622</v>
      </c>
      <c r="H207" s="10">
        <v>60599186</v>
      </c>
      <c r="I207" s="10">
        <v>8610383</v>
      </c>
      <c r="J207" s="10">
        <v>818942</v>
      </c>
      <c r="K207" s="10">
        <v>2840276</v>
      </c>
      <c r="L207" s="10">
        <v>2346470</v>
      </c>
      <c r="M207" s="10">
        <v>2027112</v>
      </c>
      <c r="N207" s="10">
        <v>7896019</v>
      </c>
      <c r="O207" s="12">
        <v>42046894</v>
      </c>
      <c r="Q207" s="22">
        <f t="shared" si="59"/>
        <v>60371940</v>
      </c>
      <c r="R207" s="22">
        <f t="shared" si="60"/>
        <v>-42046894</v>
      </c>
      <c r="S207" s="22">
        <f t="shared" si="61"/>
        <v>-9714663</v>
      </c>
      <c r="T207" s="22">
        <f t="shared" si="62"/>
        <v>818942</v>
      </c>
      <c r="U207" s="22">
        <f t="shared" si="63"/>
        <v>-2346470</v>
      </c>
      <c r="V207" s="22">
        <f t="shared" si="64"/>
        <v>813164</v>
      </c>
      <c r="X207" s="23">
        <f t="shared" si="65"/>
        <v>243089784</v>
      </c>
      <c r="Y207" s="23">
        <f t="shared" si="66"/>
        <v>-167773586</v>
      </c>
      <c r="Z207" s="23">
        <f t="shared" si="67"/>
        <v>-38068276</v>
      </c>
      <c r="AA207" s="23">
        <f t="shared" si="68"/>
        <v>3955611</v>
      </c>
      <c r="AB207" s="23">
        <f t="shared" si="69"/>
        <v>-9583023</v>
      </c>
      <c r="AC207" s="23">
        <f t="shared" si="70"/>
        <v>4333309</v>
      </c>
      <c r="AD207" s="23">
        <f t="shared" si="71"/>
        <v>35953819</v>
      </c>
      <c r="AF207" s="23">
        <f t="shared" si="52"/>
        <v>-6.2840776379670293</v>
      </c>
      <c r="AG207" s="23">
        <f t="shared" si="53"/>
        <v>18.303822109263031</v>
      </c>
      <c r="AH207" s="23">
        <f t="shared" si="54"/>
        <v>-1.0239185762866805</v>
      </c>
      <c r="AI207" s="23">
        <f t="shared" si="55"/>
        <v>0.45642978093008574</v>
      </c>
      <c r="AJ207" s="23">
        <f t="shared" si="56"/>
        <v>2.804904191519626</v>
      </c>
      <c r="AK207" s="23">
        <f t="shared" si="57"/>
        <v>-0.56138244692670891</v>
      </c>
      <c r="AL207" s="23">
        <f t="shared" si="58"/>
        <v>13.695777420532327</v>
      </c>
    </row>
    <row r="208" spans="1:38">
      <c r="B208" s="7" t="s">
        <v>438</v>
      </c>
      <c r="C208" s="8" t="s">
        <v>439</v>
      </c>
      <c r="D208" s="9"/>
      <c r="E208" s="10">
        <v>9763371</v>
      </c>
      <c r="F208" s="10">
        <v>322549438</v>
      </c>
      <c r="G208" s="10">
        <v>249225912</v>
      </c>
      <c r="H208" s="10">
        <v>62224562</v>
      </c>
      <c r="I208" s="10">
        <v>11098964</v>
      </c>
      <c r="J208" s="10">
        <v>738698</v>
      </c>
      <c r="K208" s="10">
        <v>2662837</v>
      </c>
      <c r="L208" s="10">
        <v>2229313</v>
      </c>
      <c r="M208" s="10">
        <v>1698624</v>
      </c>
      <c r="N208" s="10">
        <v>10572562</v>
      </c>
      <c r="O208" s="12">
        <v>43998858</v>
      </c>
      <c r="Q208" s="22">
        <f t="shared" si="59"/>
        <v>64861193</v>
      </c>
      <c r="R208" s="22">
        <f t="shared" si="60"/>
        <v>-43998858</v>
      </c>
      <c r="S208" s="22">
        <f t="shared" si="61"/>
        <v>-9763371</v>
      </c>
      <c r="T208" s="22">
        <f t="shared" si="62"/>
        <v>738698</v>
      </c>
      <c r="U208" s="22">
        <f t="shared" si="63"/>
        <v>-2229313</v>
      </c>
      <c r="V208" s="22">
        <f t="shared" si="64"/>
        <v>964213</v>
      </c>
      <c r="X208" s="23">
        <f t="shared" si="65"/>
        <v>245575831</v>
      </c>
      <c r="Y208" s="23">
        <f t="shared" si="66"/>
        <v>-167928596</v>
      </c>
      <c r="Z208" s="23">
        <f t="shared" si="67"/>
        <v>-38400444</v>
      </c>
      <c r="AA208" s="23">
        <f t="shared" si="68"/>
        <v>3651780</v>
      </c>
      <c r="AB208" s="23">
        <f t="shared" si="69"/>
        <v>-9440568</v>
      </c>
      <c r="AC208" s="23">
        <f t="shared" si="70"/>
        <v>4024311</v>
      </c>
      <c r="AD208" s="23">
        <f t="shared" si="71"/>
        <v>37482314</v>
      </c>
      <c r="AF208" s="23">
        <f t="shared" si="52"/>
        <v>6.1851199447181724</v>
      </c>
      <c r="AG208" s="23">
        <f t="shared" si="53"/>
        <v>7.4568332203901893</v>
      </c>
      <c r="AH208" s="23">
        <f t="shared" si="54"/>
        <v>-0.58878089425443481</v>
      </c>
      <c r="AI208" s="23">
        <f t="shared" si="55"/>
        <v>-1.2968045223706257</v>
      </c>
      <c r="AJ208" s="23">
        <f t="shared" si="56"/>
        <v>2.3489220899521945</v>
      </c>
      <c r="AK208" s="23">
        <f t="shared" si="57"/>
        <v>-1.5405995441531615</v>
      </c>
      <c r="AL208" s="23">
        <f t="shared" si="58"/>
        <v>12.564690294282336</v>
      </c>
    </row>
    <row r="209" spans="1:38">
      <c r="B209" s="7" t="s">
        <v>440</v>
      </c>
      <c r="C209" s="8" t="s">
        <v>441</v>
      </c>
      <c r="D209" s="9"/>
      <c r="E209" s="10">
        <v>10678598</v>
      </c>
      <c r="F209" s="10">
        <v>334946903</v>
      </c>
      <c r="G209" s="10">
        <v>260517495</v>
      </c>
      <c r="H209" s="10">
        <v>60872199</v>
      </c>
      <c r="I209" s="10">
        <v>13557209</v>
      </c>
      <c r="J209" s="10">
        <v>936954</v>
      </c>
      <c r="K209" s="10">
        <v>3033678</v>
      </c>
      <c r="L209" s="10">
        <v>2266334</v>
      </c>
      <c r="M209" s="10">
        <v>2391883</v>
      </c>
      <c r="N209" s="10">
        <v>12869624</v>
      </c>
      <c r="O209" s="12">
        <v>41222943</v>
      </c>
      <c r="Q209" s="22">
        <f t="shared" si="59"/>
        <v>65458750</v>
      </c>
      <c r="R209" s="22">
        <f t="shared" si="60"/>
        <v>-41222943</v>
      </c>
      <c r="S209" s="22">
        <f t="shared" si="61"/>
        <v>-10678598</v>
      </c>
      <c r="T209" s="22">
        <f t="shared" si="62"/>
        <v>936954</v>
      </c>
      <c r="U209" s="22">
        <f t="shared" si="63"/>
        <v>-2266334</v>
      </c>
      <c r="V209" s="22">
        <f t="shared" si="64"/>
        <v>641795</v>
      </c>
      <c r="X209" s="23">
        <f t="shared" si="65"/>
        <v>249284950</v>
      </c>
      <c r="Y209" s="23">
        <f t="shared" si="66"/>
        <v>-168866944</v>
      </c>
      <c r="Z209" s="23">
        <f t="shared" si="67"/>
        <v>-38837736</v>
      </c>
      <c r="AA209" s="23">
        <f t="shared" si="68"/>
        <v>3679230</v>
      </c>
      <c r="AB209" s="23">
        <f t="shared" si="69"/>
        <v>-9148665</v>
      </c>
      <c r="AC209" s="23">
        <f t="shared" si="70"/>
        <v>3913386</v>
      </c>
      <c r="AD209" s="23">
        <f t="shared" si="71"/>
        <v>40024221</v>
      </c>
      <c r="AF209" s="23">
        <f t="shared" si="52"/>
        <v>18.419364219901301</v>
      </c>
      <c r="AG209" s="23">
        <f t="shared" si="53"/>
        <v>-0.64594248156720913</v>
      </c>
      <c r="AH209" s="23">
        <f t="shared" si="54"/>
        <v>-1.7016719389224257</v>
      </c>
      <c r="AI209" s="23">
        <f t="shared" si="55"/>
        <v>-0.66577714905526264</v>
      </c>
      <c r="AJ209" s="23">
        <f t="shared" si="56"/>
        <v>2.5962531200317498</v>
      </c>
      <c r="AK209" s="23">
        <f t="shared" si="57"/>
        <v>-1.1023413640614226</v>
      </c>
      <c r="AL209" s="23">
        <f t="shared" si="58"/>
        <v>16.899884406326731</v>
      </c>
    </row>
    <row r="210" spans="1:38">
      <c r="B210" s="7" t="s">
        <v>442</v>
      </c>
      <c r="C210" s="8" t="s">
        <v>443</v>
      </c>
      <c r="D210" s="9"/>
      <c r="E210" s="10">
        <v>9509088</v>
      </c>
      <c r="F210" s="10">
        <v>311925535</v>
      </c>
      <c r="G210" s="10">
        <v>239880325</v>
      </c>
      <c r="H210" s="10">
        <v>60951089</v>
      </c>
      <c r="I210" s="10">
        <v>11094121</v>
      </c>
      <c r="J210" s="10">
        <v>1419308</v>
      </c>
      <c r="K210" s="10">
        <v>2783639</v>
      </c>
      <c r="L210" s="10">
        <v>2329429</v>
      </c>
      <c r="M210" s="10">
        <v>1302282</v>
      </c>
      <c r="N210" s="10">
        <v>11665357</v>
      </c>
      <c r="O210" s="12">
        <v>41528227</v>
      </c>
      <c r="Q210" s="22">
        <f t="shared" si="59"/>
        <v>62131436</v>
      </c>
      <c r="R210" s="22">
        <f t="shared" si="60"/>
        <v>-41528227</v>
      </c>
      <c r="S210" s="22">
        <f t="shared" si="61"/>
        <v>-9509088</v>
      </c>
      <c r="T210" s="22">
        <f t="shared" si="62"/>
        <v>1419308</v>
      </c>
      <c r="U210" s="22">
        <f t="shared" si="63"/>
        <v>-2329429</v>
      </c>
      <c r="V210" s="22">
        <f t="shared" si="64"/>
        <v>1481357</v>
      </c>
      <c r="X210" s="23">
        <f t="shared" si="65"/>
        <v>252823319</v>
      </c>
      <c r="Y210" s="23">
        <f t="shared" si="66"/>
        <v>-168796922</v>
      </c>
      <c r="Z210" s="23">
        <f t="shared" si="67"/>
        <v>-39665720</v>
      </c>
      <c r="AA210" s="23">
        <f t="shared" si="68"/>
        <v>3913902</v>
      </c>
      <c r="AB210" s="23">
        <f t="shared" si="69"/>
        <v>-9171546</v>
      </c>
      <c r="AC210" s="23">
        <f t="shared" si="70"/>
        <v>3900529</v>
      </c>
      <c r="AD210" s="23">
        <f t="shared" si="71"/>
        <v>43003562</v>
      </c>
      <c r="AF210" s="23">
        <f t="shared" si="52"/>
        <v>29.15607949311519</v>
      </c>
      <c r="AG210" s="23">
        <f t="shared" si="53"/>
        <v>-1.2668406577627722</v>
      </c>
      <c r="AH210" s="23">
        <f t="shared" si="54"/>
        <v>-5.4457283458506494</v>
      </c>
      <c r="AI210" s="23">
        <f t="shared" si="55"/>
        <v>-0.18700707097985117</v>
      </c>
      <c r="AJ210" s="23">
        <f t="shared" si="56"/>
        <v>1.8269972259361</v>
      </c>
      <c r="AK210" s="23">
        <f t="shared" si="57"/>
        <v>-2.1726651940679584</v>
      </c>
      <c r="AL210" s="23">
        <f t="shared" si="58"/>
        <v>21.910835450390056</v>
      </c>
    </row>
    <row r="211" spans="1:38">
      <c r="B211" s="7" t="s">
        <v>444</v>
      </c>
      <c r="C211" s="8" t="s">
        <v>445</v>
      </c>
      <c r="D211" s="9"/>
      <c r="E211" s="10">
        <v>10032635</v>
      </c>
      <c r="F211" s="10">
        <v>329016927</v>
      </c>
      <c r="G211" s="10">
        <v>256563263</v>
      </c>
      <c r="H211" s="10">
        <v>61314469</v>
      </c>
      <c r="I211" s="10">
        <v>11139195</v>
      </c>
      <c r="J211" s="10">
        <v>912888</v>
      </c>
      <c r="K211" s="10">
        <v>2800643</v>
      </c>
      <c r="L211" s="10">
        <v>2323421</v>
      </c>
      <c r="M211" s="10">
        <v>1652001</v>
      </c>
      <c r="N211" s="10">
        <v>10877304</v>
      </c>
      <c r="O211" s="12">
        <v>42262849</v>
      </c>
      <c r="Q211" s="22">
        <f t="shared" si="59"/>
        <v>63434679</v>
      </c>
      <c r="R211" s="22">
        <f t="shared" si="60"/>
        <v>-42262849</v>
      </c>
      <c r="S211" s="22">
        <f t="shared" si="61"/>
        <v>-10032635</v>
      </c>
      <c r="T211" s="22">
        <f t="shared" si="62"/>
        <v>912888</v>
      </c>
      <c r="U211" s="22">
        <f t="shared" si="63"/>
        <v>-2323421</v>
      </c>
      <c r="V211" s="22">
        <f t="shared" si="64"/>
        <v>1148642</v>
      </c>
      <c r="X211" s="23">
        <f t="shared" si="65"/>
        <v>255886058</v>
      </c>
      <c r="Y211" s="23">
        <f t="shared" si="66"/>
        <v>-169012877</v>
      </c>
      <c r="Z211" s="23">
        <f t="shared" si="67"/>
        <v>-39983692</v>
      </c>
      <c r="AA211" s="23">
        <f t="shared" si="68"/>
        <v>4007848</v>
      </c>
      <c r="AB211" s="23">
        <f t="shared" si="69"/>
        <v>-9148497</v>
      </c>
      <c r="AC211" s="23">
        <f t="shared" si="70"/>
        <v>4236007</v>
      </c>
      <c r="AD211" s="23">
        <f t="shared" si="71"/>
        <v>45984847</v>
      </c>
      <c r="AF211" s="23">
        <f t="shared" si="52"/>
        <v>35.590861710685033</v>
      </c>
      <c r="AG211" s="23">
        <f t="shared" si="53"/>
        <v>-3.4468966982339206</v>
      </c>
      <c r="AH211" s="23">
        <f t="shared" si="54"/>
        <v>-5.327434062011605</v>
      </c>
      <c r="AI211" s="23">
        <f t="shared" si="55"/>
        <v>0.14528915551363264</v>
      </c>
      <c r="AJ211" s="23">
        <f t="shared" si="56"/>
        <v>1.2085670231582353</v>
      </c>
      <c r="AK211" s="23">
        <f t="shared" si="57"/>
        <v>-0.27063049964177655</v>
      </c>
      <c r="AL211" s="23">
        <f t="shared" si="58"/>
        <v>27.899756629469596</v>
      </c>
    </row>
    <row r="212" spans="1:38">
      <c r="B212" s="7" t="s">
        <v>446</v>
      </c>
      <c r="C212" s="8" t="s">
        <v>447</v>
      </c>
      <c r="D212" s="9"/>
      <c r="E212" s="10">
        <v>9859141</v>
      </c>
      <c r="F212" s="10">
        <v>338986934</v>
      </c>
      <c r="G212" s="10">
        <v>263323861</v>
      </c>
      <c r="H212" s="10">
        <v>63148516</v>
      </c>
      <c r="I212" s="10">
        <v>12514557</v>
      </c>
      <c r="J212" s="10">
        <v>934467</v>
      </c>
      <c r="K212" s="10">
        <v>2827011</v>
      </c>
      <c r="L212" s="10">
        <v>2189441</v>
      </c>
      <c r="M212" s="10">
        <v>1650412</v>
      </c>
      <c r="N212" s="10">
        <v>12436182</v>
      </c>
      <c r="O212" s="12">
        <v>44313950</v>
      </c>
      <c r="Q212" s="22">
        <f t="shared" si="59"/>
        <v>66687648</v>
      </c>
      <c r="R212" s="22">
        <f t="shared" si="60"/>
        <v>-44313950</v>
      </c>
      <c r="S212" s="22">
        <f t="shared" si="61"/>
        <v>-9859141</v>
      </c>
      <c r="T212" s="22">
        <f t="shared" si="62"/>
        <v>934467</v>
      </c>
      <c r="U212" s="22">
        <f t="shared" si="63"/>
        <v>-2189441</v>
      </c>
      <c r="V212" s="22">
        <f t="shared" si="64"/>
        <v>1176599</v>
      </c>
      <c r="X212" s="23">
        <f t="shared" si="65"/>
        <v>257712513</v>
      </c>
      <c r="Y212" s="23">
        <f t="shared" si="66"/>
        <v>-169327969</v>
      </c>
      <c r="Z212" s="23">
        <f t="shared" si="67"/>
        <v>-40079462</v>
      </c>
      <c r="AA212" s="23">
        <f t="shared" si="68"/>
        <v>4203617</v>
      </c>
      <c r="AB212" s="23">
        <f t="shared" si="69"/>
        <v>-9108625</v>
      </c>
      <c r="AC212" s="23">
        <f t="shared" si="70"/>
        <v>4448393</v>
      </c>
      <c r="AD212" s="23">
        <f t="shared" si="71"/>
        <v>47848467</v>
      </c>
      <c r="AF212" s="23">
        <f t="shared" si="52"/>
        <v>32.379756489954168</v>
      </c>
      <c r="AG212" s="23">
        <f t="shared" si="53"/>
        <v>-3.7334221147605775</v>
      </c>
      <c r="AH212" s="23">
        <f t="shared" si="54"/>
        <v>-4.4794939821484876</v>
      </c>
      <c r="AI212" s="23">
        <f t="shared" si="55"/>
        <v>1.4722596902635201</v>
      </c>
      <c r="AJ212" s="23">
        <f t="shared" si="56"/>
        <v>0.88559900544027248</v>
      </c>
      <c r="AK212" s="23">
        <f t="shared" si="57"/>
        <v>1.1314189406769284</v>
      </c>
      <c r="AL212" s="23">
        <f t="shared" si="58"/>
        <v>27.656118029425826</v>
      </c>
    </row>
    <row r="213" spans="1:38">
      <c r="A213" s="24" t="s">
        <v>614</v>
      </c>
      <c r="B213" s="7" t="s">
        <v>448</v>
      </c>
      <c r="C213" s="8" t="s">
        <v>449</v>
      </c>
      <c r="D213" s="9"/>
      <c r="E213" s="10">
        <v>11383758</v>
      </c>
      <c r="F213" s="10">
        <v>355102275</v>
      </c>
      <c r="G213" s="10">
        <v>276394525</v>
      </c>
      <c r="H213" s="10">
        <v>63698071</v>
      </c>
      <c r="I213" s="10">
        <v>15009679</v>
      </c>
      <c r="J213" s="10">
        <v>1138774</v>
      </c>
      <c r="K213" s="10">
        <v>3274386</v>
      </c>
      <c r="L213" s="10">
        <v>2321930</v>
      </c>
      <c r="M213" s="10">
        <v>2192579</v>
      </c>
      <c r="N213" s="10">
        <v>14908330</v>
      </c>
      <c r="O213" s="12">
        <v>41939340</v>
      </c>
      <c r="Q213" s="22">
        <f t="shared" si="59"/>
        <v>68332777</v>
      </c>
      <c r="R213" s="22">
        <f t="shared" si="60"/>
        <v>-41939340</v>
      </c>
      <c r="S213" s="22">
        <f t="shared" si="61"/>
        <v>-11383758</v>
      </c>
      <c r="T213" s="22">
        <f t="shared" si="62"/>
        <v>1138774</v>
      </c>
      <c r="U213" s="22">
        <f t="shared" si="63"/>
        <v>-2321930</v>
      </c>
      <c r="V213" s="22">
        <f t="shared" si="64"/>
        <v>1081807</v>
      </c>
      <c r="X213" s="23">
        <f t="shared" si="65"/>
        <v>260586540</v>
      </c>
      <c r="Y213" s="23">
        <f t="shared" si="66"/>
        <v>-170044366</v>
      </c>
      <c r="Z213" s="23">
        <f t="shared" si="67"/>
        <v>-40784622</v>
      </c>
      <c r="AA213" s="23">
        <f t="shared" si="68"/>
        <v>4405437</v>
      </c>
      <c r="AB213" s="23">
        <f t="shared" si="69"/>
        <v>-9164221</v>
      </c>
      <c r="AC213" s="23">
        <f t="shared" si="70"/>
        <v>4888405</v>
      </c>
      <c r="AD213" s="23">
        <f t="shared" si="71"/>
        <v>49887173</v>
      </c>
      <c r="AF213" s="23">
        <f t="shared" si="52"/>
        <v>28.236876865136239</v>
      </c>
      <c r="AG213" s="23">
        <f t="shared" si="53"/>
        <v>-2.9417736824909095</v>
      </c>
      <c r="AH213" s="23">
        <f t="shared" si="54"/>
        <v>-4.8642695631727602</v>
      </c>
      <c r="AI213" s="23">
        <f t="shared" si="55"/>
        <v>1.8144188240415722</v>
      </c>
      <c r="AJ213" s="23">
        <f t="shared" si="56"/>
        <v>-3.8866465383548626E-2</v>
      </c>
      <c r="AK213" s="23">
        <f t="shared" si="57"/>
        <v>2.4360723972616483</v>
      </c>
      <c r="AL213" s="23">
        <f t="shared" si="58"/>
        <v>24.642458375392241</v>
      </c>
    </row>
    <row r="214" spans="1:38">
      <c r="B214" s="7" t="s">
        <v>450</v>
      </c>
      <c r="C214" s="8" t="s">
        <v>451</v>
      </c>
      <c r="D214" s="9"/>
      <c r="E214" s="10">
        <v>9152175</v>
      </c>
      <c r="F214" s="10">
        <v>321317959</v>
      </c>
      <c r="G214" s="10">
        <v>249058339</v>
      </c>
      <c r="H214" s="10">
        <v>60584362</v>
      </c>
      <c r="I214" s="10">
        <v>11675258</v>
      </c>
      <c r="J214" s="10">
        <v>1820744</v>
      </c>
      <c r="K214" s="10">
        <v>2927056</v>
      </c>
      <c r="L214" s="10">
        <v>1954306</v>
      </c>
      <c r="M214" s="10">
        <v>1303746</v>
      </c>
      <c r="N214" s="10">
        <v>13165006</v>
      </c>
      <c r="O214" s="12">
        <v>42139804</v>
      </c>
      <c r="Q214" s="22">
        <f t="shared" si="59"/>
        <v>62967237</v>
      </c>
      <c r="R214" s="22">
        <f t="shared" si="60"/>
        <v>-42139804</v>
      </c>
      <c r="S214" s="22">
        <f t="shared" si="61"/>
        <v>-9152175</v>
      </c>
      <c r="T214" s="22">
        <f t="shared" si="62"/>
        <v>1820744</v>
      </c>
      <c r="U214" s="22">
        <f t="shared" si="63"/>
        <v>-1954306</v>
      </c>
      <c r="V214" s="22">
        <f t="shared" si="64"/>
        <v>1623310</v>
      </c>
      <c r="X214" s="23">
        <f t="shared" si="65"/>
        <v>261422341</v>
      </c>
      <c r="Y214" s="23">
        <f t="shared" si="66"/>
        <v>-170655943</v>
      </c>
      <c r="Z214" s="23">
        <f t="shared" si="67"/>
        <v>-40427709</v>
      </c>
      <c r="AA214" s="23">
        <f t="shared" si="68"/>
        <v>4806873</v>
      </c>
      <c r="AB214" s="23">
        <f t="shared" si="69"/>
        <v>-8789098</v>
      </c>
      <c r="AC214" s="23">
        <f t="shared" si="70"/>
        <v>5030358</v>
      </c>
      <c r="AD214" s="23">
        <f t="shared" si="71"/>
        <v>51386822</v>
      </c>
      <c r="AF214" s="23">
        <f t="shared" si="52"/>
        <v>19.996069162828885</v>
      </c>
      <c r="AG214" s="23">
        <f t="shared" si="53"/>
        <v>-4.3229465503345974</v>
      </c>
      <c r="AH214" s="23">
        <f t="shared" si="54"/>
        <v>-1.7719206608978113</v>
      </c>
      <c r="AI214" s="23">
        <f t="shared" si="55"/>
        <v>2.076504732328917</v>
      </c>
      <c r="AJ214" s="23">
        <f t="shared" si="56"/>
        <v>0.88934028302120638</v>
      </c>
      <c r="AK214" s="23">
        <f t="shared" si="57"/>
        <v>2.6272916648160449</v>
      </c>
      <c r="AL214" s="23">
        <f t="shared" si="58"/>
        <v>19.494338631762641</v>
      </c>
    </row>
    <row r="215" spans="1:38">
      <c r="B215" s="7" t="s">
        <v>452</v>
      </c>
      <c r="C215" s="8" t="s">
        <v>453</v>
      </c>
      <c r="D215" s="9"/>
      <c r="E215" s="10">
        <v>9903723</v>
      </c>
      <c r="F215" s="10">
        <v>344021123</v>
      </c>
      <c r="G215" s="10">
        <v>269635060</v>
      </c>
      <c r="H215" s="10">
        <v>62835647</v>
      </c>
      <c r="I215" s="10">
        <v>11550416</v>
      </c>
      <c r="J215" s="10">
        <v>980816</v>
      </c>
      <c r="K215" s="10">
        <v>2911766</v>
      </c>
      <c r="L215" s="10">
        <v>2203563</v>
      </c>
      <c r="M215" s="10">
        <v>1648588</v>
      </c>
      <c r="N215" s="10">
        <v>11590847</v>
      </c>
      <c r="O215" s="12">
        <v>43281029</v>
      </c>
      <c r="Q215" s="22">
        <f t="shared" si="59"/>
        <v>64735168</v>
      </c>
      <c r="R215" s="22">
        <f t="shared" si="60"/>
        <v>-43281029</v>
      </c>
      <c r="S215" s="22">
        <f t="shared" si="61"/>
        <v>-9903723</v>
      </c>
      <c r="T215" s="22">
        <f t="shared" si="62"/>
        <v>980816</v>
      </c>
      <c r="U215" s="22">
        <f t="shared" si="63"/>
        <v>-2203563</v>
      </c>
      <c r="V215" s="22">
        <f t="shared" si="64"/>
        <v>1263178</v>
      </c>
      <c r="X215" s="23">
        <f t="shared" si="65"/>
        <v>262722830</v>
      </c>
      <c r="Y215" s="23">
        <f t="shared" si="66"/>
        <v>-171674123</v>
      </c>
      <c r="Z215" s="23">
        <f t="shared" si="67"/>
        <v>-40298797</v>
      </c>
      <c r="AA215" s="23">
        <f t="shared" si="68"/>
        <v>4874801</v>
      </c>
      <c r="AB215" s="23">
        <f t="shared" si="69"/>
        <v>-8669240</v>
      </c>
      <c r="AC215" s="23">
        <f t="shared" si="70"/>
        <v>5144894</v>
      </c>
      <c r="AD215" s="23">
        <f t="shared" si="71"/>
        <v>52100365</v>
      </c>
      <c r="AF215" s="23">
        <f t="shared" si="52"/>
        <v>14.867445356510592</v>
      </c>
      <c r="AG215" s="23">
        <f t="shared" si="53"/>
        <v>-5.7872237783024483</v>
      </c>
      <c r="AH215" s="23">
        <f t="shared" si="54"/>
        <v>-0.68523659543762316</v>
      </c>
      <c r="AI215" s="23">
        <f t="shared" si="55"/>
        <v>1.8853014776802453</v>
      </c>
      <c r="AJ215" s="23">
        <f t="shared" si="56"/>
        <v>1.0422063598471905</v>
      </c>
      <c r="AK215" s="23">
        <f t="shared" si="57"/>
        <v>1.9764923867203472</v>
      </c>
      <c r="AL215" s="23">
        <f t="shared" si="58"/>
        <v>13.298985207018305</v>
      </c>
    </row>
    <row r="216" spans="1:38">
      <c r="B216" s="7" t="s">
        <v>454</v>
      </c>
      <c r="C216" s="8" t="s">
        <v>455</v>
      </c>
      <c r="D216" s="9"/>
      <c r="E216" s="10">
        <v>10082879</v>
      </c>
      <c r="F216" s="10">
        <v>357627644</v>
      </c>
      <c r="G216" s="10">
        <v>280620293</v>
      </c>
      <c r="H216" s="10">
        <v>63933342</v>
      </c>
      <c r="I216" s="10">
        <v>13074009</v>
      </c>
      <c r="J216" s="10">
        <v>1209705</v>
      </c>
      <c r="K216" s="10">
        <v>2928728</v>
      </c>
      <c r="L216" s="10">
        <v>1807687</v>
      </c>
      <c r="M216" s="10">
        <v>1586741</v>
      </c>
      <c r="N216" s="10">
        <v>13818014</v>
      </c>
      <c r="O216" s="12">
        <v>45412104</v>
      </c>
      <c r="Q216" s="22">
        <f t="shared" si="59"/>
        <v>68568992</v>
      </c>
      <c r="R216" s="22">
        <f t="shared" si="60"/>
        <v>-45412104</v>
      </c>
      <c r="S216" s="22">
        <f t="shared" si="61"/>
        <v>-10082879</v>
      </c>
      <c r="T216" s="22">
        <f t="shared" si="62"/>
        <v>1209705</v>
      </c>
      <c r="U216" s="22">
        <f t="shared" si="63"/>
        <v>-1807687</v>
      </c>
      <c r="V216" s="22">
        <f t="shared" si="64"/>
        <v>1341987</v>
      </c>
      <c r="X216" s="23">
        <f t="shared" si="65"/>
        <v>264604174</v>
      </c>
      <c r="Y216" s="23">
        <f t="shared" si="66"/>
        <v>-172772277</v>
      </c>
      <c r="Z216" s="23">
        <f t="shared" si="67"/>
        <v>-40522535</v>
      </c>
      <c r="AA216" s="23">
        <f t="shared" si="68"/>
        <v>5150039</v>
      </c>
      <c r="AB216" s="23">
        <f t="shared" si="69"/>
        <v>-8287486</v>
      </c>
      <c r="AC216" s="23">
        <f t="shared" si="70"/>
        <v>5310282</v>
      </c>
      <c r="AD216" s="23">
        <f t="shared" si="71"/>
        <v>53482197</v>
      </c>
      <c r="AF216" s="23">
        <f t="shared" si="52"/>
        <v>14.403096759609873</v>
      </c>
      <c r="AG216" s="23">
        <f t="shared" si="53"/>
        <v>-7.1983664596819787</v>
      </c>
      <c r="AH216" s="23">
        <f t="shared" si="54"/>
        <v>-0.92599204902426657</v>
      </c>
      <c r="AI216" s="23">
        <f t="shared" si="55"/>
        <v>1.9779567859509479</v>
      </c>
      <c r="AJ216" s="23">
        <f t="shared" si="56"/>
        <v>1.7161239460399011</v>
      </c>
      <c r="AK216" s="23">
        <f t="shared" si="57"/>
        <v>1.8012886389860725</v>
      </c>
      <c r="AL216" s="23">
        <f t="shared" si="58"/>
        <v>11.77410762188055</v>
      </c>
    </row>
    <row r="217" spans="1:38">
      <c r="B217" s="7" t="s">
        <v>456</v>
      </c>
      <c r="C217" s="8" t="s">
        <v>457</v>
      </c>
      <c r="D217" s="9"/>
      <c r="E217" s="10">
        <v>11492826</v>
      </c>
      <c r="F217" s="10">
        <v>372865520</v>
      </c>
      <c r="G217" s="10">
        <v>294685647</v>
      </c>
      <c r="H217" s="10">
        <v>63118590</v>
      </c>
      <c r="I217" s="10">
        <v>15061283</v>
      </c>
      <c r="J217" s="10">
        <v>1383596</v>
      </c>
      <c r="K217" s="10">
        <v>3339974</v>
      </c>
      <c r="L217" s="10">
        <v>2065053</v>
      </c>
      <c r="M217" s="10">
        <v>2207423</v>
      </c>
      <c r="N217" s="10">
        <v>15512377</v>
      </c>
      <c r="O217" s="12">
        <v>42784054</v>
      </c>
      <c r="Q217" s="22">
        <f t="shared" si="59"/>
        <v>69338163</v>
      </c>
      <c r="R217" s="22">
        <f t="shared" si="60"/>
        <v>-42784054</v>
      </c>
      <c r="S217" s="22">
        <f t="shared" si="61"/>
        <v>-11492826</v>
      </c>
      <c r="T217" s="22">
        <f t="shared" si="62"/>
        <v>1383596</v>
      </c>
      <c r="U217" s="22">
        <f t="shared" si="63"/>
        <v>-2065053</v>
      </c>
      <c r="V217" s="22">
        <f t="shared" si="64"/>
        <v>1132551</v>
      </c>
      <c r="X217" s="23">
        <f t="shared" si="65"/>
        <v>265609560</v>
      </c>
      <c r="Y217" s="23">
        <f t="shared" si="66"/>
        <v>-173616991</v>
      </c>
      <c r="Z217" s="23">
        <f t="shared" si="67"/>
        <v>-40631603</v>
      </c>
      <c r="AA217" s="23">
        <f t="shared" si="68"/>
        <v>5394861</v>
      </c>
      <c r="AB217" s="23">
        <f t="shared" si="69"/>
        <v>-8030609</v>
      </c>
      <c r="AC217" s="23">
        <f t="shared" si="70"/>
        <v>5361026</v>
      </c>
      <c r="AD217" s="23">
        <f t="shared" si="71"/>
        <v>54086244</v>
      </c>
      <c r="AF217" s="23">
        <f t="shared" si="52"/>
        <v>10.068760560956221</v>
      </c>
      <c r="AG217" s="23">
        <f t="shared" si="53"/>
        <v>-7.161410008139768</v>
      </c>
      <c r="AH217" s="23">
        <f t="shared" si="54"/>
        <v>0.3067301488500862</v>
      </c>
      <c r="AI217" s="23">
        <f t="shared" si="55"/>
        <v>1.9833234486949181</v>
      </c>
      <c r="AJ217" s="23">
        <f t="shared" si="56"/>
        <v>2.2723516523977012</v>
      </c>
      <c r="AK217" s="23">
        <f t="shared" si="57"/>
        <v>0.94737980041482805</v>
      </c>
      <c r="AL217" s="23">
        <f t="shared" si="58"/>
        <v>8.4171356031739855</v>
      </c>
    </row>
    <row r="218" spans="1:38">
      <c r="B218" s="7" t="s">
        <v>458</v>
      </c>
      <c r="C218" s="8" t="s">
        <v>459</v>
      </c>
      <c r="D218" s="9"/>
      <c r="E218" s="10">
        <v>9959666</v>
      </c>
      <c r="F218" s="10">
        <v>349095892</v>
      </c>
      <c r="G218" s="10">
        <v>273515004</v>
      </c>
      <c r="H218" s="10">
        <v>63206940</v>
      </c>
      <c r="I218" s="10">
        <v>12373948</v>
      </c>
      <c r="J218" s="10">
        <v>2260964</v>
      </c>
      <c r="K218" s="10">
        <v>3334579</v>
      </c>
      <c r="L218" s="10">
        <v>1941043</v>
      </c>
      <c r="M218" s="10">
        <v>1534777</v>
      </c>
      <c r="N218" s="10">
        <v>14493671</v>
      </c>
      <c r="O218" s="12">
        <v>43616072</v>
      </c>
      <c r="Q218" s="22">
        <f t="shared" si="59"/>
        <v>65949686</v>
      </c>
      <c r="R218" s="22">
        <f t="shared" si="60"/>
        <v>-43616072</v>
      </c>
      <c r="S218" s="22">
        <f t="shared" si="61"/>
        <v>-9959666</v>
      </c>
      <c r="T218" s="22">
        <f t="shared" si="62"/>
        <v>2260964</v>
      </c>
      <c r="U218" s="22">
        <f t="shared" si="63"/>
        <v>-1941043</v>
      </c>
      <c r="V218" s="22">
        <f t="shared" si="64"/>
        <v>1799802</v>
      </c>
      <c r="X218" s="23">
        <f t="shared" si="65"/>
        <v>268592009</v>
      </c>
      <c r="Y218" s="23">
        <f t="shared" si="66"/>
        <v>-175093259</v>
      </c>
      <c r="Z218" s="23">
        <f t="shared" si="67"/>
        <v>-41439094</v>
      </c>
      <c r="AA218" s="23">
        <f t="shared" si="68"/>
        <v>5835081</v>
      </c>
      <c r="AB218" s="23">
        <f t="shared" si="69"/>
        <v>-8017346</v>
      </c>
      <c r="AC218" s="23">
        <f t="shared" si="70"/>
        <v>5537518</v>
      </c>
      <c r="AD218" s="23">
        <f t="shared" si="71"/>
        <v>55414909</v>
      </c>
      <c r="AF218" s="23">
        <f t="shared" si="52"/>
        <v>13.952347549338622</v>
      </c>
      <c r="AG218" s="23">
        <f t="shared" si="53"/>
        <v>-8.6351243904517005</v>
      </c>
      <c r="AH218" s="23">
        <f t="shared" si="54"/>
        <v>-1.9681797017920273</v>
      </c>
      <c r="AI218" s="23">
        <f t="shared" si="55"/>
        <v>2.0009176671793401</v>
      </c>
      <c r="AJ218" s="23">
        <f t="shared" si="56"/>
        <v>1.501848080817296</v>
      </c>
      <c r="AK218" s="23">
        <f t="shared" si="57"/>
        <v>0.98694564143312846</v>
      </c>
      <c r="AL218" s="23">
        <f t="shared" si="58"/>
        <v>7.838754846524659</v>
      </c>
    </row>
    <row r="219" spans="1:38">
      <c r="B219" s="7" t="s">
        <v>460</v>
      </c>
      <c r="C219" s="8" t="s">
        <v>461</v>
      </c>
      <c r="D219" s="9"/>
      <c r="E219" s="10">
        <v>10330798</v>
      </c>
      <c r="F219" s="10">
        <v>369016439</v>
      </c>
      <c r="G219" s="10">
        <v>291170309</v>
      </c>
      <c r="H219" s="10">
        <v>64848533</v>
      </c>
      <c r="I219" s="10">
        <v>12997597</v>
      </c>
      <c r="J219" s="10">
        <v>1166206</v>
      </c>
      <c r="K219" s="10">
        <v>2975421</v>
      </c>
      <c r="L219" s="10">
        <v>2119878</v>
      </c>
      <c r="M219" s="10">
        <v>1628162</v>
      </c>
      <c r="N219" s="10">
        <v>13391184</v>
      </c>
      <c r="O219" s="12">
        <v>45199919</v>
      </c>
      <c r="Q219" s="22">
        <f t="shared" si="59"/>
        <v>68528314</v>
      </c>
      <c r="R219" s="22">
        <f t="shared" si="60"/>
        <v>-45199919</v>
      </c>
      <c r="S219" s="22">
        <f t="shared" si="61"/>
        <v>-10330798</v>
      </c>
      <c r="T219" s="22">
        <f t="shared" si="62"/>
        <v>1166206</v>
      </c>
      <c r="U219" s="22">
        <f t="shared" si="63"/>
        <v>-2119878</v>
      </c>
      <c r="V219" s="22">
        <f t="shared" si="64"/>
        <v>1347259</v>
      </c>
      <c r="X219" s="23">
        <f t="shared" si="65"/>
        <v>272385155</v>
      </c>
      <c r="Y219" s="23">
        <f t="shared" si="66"/>
        <v>-177012149</v>
      </c>
      <c r="Z219" s="23">
        <f t="shared" si="67"/>
        <v>-41866169</v>
      </c>
      <c r="AA219" s="23">
        <f t="shared" si="68"/>
        <v>6020471</v>
      </c>
      <c r="AB219" s="23">
        <f t="shared" si="69"/>
        <v>-7933661</v>
      </c>
      <c r="AC219" s="23">
        <f t="shared" si="70"/>
        <v>5621599</v>
      </c>
      <c r="AD219" s="23">
        <f t="shared" si="71"/>
        <v>57215246</v>
      </c>
      <c r="AF219" s="23">
        <f t="shared" si="52"/>
        <v>18.545599440618123</v>
      </c>
      <c r="AG219" s="23">
        <f t="shared" si="53"/>
        <v>-10.245659507375812</v>
      </c>
      <c r="AH219" s="23">
        <f t="shared" si="54"/>
        <v>-3.0083704787864729</v>
      </c>
      <c r="AI219" s="23">
        <f t="shared" si="55"/>
        <v>2.1989673200945905</v>
      </c>
      <c r="AJ219" s="23">
        <f t="shared" si="56"/>
        <v>1.4118499937572415</v>
      </c>
      <c r="AK219" s="23">
        <f t="shared" si="57"/>
        <v>0.9149743960526957</v>
      </c>
      <c r="AL219" s="23">
        <f t="shared" si="58"/>
        <v>9.8173611643603653</v>
      </c>
    </row>
    <row r="220" spans="1:38">
      <c r="B220" s="7" t="s">
        <v>462</v>
      </c>
      <c r="C220" s="8" t="s">
        <v>463</v>
      </c>
      <c r="D220" s="9"/>
      <c r="E220" s="10">
        <v>10594885</v>
      </c>
      <c r="F220" s="10">
        <v>382674284</v>
      </c>
      <c r="G220" s="10">
        <v>301936145</v>
      </c>
      <c r="H220" s="10">
        <v>66496560</v>
      </c>
      <c r="I220" s="10">
        <v>14241579</v>
      </c>
      <c r="J220" s="10">
        <v>1442027</v>
      </c>
      <c r="K220" s="10">
        <v>2981085</v>
      </c>
      <c r="L220" s="10">
        <v>2103377</v>
      </c>
      <c r="M220" s="10">
        <v>1593512</v>
      </c>
      <c r="N220" s="10">
        <v>14967802</v>
      </c>
      <c r="O220" s="12">
        <v>47550641</v>
      </c>
      <c r="Q220" s="22">
        <f t="shared" si="59"/>
        <v>72387105</v>
      </c>
      <c r="R220" s="22">
        <f t="shared" si="60"/>
        <v>-47550641</v>
      </c>
      <c r="S220" s="22">
        <f t="shared" si="61"/>
        <v>-10594885</v>
      </c>
      <c r="T220" s="22">
        <f t="shared" si="62"/>
        <v>1442027</v>
      </c>
      <c r="U220" s="22">
        <f t="shared" si="63"/>
        <v>-2103377</v>
      </c>
      <c r="V220" s="22">
        <f t="shared" si="64"/>
        <v>1387573</v>
      </c>
      <c r="X220" s="23">
        <f t="shared" si="65"/>
        <v>276203268</v>
      </c>
      <c r="Y220" s="23">
        <f t="shared" si="66"/>
        <v>-179150686</v>
      </c>
      <c r="Z220" s="23">
        <f t="shared" si="67"/>
        <v>-42378175</v>
      </c>
      <c r="AA220" s="23">
        <f t="shared" si="68"/>
        <v>6252793</v>
      </c>
      <c r="AB220" s="23">
        <f t="shared" si="69"/>
        <v>-8229351</v>
      </c>
      <c r="AC220" s="23">
        <f t="shared" si="70"/>
        <v>5667185</v>
      </c>
      <c r="AD220" s="23">
        <f t="shared" si="71"/>
        <v>58365034</v>
      </c>
      <c r="AF220" s="23">
        <f t="shared" si="52"/>
        <v>21.687766491716861</v>
      </c>
      <c r="AG220" s="23">
        <f t="shared" si="53"/>
        <v>-11.926228460659535</v>
      </c>
      <c r="AH220" s="23">
        <f t="shared" si="54"/>
        <v>-3.4696405609515257</v>
      </c>
      <c r="AI220" s="23">
        <f t="shared" si="55"/>
        <v>2.0619085637039181</v>
      </c>
      <c r="AJ220" s="23">
        <f t="shared" si="56"/>
        <v>0.10869972301250078</v>
      </c>
      <c r="AK220" s="23">
        <f t="shared" si="57"/>
        <v>0.66733047634524056</v>
      </c>
      <c r="AL220" s="23">
        <f t="shared" si="58"/>
        <v>9.1298362331674596</v>
      </c>
    </row>
    <row r="221" spans="1:38">
      <c r="B221" s="7" t="s">
        <v>464</v>
      </c>
      <c r="C221" s="8" t="s">
        <v>465</v>
      </c>
      <c r="D221" s="9"/>
      <c r="E221" s="10">
        <v>11449314</v>
      </c>
      <c r="F221" s="10">
        <v>396439043</v>
      </c>
      <c r="G221" s="10">
        <v>312731562</v>
      </c>
      <c r="H221" s="10">
        <v>67392786</v>
      </c>
      <c r="I221" s="10">
        <v>16314695</v>
      </c>
      <c r="J221" s="10">
        <v>1691963</v>
      </c>
      <c r="K221" s="10">
        <v>3376103</v>
      </c>
      <c r="L221" s="10">
        <v>2337190</v>
      </c>
      <c r="M221" s="10">
        <v>2378400</v>
      </c>
      <c r="N221" s="10">
        <v>16667171</v>
      </c>
      <c r="O221" s="12">
        <v>43778857</v>
      </c>
      <c r="Q221" s="22">
        <f t="shared" si="59"/>
        <v>71542866</v>
      </c>
      <c r="R221" s="22">
        <f t="shared" si="60"/>
        <v>-43778857</v>
      </c>
      <c r="S221" s="22">
        <f t="shared" si="61"/>
        <v>-11449314</v>
      </c>
      <c r="T221" s="22">
        <f t="shared" si="62"/>
        <v>1691963</v>
      </c>
      <c r="U221" s="22">
        <f t="shared" si="63"/>
        <v>-2337190</v>
      </c>
      <c r="V221" s="22">
        <f t="shared" si="64"/>
        <v>997703</v>
      </c>
      <c r="X221" s="23">
        <f t="shared" si="65"/>
        <v>278407971</v>
      </c>
      <c r="Y221" s="23">
        <f t="shared" si="66"/>
        <v>-180145489</v>
      </c>
      <c r="Z221" s="23">
        <f t="shared" si="67"/>
        <v>-42334663</v>
      </c>
      <c r="AA221" s="23">
        <f t="shared" si="68"/>
        <v>6561160</v>
      </c>
      <c r="AB221" s="23">
        <f t="shared" si="69"/>
        <v>-8501488</v>
      </c>
      <c r="AC221" s="23">
        <f t="shared" si="70"/>
        <v>5532337</v>
      </c>
      <c r="AD221" s="23">
        <f t="shared" si="71"/>
        <v>59519828</v>
      </c>
      <c r="AF221" s="23">
        <f t="shared" si="52"/>
        <v>23.662968720845175</v>
      </c>
      <c r="AG221" s="23">
        <f t="shared" si="53"/>
        <v>-12.070533128534494</v>
      </c>
      <c r="AH221" s="23">
        <f t="shared" si="54"/>
        <v>-3.1487858539409759</v>
      </c>
      <c r="AI221" s="23">
        <f t="shared" si="55"/>
        <v>2.1563690020701012</v>
      </c>
      <c r="AJ221" s="23">
        <f t="shared" si="56"/>
        <v>-0.87060769093154255</v>
      </c>
      <c r="AK221" s="23">
        <f t="shared" si="57"/>
        <v>0.31673672884365939</v>
      </c>
      <c r="AL221" s="23">
        <f t="shared" si="58"/>
        <v>10.046147778351923</v>
      </c>
    </row>
    <row r="222" spans="1:38">
      <c r="B222" s="7" t="s">
        <v>466</v>
      </c>
      <c r="C222" s="8" t="s">
        <v>467</v>
      </c>
      <c r="D222" s="9"/>
      <c r="E222" s="10">
        <v>9833913</v>
      </c>
      <c r="F222" s="10">
        <v>360782586</v>
      </c>
      <c r="G222" s="10">
        <v>281814415</v>
      </c>
      <c r="H222" s="10">
        <v>65566805</v>
      </c>
      <c r="I222" s="10">
        <v>13401366</v>
      </c>
      <c r="J222" s="10">
        <v>2561106</v>
      </c>
      <c r="K222" s="10">
        <v>3721858</v>
      </c>
      <c r="L222" s="10">
        <v>2024716</v>
      </c>
      <c r="M222" s="10">
        <v>1420055</v>
      </c>
      <c r="N222" s="10">
        <v>16239559</v>
      </c>
      <c r="O222" s="12">
        <v>44954190</v>
      </c>
      <c r="Q222" s="22">
        <f t="shared" si="59"/>
        <v>68189469</v>
      </c>
      <c r="R222" s="22">
        <f t="shared" si="60"/>
        <v>-44954190</v>
      </c>
      <c r="S222" s="22">
        <f t="shared" si="61"/>
        <v>-9833913</v>
      </c>
      <c r="T222" s="22">
        <f t="shared" si="62"/>
        <v>2561106</v>
      </c>
      <c r="U222" s="22">
        <f t="shared" si="63"/>
        <v>-2024716</v>
      </c>
      <c r="V222" s="22">
        <f t="shared" si="64"/>
        <v>2301803</v>
      </c>
      <c r="X222" s="23">
        <f t="shared" si="65"/>
        <v>280647754</v>
      </c>
      <c r="Y222" s="23">
        <f t="shared" si="66"/>
        <v>-181483607</v>
      </c>
      <c r="Z222" s="23">
        <f t="shared" si="67"/>
        <v>-42208910</v>
      </c>
      <c r="AA222" s="23">
        <f t="shared" si="68"/>
        <v>6861302</v>
      </c>
      <c r="AB222" s="23">
        <f t="shared" si="69"/>
        <v>-8585161</v>
      </c>
      <c r="AC222" s="23">
        <f t="shared" si="70"/>
        <v>6034338</v>
      </c>
      <c r="AD222" s="23">
        <f t="shared" si="71"/>
        <v>61265716</v>
      </c>
      <c r="AF222" s="23">
        <f t="shared" si="52"/>
        <v>21.755417842515993</v>
      </c>
      <c r="AG222" s="23">
        <f t="shared" si="53"/>
        <v>-11.531820795735674</v>
      </c>
      <c r="AH222" s="23">
        <f t="shared" si="54"/>
        <v>-1.3891857153460272</v>
      </c>
      <c r="AI222" s="23">
        <f t="shared" si="55"/>
        <v>1.8518861052356868</v>
      </c>
      <c r="AJ222" s="23">
        <f t="shared" si="56"/>
        <v>-1.0246610709042219</v>
      </c>
      <c r="AK222" s="23">
        <f t="shared" si="57"/>
        <v>0.89654572923687381</v>
      </c>
      <c r="AL222" s="23">
        <f t="shared" si="58"/>
        <v>10.558182095002628</v>
      </c>
    </row>
    <row r="223" spans="1:38">
      <c r="B223" s="7" t="s">
        <v>468</v>
      </c>
      <c r="C223" s="8" t="s">
        <v>469</v>
      </c>
      <c r="D223" s="9"/>
      <c r="E223" s="10">
        <v>10614943</v>
      </c>
      <c r="F223" s="10">
        <v>376276854</v>
      </c>
      <c r="G223" s="10">
        <v>296409043</v>
      </c>
      <c r="H223" s="10">
        <v>66857483</v>
      </c>
      <c r="I223" s="10">
        <v>13010328</v>
      </c>
      <c r="J223" s="10">
        <v>1494885</v>
      </c>
      <c r="K223" s="10">
        <v>3096134</v>
      </c>
      <c r="L223" s="10">
        <v>2209216</v>
      </c>
      <c r="M223" s="10">
        <v>2098498</v>
      </c>
      <c r="N223" s="10">
        <v>13293633</v>
      </c>
      <c r="O223" s="12">
        <v>46081115</v>
      </c>
      <c r="Q223" s="22">
        <f t="shared" si="59"/>
        <v>69706386</v>
      </c>
      <c r="R223" s="22">
        <f t="shared" si="60"/>
        <v>-46081115</v>
      </c>
      <c r="S223" s="22">
        <f t="shared" si="61"/>
        <v>-10614943</v>
      </c>
      <c r="T223" s="22">
        <f t="shared" si="62"/>
        <v>1494885</v>
      </c>
      <c r="U223" s="22">
        <f t="shared" si="63"/>
        <v>-2209216</v>
      </c>
      <c r="V223" s="22">
        <f t="shared" si="64"/>
        <v>997636</v>
      </c>
      <c r="X223" s="23">
        <f t="shared" si="65"/>
        <v>281825826</v>
      </c>
      <c r="Y223" s="23">
        <f t="shared" si="66"/>
        <v>-182364803</v>
      </c>
      <c r="Z223" s="23">
        <f t="shared" si="67"/>
        <v>-42493055</v>
      </c>
      <c r="AA223" s="23">
        <f t="shared" si="68"/>
        <v>7189981</v>
      </c>
      <c r="AB223" s="23">
        <f t="shared" si="69"/>
        <v>-8674499</v>
      </c>
      <c r="AC223" s="23">
        <f t="shared" si="70"/>
        <v>5684715</v>
      </c>
      <c r="AD223" s="23">
        <f t="shared" si="71"/>
        <v>61168165</v>
      </c>
      <c r="AF223" s="23">
        <f t="shared" si="52"/>
        <v>16.50027162340611</v>
      </c>
      <c r="AG223" s="23">
        <f t="shared" si="53"/>
        <v>-9.3552931678385161</v>
      </c>
      <c r="AH223" s="23">
        <f t="shared" si="54"/>
        <v>-1.0956625092549632</v>
      </c>
      <c r="AI223" s="23">
        <f t="shared" si="55"/>
        <v>2.0440530833337673</v>
      </c>
      <c r="AJ223" s="23">
        <f t="shared" si="56"/>
        <v>-1.2948262076859725</v>
      </c>
      <c r="AK223" s="23">
        <f t="shared" si="57"/>
        <v>0.11031325461748429</v>
      </c>
      <c r="AL223" s="23">
        <f t="shared" si="58"/>
        <v>6.9088560765779112</v>
      </c>
    </row>
    <row r="224" spans="1:38">
      <c r="B224" s="7" t="s">
        <v>470</v>
      </c>
      <c r="C224" s="8" t="s">
        <v>471</v>
      </c>
      <c r="D224" s="9"/>
      <c r="E224" s="10">
        <v>10259805</v>
      </c>
      <c r="F224" s="10">
        <v>391335805</v>
      </c>
      <c r="G224" s="10">
        <v>309262398</v>
      </c>
      <c r="H224" s="10">
        <v>68711012</v>
      </c>
      <c r="I224" s="10">
        <v>13362395</v>
      </c>
      <c r="J224" s="10">
        <v>1537884</v>
      </c>
      <c r="K224" s="10">
        <v>3237587</v>
      </c>
      <c r="L224" s="10">
        <v>2188872</v>
      </c>
      <c r="M224" s="10">
        <v>1659559</v>
      </c>
      <c r="N224" s="10">
        <v>14289435</v>
      </c>
      <c r="O224" s="12">
        <v>48081563</v>
      </c>
      <c r="Q224" s="22">
        <f t="shared" si="59"/>
        <v>71703763</v>
      </c>
      <c r="R224" s="22">
        <f t="shared" si="60"/>
        <v>-48081563</v>
      </c>
      <c r="S224" s="22">
        <f t="shared" si="61"/>
        <v>-10259805</v>
      </c>
      <c r="T224" s="22">
        <f t="shared" si="62"/>
        <v>1537884</v>
      </c>
      <c r="U224" s="22">
        <f t="shared" si="63"/>
        <v>-2188872</v>
      </c>
      <c r="V224" s="22">
        <f t="shared" si="64"/>
        <v>1578028</v>
      </c>
      <c r="X224" s="23">
        <f t="shared" si="65"/>
        <v>281142484</v>
      </c>
      <c r="Y224" s="23">
        <f t="shared" si="66"/>
        <v>-182895725</v>
      </c>
      <c r="Z224" s="23">
        <f t="shared" si="67"/>
        <v>-42157975</v>
      </c>
      <c r="AA224" s="23">
        <f t="shared" si="68"/>
        <v>7285838</v>
      </c>
      <c r="AB224" s="23">
        <f t="shared" si="69"/>
        <v>-8759994</v>
      </c>
      <c r="AC224" s="23">
        <f t="shared" si="70"/>
        <v>5875170</v>
      </c>
      <c r="AD224" s="23">
        <f t="shared" si="71"/>
        <v>60489798</v>
      </c>
      <c r="AF224" s="23">
        <f t="shared" si="52"/>
        <v>8.4626284977406172</v>
      </c>
      <c r="AG224" s="23">
        <f t="shared" si="53"/>
        <v>-6.4165798309994981</v>
      </c>
      <c r="AH224" s="23">
        <f t="shared" si="54"/>
        <v>0.37728068487032834</v>
      </c>
      <c r="AI224" s="23">
        <f t="shared" si="55"/>
        <v>1.7699724119067592</v>
      </c>
      <c r="AJ224" s="23">
        <f t="shared" si="56"/>
        <v>-0.90917962970774591</v>
      </c>
      <c r="AK224" s="23">
        <f t="shared" si="57"/>
        <v>0.35635205832313915</v>
      </c>
      <c r="AL224" s="23">
        <f t="shared" si="58"/>
        <v>3.6404741921335986</v>
      </c>
    </row>
    <row r="225" spans="1:38">
      <c r="B225" s="7" t="s">
        <v>472</v>
      </c>
      <c r="C225" s="8" t="s">
        <v>473</v>
      </c>
      <c r="D225" s="9"/>
      <c r="E225" s="10">
        <v>11678880</v>
      </c>
      <c r="F225" s="10">
        <v>390631496</v>
      </c>
      <c r="G225" s="10">
        <v>309412307</v>
      </c>
      <c r="H225" s="10">
        <v>67213433</v>
      </c>
      <c r="I225" s="10">
        <v>14005756</v>
      </c>
      <c r="J225" s="10">
        <v>1843624</v>
      </c>
      <c r="K225" s="10">
        <v>3517471</v>
      </c>
      <c r="L225" s="10">
        <v>2292407</v>
      </c>
      <c r="M225" s="10">
        <v>3319647</v>
      </c>
      <c r="N225" s="10">
        <v>13754797</v>
      </c>
      <c r="O225" s="12">
        <v>44328707</v>
      </c>
      <c r="Q225" s="22">
        <f t="shared" si="59"/>
        <v>70013343</v>
      </c>
      <c r="R225" s="22">
        <f t="shared" si="60"/>
        <v>-44328707</v>
      </c>
      <c r="S225" s="22">
        <f t="shared" si="61"/>
        <v>-11678880</v>
      </c>
      <c r="T225" s="22">
        <f t="shared" si="62"/>
        <v>1843624</v>
      </c>
      <c r="U225" s="22">
        <f t="shared" si="63"/>
        <v>-2292407</v>
      </c>
      <c r="V225" s="22">
        <f t="shared" si="64"/>
        <v>197824</v>
      </c>
      <c r="X225" s="23">
        <f t="shared" si="65"/>
        <v>279612961</v>
      </c>
      <c r="Y225" s="23">
        <f t="shared" si="66"/>
        <v>-183445575</v>
      </c>
      <c r="Z225" s="23">
        <f t="shared" si="67"/>
        <v>-42387541</v>
      </c>
      <c r="AA225" s="23">
        <f t="shared" si="68"/>
        <v>7437499</v>
      </c>
      <c r="AB225" s="23">
        <f t="shared" si="69"/>
        <v>-8715211</v>
      </c>
      <c r="AC225" s="23">
        <f t="shared" si="70"/>
        <v>5075291</v>
      </c>
      <c r="AD225" s="23">
        <f t="shared" si="71"/>
        <v>57577424</v>
      </c>
      <c r="AF225" s="23">
        <f t="shared" si="52"/>
        <v>2.0245186192406335</v>
      </c>
      <c r="AG225" s="23">
        <f t="shared" si="53"/>
        <v>-5.5445153504139828</v>
      </c>
      <c r="AH225" s="23">
        <f t="shared" si="54"/>
        <v>-8.8840982537785565E-2</v>
      </c>
      <c r="AI225" s="23">
        <f t="shared" si="55"/>
        <v>1.4723480047690998</v>
      </c>
      <c r="AJ225" s="23">
        <f t="shared" si="56"/>
        <v>-0.35907865862784416</v>
      </c>
      <c r="AK225" s="23">
        <f t="shared" si="57"/>
        <v>-0.76788864376422594</v>
      </c>
      <c r="AL225" s="23">
        <f t="shared" si="58"/>
        <v>-3.2634570113341055</v>
      </c>
    </row>
    <row r="226" spans="1:38">
      <c r="B226" s="7" t="s">
        <v>474</v>
      </c>
      <c r="C226" s="8" t="s">
        <v>475</v>
      </c>
      <c r="D226" s="9"/>
      <c r="E226" s="10">
        <v>9439376</v>
      </c>
      <c r="F226" s="10">
        <v>358240456</v>
      </c>
      <c r="G226" s="10">
        <v>281704845</v>
      </c>
      <c r="H226" s="10">
        <v>64096374</v>
      </c>
      <c r="I226" s="10">
        <v>12439237</v>
      </c>
      <c r="J226" s="10">
        <v>2641405</v>
      </c>
      <c r="K226" s="10">
        <v>3909820</v>
      </c>
      <c r="L226" s="10">
        <v>2133377</v>
      </c>
      <c r="M226" s="10">
        <v>1463201</v>
      </c>
      <c r="N226" s="10">
        <v>15393884</v>
      </c>
      <c r="O226" s="12">
        <v>44143682</v>
      </c>
      <c r="Q226" s="22">
        <f t="shared" si="59"/>
        <v>66022295</v>
      </c>
      <c r="R226" s="22">
        <f t="shared" si="60"/>
        <v>-44143682</v>
      </c>
      <c r="S226" s="22">
        <f t="shared" si="61"/>
        <v>-9439376</v>
      </c>
      <c r="T226" s="22">
        <f t="shared" si="62"/>
        <v>2641405</v>
      </c>
      <c r="U226" s="22">
        <f t="shared" si="63"/>
        <v>-2133377</v>
      </c>
      <c r="V226" s="22">
        <f t="shared" si="64"/>
        <v>2446619</v>
      </c>
      <c r="X226" s="23">
        <f t="shared" si="65"/>
        <v>277445787</v>
      </c>
      <c r="Y226" s="23">
        <f t="shared" si="66"/>
        <v>-182635067</v>
      </c>
      <c r="Z226" s="23">
        <f t="shared" si="67"/>
        <v>-41993004</v>
      </c>
      <c r="AA226" s="23">
        <f t="shared" si="68"/>
        <v>7517798</v>
      </c>
      <c r="AB226" s="23">
        <f t="shared" si="69"/>
        <v>-8823872</v>
      </c>
      <c r="AC226" s="23">
        <f t="shared" si="70"/>
        <v>5220107</v>
      </c>
      <c r="AD226" s="23">
        <f t="shared" si="71"/>
        <v>56731749</v>
      </c>
      <c r="AF226" s="23">
        <f t="shared" si="52"/>
        <v>-5.2263602044575794</v>
      </c>
      <c r="AG226" s="23">
        <f t="shared" si="53"/>
        <v>-1.8794524493927403</v>
      </c>
      <c r="AH226" s="23">
        <f t="shared" si="54"/>
        <v>0.3524091679594506</v>
      </c>
      <c r="AI226" s="23">
        <f t="shared" si="55"/>
        <v>1.071555256123996</v>
      </c>
      <c r="AJ226" s="23">
        <f t="shared" si="56"/>
        <v>-0.38963227002847728</v>
      </c>
      <c r="AK226" s="23">
        <f t="shared" si="57"/>
        <v>-1.329015725532368</v>
      </c>
      <c r="AL226" s="23">
        <f t="shared" si="58"/>
        <v>-7.4004962253277187</v>
      </c>
    </row>
    <row r="227" spans="1:38">
      <c r="B227" s="7" t="s">
        <v>476</v>
      </c>
      <c r="C227" s="8" t="s">
        <v>477</v>
      </c>
      <c r="D227" s="9"/>
      <c r="E227" s="10">
        <v>9993880</v>
      </c>
      <c r="F227" s="10">
        <v>375634834</v>
      </c>
      <c r="G227" s="10">
        <v>299451806</v>
      </c>
      <c r="H227" s="10">
        <v>66212082</v>
      </c>
      <c r="I227" s="10">
        <v>9970946</v>
      </c>
      <c r="J227" s="10">
        <v>1318817</v>
      </c>
      <c r="K227" s="10">
        <v>3263166</v>
      </c>
      <c r="L227" s="10">
        <v>2160260</v>
      </c>
      <c r="M227" s="10">
        <v>2077186</v>
      </c>
      <c r="N227" s="10">
        <v>10315483</v>
      </c>
      <c r="O227" s="12">
        <v>44999253</v>
      </c>
      <c r="Q227" s="22">
        <f t="shared" si="59"/>
        <v>64964079</v>
      </c>
      <c r="R227" s="22">
        <f t="shared" si="60"/>
        <v>-44999253</v>
      </c>
      <c r="S227" s="22">
        <f t="shared" si="61"/>
        <v>-9993880</v>
      </c>
      <c r="T227" s="22">
        <f t="shared" si="62"/>
        <v>1318817</v>
      </c>
      <c r="U227" s="22">
        <f t="shared" si="63"/>
        <v>-2160260</v>
      </c>
      <c r="V227" s="22">
        <f t="shared" si="64"/>
        <v>1185980</v>
      </c>
      <c r="X227" s="23">
        <f t="shared" si="65"/>
        <v>272703480</v>
      </c>
      <c r="Y227" s="23">
        <f t="shared" si="66"/>
        <v>-181553205</v>
      </c>
      <c r="Z227" s="23">
        <f t="shared" si="67"/>
        <v>-41371941</v>
      </c>
      <c r="AA227" s="23">
        <f t="shared" si="68"/>
        <v>7341730</v>
      </c>
      <c r="AB227" s="23">
        <f t="shared" si="69"/>
        <v>-8774916</v>
      </c>
      <c r="AC227" s="23">
        <f t="shared" si="70"/>
        <v>5408451</v>
      </c>
      <c r="AD227" s="23">
        <f t="shared" si="71"/>
        <v>53753599</v>
      </c>
      <c r="AF227" s="23">
        <f t="shared" si="52"/>
        <v>-14.9135518451469</v>
      </c>
      <c r="AG227" s="23">
        <f t="shared" si="53"/>
        <v>1.3268307133293928</v>
      </c>
      <c r="AH227" s="23">
        <f t="shared" si="54"/>
        <v>1.8328390266407373</v>
      </c>
      <c r="AI227" s="23">
        <f t="shared" si="55"/>
        <v>0.2480849311075459</v>
      </c>
      <c r="AJ227" s="23">
        <f t="shared" si="56"/>
        <v>-0.16416546090601214</v>
      </c>
      <c r="AK227" s="23">
        <f t="shared" si="57"/>
        <v>-0.45164670216933922</v>
      </c>
      <c r="AL227" s="23">
        <f t="shared" si="58"/>
        <v>-12.121609337144575</v>
      </c>
    </row>
    <row r="228" spans="1:38">
      <c r="B228" s="7" t="s">
        <v>478</v>
      </c>
      <c r="C228" s="8" t="s">
        <v>479</v>
      </c>
      <c r="D228" s="9"/>
      <c r="E228" s="10">
        <v>9902016</v>
      </c>
      <c r="F228" s="10">
        <v>346077595</v>
      </c>
      <c r="G228" s="10">
        <v>275627994</v>
      </c>
      <c r="H228" s="10">
        <v>64703305</v>
      </c>
      <c r="I228" s="10">
        <v>5746296</v>
      </c>
      <c r="J228" s="10">
        <v>1591230</v>
      </c>
      <c r="K228" s="10">
        <v>3435230</v>
      </c>
      <c r="L228" s="10">
        <v>2115432</v>
      </c>
      <c r="M228" s="10">
        <v>3525403</v>
      </c>
      <c r="N228" s="10">
        <v>5131921</v>
      </c>
      <c r="O228" s="12">
        <v>45704509</v>
      </c>
      <c r="Q228" s="22">
        <f t="shared" si="59"/>
        <v>61352821</v>
      </c>
      <c r="R228" s="22">
        <f t="shared" si="60"/>
        <v>-45704509</v>
      </c>
      <c r="S228" s="22">
        <f t="shared" si="61"/>
        <v>-9902016</v>
      </c>
      <c r="T228" s="22">
        <f t="shared" si="62"/>
        <v>1591230</v>
      </c>
      <c r="U228" s="22">
        <f t="shared" si="63"/>
        <v>-2115432</v>
      </c>
      <c r="V228" s="22">
        <f t="shared" si="64"/>
        <v>-90173</v>
      </c>
      <c r="X228" s="23">
        <f t="shared" si="65"/>
        <v>262352538</v>
      </c>
      <c r="Y228" s="23">
        <f t="shared" si="66"/>
        <v>-179176151</v>
      </c>
      <c r="Z228" s="23">
        <f t="shared" si="67"/>
        <v>-41014152</v>
      </c>
      <c r="AA228" s="23">
        <f t="shared" si="68"/>
        <v>7395076</v>
      </c>
      <c r="AB228" s="23">
        <f t="shared" si="69"/>
        <v>-8701476</v>
      </c>
      <c r="AC228" s="23">
        <f t="shared" si="70"/>
        <v>3740250</v>
      </c>
      <c r="AD228" s="23">
        <f t="shared" si="71"/>
        <v>44596085</v>
      </c>
      <c r="AF228" s="23">
        <f t="shared" si="52"/>
        <v>-31.063000078128876</v>
      </c>
      <c r="AG228" s="23">
        <f t="shared" si="53"/>
        <v>6.1490931082295894</v>
      </c>
      <c r="AH228" s="23">
        <f t="shared" si="54"/>
        <v>1.8909353937667308</v>
      </c>
      <c r="AI228" s="23">
        <f t="shared" si="55"/>
        <v>0.18058913008768851</v>
      </c>
      <c r="AJ228" s="23">
        <f t="shared" si="56"/>
        <v>9.6740280071690762E-2</v>
      </c>
      <c r="AK228" s="23">
        <f t="shared" si="57"/>
        <v>-3.529388542510921</v>
      </c>
      <c r="AL228" s="23">
        <f t="shared" si="58"/>
        <v>-26.275030708484099</v>
      </c>
    </row>
    <row r="229" spans="1:38">
      <c r="B229" s="7" t="s">
        <v>480</v>
      </c>
      <c r="C229" s="8" t="s">
        <v>481</v>
      </c>
      <c r="D229" s="9"/>
      <c r="E229" s="10">
        <v>11030227</v>
      </c>
      <c r="F229" s="10">
        <v>311115448</v>
      </c>
      <c r="G229" s="10">
        <v>245570151</v>
      </c>
      <c r="H229" s="10">
        <v>62858237</v>
      </c>
      <c r="I229" s="10">
        <v>2687060</v>
      </c>
      <c r="J229" s="10">
        <v>2365214</v>
      </c>
      <c r="K229" s="10">
        <v>3779823</v>
      </c>
      <c r="L229" s="10">
        <v>2306906</v>
      </c>
      <c r="M229" s="10">
        <v>2257588</v>
      </c>
      <c r="N229" s="10">
        <v>4267603</v>
      </c>
      <c r="O229" s="12">
        <v>40890780</v>
      </c>
      <c r="Q229" s="22">
        <f t="shared" si="59"/>
        <v>54608067</v>
      </c>
      <c r="R229" s="22">
        <f t="shared" si="60"/>
        <v>-40890780</v>
      </c>
      <c r="S229" s="22">
        <f t="shared" si="61"/>
        <v>-11030227</v>
      </c>
      <c r="T229" s="22">
        <f t="shared" si="62"/>
        <v>2365214</v>
      </c>
      <c r="U229" s="22">
        <f t="shared" si="63"/>
        <v>-2306906</v>
      </c>
      <c r="V229" s="22">
        <f t="shared" si="64"/>
        <v>1522235</v>
      </c>
      <c r="X229" s="23">
        <f t="shared" si="65"/>
        <v>246947262</v>
      </c>
      <c r="Y229" s="23">
        <f t="shared" si="66"/>
        <v>-175738224</v>
      </c>
      <c r="Z229" s="23">
        <f t="shared" si="67"/>
        <v>-40365499</v>
      </c>
      <c r="AA229" s="23">
        <f t="shared" si="68"/>
        <v>7916666</v>
      </c>
      <c r="AB229" s="23">
        <f t="shared" si="69"/>
        <v>-8715975</v>
      </c>
      <c r="AC229" s="23">
        <f t="shared" si="70"/>
        <v>5064661</v>
      </c>
      <c r="AD229" s="23">
        <f t="shared" si="71"/>
        <v>35108891</v>
      </c>
      <c r="AF229" s="23">
        <f t="shared" si="52"/>
        <v>-56.733519373843464</v>
      </c>
      <c r="AG229" s="23">
        <f t="shared" si="53"/>
        <v>13.386064301869427</v>
      </c>
      <c r="AH229" s="23">
        <f t="shared" si="54"/>
        <v>3.5118660397172339</v>
      </c>
      <c r="AI229" s="23">
        <f t="shared" si="55"/>
        <v>0.83221333417069865</v>
      </c>
      <c r="AJ229" s="23">
        <f t="shared" si="56"/>
        <v>-1.3269089634854105E-3</v>
      </c>
      <c r="AK229" s="23">
        <f t="shared" si="57"/>
        <v>-1.8462097227552245E-2</v>
      </c>
      <c r="AL229" s="23">
        <f t="shared" si="58"/>
        <v>-39.02316470427715</v>
      </c>
    </row>
    <row r="230" spans="1:38">
      <c r="B230" s="7" t="s">
        <v>482</v>
      </c>
      <c r="C230" s="8" t="s">
        <v>483</v>
      </c>
      <c r="D230" s="9"/>
      <c r="E230" s="10">
        <v>9370068</v>
      </c>
      <c r="F230" s="10">
        <v>297515368</v>
      </c>
      <c r="G230" s="10">
        <v>229545785</v>
      </c>
      <c r="H230" s="10">
        <v>62784276</v>
      </c>
      <c r="I230" s="10">
        <v>5185307</v>
      </c>
      <c r="J230" s="10">
        <v>2215015</v>
      </c>
      <c r="K230" s="10">
        <v>3423754</v>
      </c>
      <c r="L230" s="10">
        <v>2060934</v>
      </c>
      <c r="M230" s="10">
        <v>1526530</v>
      </c>
      <c r="N230" s="10">
        <v>7236612</v>
      </c>
      <c r="O230" s="12">
        <v>42109742</v>
      </c>
      <c r="Q230" s="22">
        <f t="shared" si="59"/>
        <v>56665117</v>
      </c>
      <c r="R230" s="22">
        <f t="shared" si="60"/>
        <v>-42109742</v>
      </c>
      <c r="S230" s="22">
        <f t="shared" si="61"/>
        <v>-9370068</v>
      </c>
      <c r="T230" s="22">
        <f t="shared" si="62"/>
        <v>2215015</v>
      </c>
      <c r="U230" s="22">
        <f t="shared" si="63"/>
        <v>-2060934</v>
      </c>
      <c r="V230" s="22">
        <f t="shared" si="64"/>
        <v>1897224</v>
      </c>
      <c r="X230" s="23">
        <f t="shared" si="65"/>
        <v>237590084</v>
      </c>
      <c r="Y230" s="23">
        <f t="shared" si="66"/>
        <v>-173704284</v>
      </c>
      <c r="Z230" s="23">
        <f t="shared" si="67"/>
        <v>-40296191</v>
      </c>
      <c r="AA230" s="23">
        <f t="shared" si="68"/>
        <v>7490276</v>
      </c>
      <c r="AB230" s="23">
        <f t="shared" si="69"/>
        <v>-8643532</v>
      </c>
      <c r="AC230" s="23">
        <f t="shared" si="70"/>
        <v>4515266</v>
      </c>
      <c r="AD230" s="23">
        <f t="shared" si="71"/>
        <v>26951619</v>
      </c>
      <c r="AF230" s="23">
        <f t="shared" si="52"/>
        <v>-70.252907238943052</v>
      </c>
      <c r="AG230" s="23">
        <f t="shared" si="53"/>
        <v>15.742125278034349</v>
      </c>
      <c r="AH230" s="23">
        <f t="shared" si="54"/>
        <v>2.9909407517120616</v>
      </c>
      <c r="AI230" s="23">
        <f t="shared" si="55"/>
        <v>-4.8512518096348482E-2</v>
      </c>
      <c r="AJ230" s="23">
        <f t="shared" si="56"/>
        <v>0.31788196764390253</v>
      </c>
      <c r="AK230" s="23">
        <f t="shared" si="57"/>
        <v>-1.2424101361655533</v>
      </c>
      <c r="AL230" s="23">
        <f t="shared" si="58"/>
        <v>-52.492881895814634</v>
      </c>
    </row>
    <row r="231" spans="1:38">
      <c r="B231" s="7" t="s">
        <v>484</v>
      </c>
      <c r="C231" s="8" t="s">
        <v>485</v>
      </c>
      <c r="D231" s="9"/>
      <c r="E231" s="10">
        <v>9660362</v>
      </c>
      <c r="F231" s="10">
        <v>316782917</v>
      </c>
      <c r="G231" s="10">
        <v>246542827</v>
      </c>
      <c r="H231" s="10">
        <v>63167051</v>
      </c>
      <c r="I231" s="10">
        <v>7073039</v>
      </c>
      <c r="J231" s="10">
        <v>1217805</v>
      </c>
      <c r="K231" s="10">
        <v>2718780</v>
      </c>
      <c r="L231" s="10">
        <v>2021281</v>
      </c>
      <c r="M231" s="10">
        <v>2013794</v>
      </c>
      <c r="N231" s="10">
        <v>6974549</v>
      </c>
      <c r="O231" s="12">
        <v>43327796</v>
      </c>
      <c r="Q231" s="22">
        <f t="shared" si="59"/>
        <v>60061197</v>
      </c>
      <c r="R231" s="22">
        <f t="shared" si="60"/>
        <v>-43327796</v>
      </c>
      <c r="S231" s="22">
        <f t="shared" si="61"/>
        <v>-9660362</v>
      </c>
      <c r="T231" s="22">
        <f t="shared" si="62"/>
        <v>1217805</v>
      </c>
      <c r="U231" s="22">
        <f t="shared" si="63"/>
        <v>-2021281</v>
      </c>
      <c r="V231" s="22">
        <f t="shared" si="64"/>
        <v>704986</v>
      </c>
      <c r="X231" s="23">
        <f t="shared" si="65"/>
        <v>232687202</v>
      </c>
      <c r="Y231" s="23">
        <f t="shared" si="66"/>
        <v>-172032827</v>
      </c>
      <c r="Z231" s="23">
        <f t="shared" si="67"/>
        <v>-39962673</v>
      </c>
      <c r="AA231" s="23">
        <f t="shared" si="68"/>
        <v>7389264</v>
      </c>
      <c r="AB231" s="23">
        <f t="shared" si="69"/>
        <v>-8504553</v>
      </c>
      <c r="AC231" s="23">
        <f t="shared" si="70"/>
        <v>4034272</v>
      </c>
      <c r="AD231" s="23">
        <f t="shared" si="71"/>
        <v>23610685</v>
      </c>
      <c r="AF231" s="23">
        <f t="shared" si="52"/>
        <v>-74.4439046769687</v>
      </c>
      <c r="AG231" s="23">
        <f t="shared" si="53"/>
        <v>17.711145257455225</v>
      </c>
      <c r="AH231" s="23">
        <f t="shared" si="54"/>
        <v>2.6217184081013811</v>
      </c>
      <c r="AI231" s="23">
        <f t="shared" si="55"/>
        <v>8.8429427767245869E-2</v>
      </c>
      <c r="AJ231" s="23">
        <f t="shared" si="56"/>
        <v>0.50296725248108498</v>
      </c>
      <c r="AK231" s="23">
        <f t="shared" si="57"/>
        <v>-2.5564409184955226</v>
      </c>
      <c r="AL231" s="23">
        <f t="shared" si="58"/>
        <v>-56.076085249659279</v>
      </c>
    </row>
    <row r="232" spans="1:38">
      <c r="B232" s="7" t="s">
        <v>486</v>
      </c>
      <c r="C232" s="8" t="s">
        <v>487</v>
      </c>
      <c r="D232" s="9"/>
      <c r="E232" s="10">
        <v>9619616</v>
      </c>
      <c r="F232" s="10">
        <v>335178200</v>
      </c>
      <c r="G232" s="10">
        <v>259313998</v>
      </c>
      <c r="H232" s="10">
        <v>65871677</v>
      </c>
      <c r="I232" s="10">
        <v>9992525</v>
      </c>
      <c r="J232" s="10">
        <v>1104475</v>
      </c>
      <c r="K232" s="10">
        <v>3099682</v>
      </c>
      <c r="L232" s="10">
        <v>2069023</v>
      </c>
      <c r="M232" s="10">
        <v>1751374</v>
      </c>
      <c r="N232" s="10">
        <v>10376285</v>
      </c>
      <c r="O232" s="12">
        <v>44474628</v>
      </c>
      <c r="Q232" s="22">
        <f t="shared" si="59"/>
        <v>64086769</v>
      </c>
      <c r="R232" s="22">
        <f t="shared" si="60"/>
        <v>-44474628</v>
      </c>
      <c r="S232" s="22">
        <f t="shared" si="61"/>
        <v>-9619616</v>
      </c>
      <c r="T232" s="22">
        <f t="shared" si="62"/>
        <v>1104475</v>
      </c>
      <c r="U232" s="22">
        <f t="shared" si="63"/>
        <v>-2069023</v>
      </c>
      <c r="V232" s="22">
        <f t="shared" si="64"/>
        <v>1348308</v>
      </c>
      <c r="X232" s="23">
        <f t="shared" si="65"/>
        <v>235421150</v>
      </c>
      <c r="Y232" s="23">
        <f t="shared" si="66"/>
        <v>-170802946</v>
      </c>
      <c r="Z232" s="23">
        <f t="shared" si="67"/>
        <v>-39680273</v>
      </c>
      <c r="AA232" s="23">
        <f t="shared" si="68"/>
        <v>6902509</v>
      </c>
      <c r="AB232" s="23">
        <f t="shared" si="69"/>
        <v>-8458144</v>
      </c>
      <c r="AC232" s="23">
        <f t="shared" si="70"/>
        <v>5472753</v>
      </c>
      <c r="AD232" s="23">
        <f t="shared" si="71"/>
        <v>28855049</v>
      </c>
      <c r="AF232" s="23">
        <f t="shared" si="52"/>
        <v>-60.38957904040231</v>
      </c>
      <c r="AG232" s="23">
        <f t="shared" si="53"/>
        <v>18.775650373794022</v>
      </c>
      <c r="AH232" s="23">
        <f t="shared" si="54"/>
        <v>2.9910226424584128</v>
      </c>
      <c r="AI232" s="23">
        <f t="shared" si="55"/>
        <v>-1.1045072678464936</v>
      </c>
      <c r="AJ232" s="23">
        <f t="shared" si="56"/>
        <v>0.54563533996313796</v>
      </c>
      <c r="AK232" s="23">
        <f t="shared" si="57"/>
        <v>3.8848768899781225</v>
      </c>
      <c r="AL232" s="23">
        <f t="shared" si="58"/>
        <v>-35.296901062055106</v>
      </c>
    </row>
    <row r="233" spans="1:38">
      <c r="A233">
        <v>10</v>
      </c>
      <c r="B233" s="7" t="s">
        <v>488</v>
      </c>
      <c r="C233" s="8" t="s">
        <v>489</v>
      </c>
      <c r="D233" s="9"/>
      <c r="E233" s="10">
        <v>10695520</v>
      </c>
      <c r="F233" s="10">
        <v>344133090</v>
      </c>
      <c r="G233" s="10">
        <v>268374978</v>
      </c>
      <c r="H233" s="10">
        <v>65743435</v>
      </c>
      <c r="I233" s="10">
        <v>10014677</v>
      </c>
      <c r="J233" s="10">
        <v>2154694</v>
      </c>
      <c r="K233" s="10">
        <v>3212460</v>
      </c>
      <c r="L233" s="10">
        <v>2111277</v>
      </c>
      <c r="M233" s="10">
        <v>2014066</v>
      </c>
      <c r="N233" s="10">
        <v>11256488</v>
      </c>
      <c r="O233" s="12">
        <v>41175933</v>
      </c>
      <c r="Q233" s="22">
        <f t="shared" si="59"/>
        <v>61886130</v>
      </c>
      <c r="R233" s="22">
        <f t="shared" si="60"/>
        <v>-41175933</v>
      </c>
      <c r="S233" s="22">
        <f t="shared" si="61"/>
        <v>-10695520</v>
      </c>
      <c r="T233" s="22">
        <f t="shared" si="62"/>
        <v>2154694</v>
      </c>
      <c r="U233" s="22">
        <f t="shared" si="63"/>
        <v>-2111277</v>
      </c>
      <c r="V233" s="22">
        <f t="shared" si="64"/>
        <v>1198394</v>
      </c>
      <c r="X233" s="23">
        <f t="shared" si="65"/>
        <v>242699213</v>
      </c>
      <c r="Y233" s="23">
        <f t="shared" si="66"/>
        <v>-171088099</v>
      </c>
      <c r="Z233" s="23">
        <f t="shared" si="67"/>
        <v>-39345566</v>
      </c>
      <c r="AA233" s="23">
        <f t="shared" si="68"/>
        <v>6691989</v>
      </c>
      <c r="AB233" s="23">
        <f t="shared" si="69"/>
        <v>-8262515</v>
      </c>
      <c r="AC233" s="23">
        <f t="shared" si="70"/>
        <v>5148912</v>
      </c>
      <c r="AD233" s="23">
        <f t="shared" si="71"/>
        <v>35843934</v>
      </c>
      <c r="AF233" s="23">
        <f t="shared" si="52"/>
        <v>-12.099638806591754</v>
      </c>
      <c r="AG233" s="23">
        <f t="shared" si="53"/>
        <v>13.244864384921756</v>
      </c>
      <c r="AH233" s="23">
        <f t="shared" si="54"/>
        <v>2.9050561579971297</v>
      </c>
      <c r="AI233" s="23">
        <f t="shared" si="55"/>
        <v>-3.4882246779028141</v>
      </c>
      <c r="AJ233" s="23">
        <f t="shared" si="56"/>
        <v>1.2915816680167995</v>
      </c>
      <c r="AK233" s="23">
        <f t="shared" si="57"/>
        <v>0.23997055332793052</v>
      </c>
      <c r="AL233" s="23">
        <f t="shared" si="58"/>
        <v>2.0936092797690478</v>
      </c>
    </row>
    <row r="234" spans="1:38">
      <c r="B234" s="7" t="s">
        <v>490</v>
      </c>
      <c r="C234" s="8" t="s">
        <v>491</v>
      </c>
      <c r="D234" s="9"/>
      <c r="E234" s="10">
        <v>9062286</v>
      </c>
      <c r="F234" s="10">
        <v>357912121</v>
      </c>
      <c r="G234" s="10">
        <v>279927239</v>
      </c>
      <c r="H234" s="10">
        <v>66270567</v>
      </c>
      <c r="I234" s="10">
        <v>11714315</v>
      </c>
      <c r="J234" s="10">
        <v>2093580</v>
      </c>
      <c r="K234" s="10">
        <v>3351739</v>
      </c>
      <c r="L234" s="10">
        <v>1925089</v>
      </c>
      <c r="M234" s="10">
        <v>1959998</v>
      </c>
      <c r="N234" s="10">
        <v>13274547</v>
      </c>
      <c r="O234" s="12">
        <v>42427376</v>
      </c>
      <c r="Q234" s="22">
        <f t="shared" si="59"/>
        <v>63203977</v>
      </c>
      <c r="R234" s="22">
        <f t="shared" si="60"/>
        <v>-42427376</v>
      </c>
      <c r="S234" s="22">
        <f t="shared" si="61"/>
        <v>-9062286</v>
      </c>
      <c r="T234" s="22">
        <f t="shared" si="62"/>
        <v>2093580</v>
      </c>
      <c r="U234" s="22">
        <f t="shared" si="63"/>
        <v>-1925089</v>
      </c>
      <c r="V234" s="22">
        <f t="shared" si="64"/>
        <v>1391741</v>
      </c>
      <c r="X234" s="23">
        <f t="shared" si="65"/>
        <v>249238073</v>
      </c>
      <c r="Y234" s="23">
        <f t="shared" si="66"/>
        <v>-171405733</v>
      </c>
      <c r="Z234" s="23">
        <f t="shared" si="67"/>
        <v>-39037784</v>
      </c>
      <c r="AA234" s="23">
        <f t="shared" si="68"/>
        <v>6570554</v>
      </c>
      <c r="AB234" s="23">
        <f t="shared" si="69"/>
        <v>-8126670</v>
      </c>
      <c r="AC234" s="23">
        <f t="shared" si="70"/>
        <v>4643429</v>
      </c>
      <c r="AD234" s="23">
        <f t="shared" si="71"/>
        <v>41881869</v>
      </c>
      <c r="AF234" s="23">
        <f t="shared" si="52"/>
        <v>43.218142108642901</v>
      </c>
      <c r="AG234" s="23">
        <f t="shared" si="53"/>
        <v>8.5284338577211258</v>
      </c>
      <c r="AH234" s="23">
        <f t="shared" si="54"/>
        <v>4.669133234630543</v>
      </c>
      <c r="AI234" s="23">
        <f t="shared" si="55"/>
        <v>-3.4124925853248369</v>
      </c>
      <c r="AJ234" s="23">
        <f t="shared" si="56"/>
        <v>1.9177400808463492</v>
      </c>
      <c r="AK234" s="23">
        <f t="shared" si="57"/>
        <v>0.47552987447618639</v>
      </c>
      <c r="AL234" s="23">
        <f t="shared" si="58"/>
        <v>55.396486570992266</v>
      </c>
    </row>
    <row r="235" spans="1:38">
      <c r="B235" s="7" t="s">
        <v>492</v>
      </c>
      <c r="C235" s="8" t="s">
        <v>493</v>
      </c>
      <c r="D235" s="9"/>
      <c r="E235" s="10">
        <v>9363988</v>
      </c>
      <c r="F235" s="10">
        <v>337275148</v>
      </c>
      <c r="G235" s="10">
        <v>261554450</v>
      </c>
      <c r="H235" s="10">
        <v>65063374</v>
      </c>
      <c r="I235" s="10">
        <v>10657324</v>
      </c>
      <c r="J235" s="10">
        <v>1296775</v>
      </c>
      <c r="K235" s="10">
        <v>2896644</v>
      </c>
      <c r="L235" s="10">
        <v>2063455</v>
      </c>
      <c r="M235" s="10">
        <v>2038014</v>
      </c>
      <c r="N235" s="10">
        <v>10749274</v>
      </c>
      <c r="O235" s="12">
        <v>43471260</v>
      </c>
      <c r="Q235" s="22">
        <f t="shared" si="59"/>
        <v>63492572</v>
      </c>
      <c r="R235" s="22">
        <f t="shared" si="60"/>
        <v>-43471260</v>
      </c>
      <c r="S235" s="22">
        <f t="shared" si="61"/>
        <v>-9363988</v>
      </c>
      <c r="T235" s="22">
        <f t="shared" si="62"/>
        <v>1296775</v>
      </c>
      <c r="U235" s="22">
        <f t="shared" si="63"/>
        <v>-2063455</v>
      </c>
      <c r="V235" s="22">
        <f t="shared" si="64"/>
        <v>858630</v>
      </c>
      <c r="X235" s="23">
        <f t="shared" si="65"/>
        <v>252669448</v>
      </c>
      <c r="Y235" s="23">
        <f t="shared" si="66"/>
        <v>-171549197</v>
      </c>
      <c r="Z235" s="23">
        <f t="shared" si="67"/>
        <v>-38741410</v>
      </c>
      <c r="AA235" s="23">
        <f t="shared" si="68"/>
        <v>6649524</v>
      </c>
      <c r="AB235" s="23">
        <f t="shared" si="69"/>
        <v>-8168844</v>
      </c>
      <c r="AC235" s="23">
        <f t="shared" si="70"/>
        <v>4797073</v>
      </c>
      <c r="AD235" s="23">
        <f t="shared" si="71"/>
        <v>45656594</v>
      </c>
      <c r="AF235" s="23">
        <f t="shared" si="52"/>
        <v>84.632216303762476</v>
      </c>
      <c r="AG235" s="23">
        <f t="shared" si="53"/>
        <v>2.0483522608513898</v>
      </c>
      <c r="AH235" s="23">
        <f t="shared" si="54"/>
        <v>5.1725013484361</v>
      </c>
      <c r="AI235" s="23">
        <f t="shared" si="55"/>
        <v>-3.1330730133412055</v>
      </c>
      <c r="AJ235" s="23">
        <f t="shared" si="56"/>
        <v>1.4218520131880967</v>
      </c>
      <c r="AK235" s="23">
        <f t="shared" si="57"/>
        <v>3.230744893678434</v>
      </c>
      <c r="AL235" s="23">
        <f t="shared" si="58"/>
        <v>93.372593806575281</v>
      </c>
    </row>
    <row r="236" spans="1:38">
      <c r="B236" s="7" t="s">
        <v>494</v>
      </c>
      <c r="C236" s="8" t="s">
        <v>495</v>
      </c>
      <c r="D236" s="9"/>
      <c r="E236" s="10">
        <v>9331597</v>
      </c>
      <c r="F236" s="10">
        <v>348944308</v>
      </c>
      <c r="G236" s="10">
        <v>269185544</v>
      </c>
      <c r="H236" s="10">
        <v>66883386</v>
      </c>
      <c r="I236" s="10">
        <v>12875378</v>
      </c>
      <c r="J236" s="10">
        <v>1224513</v>
      </c>
      <c r="K236" s="10">
        <v>2999935</v>
      </c>
      <c r="L236" s="10">
        <v>2088678</v>
      </c>
      <c r="M236" s="10">
        <v>1799721</v>
      </c>
      <c r="N236" s="10">
        <v>13211427</v>
      </c>
      <c r="O236" s="12">
        <v>45099278</v>
      </c>
      <c r="Q236" s="22">
        <f t="shared" si="59"/>
        <v>67306253</v>
      </c>
      <c r="R236" s="22">
        <f t="shared" si="60"/>
        <v>-45099278</v>
      </c>
      <c r="S236" s="22">
        <f t="shared" si="61"/>
        <v>-9331597</v>
      </c>
      <c r="T236" s="22">
        <f t="shared" si="62"/>
        <v>1224513</v>
      </c>
      <c r="U236" s="22">
        <f t="shared" si="63"/>
        <v>-2088678</v>
      </c>
      <c r="V236" s="22">
        <f t="shared" si="64"/>
        <v>1200214</v>
      </c>
      <c r="X236" s="23">
        <f t="shared" si="65"/>
        <v>255888932</v>
      </c>
      <c r="Y236" s="23">
        <f t="shared" si="66"/>
        <v>-172173847</v>
      </c>
      <c r="Z236" s="23">
        <f t="shared" si="67"/>
        <v>-38453391</v>
      </c>
      <c r="AA236" s="23">
        <f t="shared" si="68"/>
        <v>6769562</v>
      </c>
      <c r="AB236" s="23">
        <f t="shared" si="69"/>
        <v>-8188499</v>
      </c>
      <c r="AC236" s="23">
        <f t="shared" si="70"/>
        <v>4648979</v>
      </c>
      <c r="AD236" s="23">
        <f t="shared" si="71"/>
        <v>48491736</v>
      </c>
      <c r="AF236" s="23">
        <f t="shared" si="52"/>
        <v>70.933104289651354</v>
      </c>
      <c r="AG236" s="23">
        <f t="shared" si="53"/>
        <v>-4.7509917588426198</v>
      </c>
      <c r="AH236" s="23">
        <f t="shared" si="54"/>
        <v>4.2518798010012047</v>
      </c>
      <c r="AI236" s="23">
        <f t="shared" si="55"/>
        <v>-0.46074085682543803</v>
      </c>
      <c r="AJ236" s="23">
        <f t="shared" si="56"/>
        <v>0.93448117173531753</v>
      </c>
      <c r="AK236" s="23">
        <f t="shared" si="57"/>
        <v>-2.854869523874314</v>
      </c>
      <c r="AL236" s="23">
        <f t="shared" si="58"/>
        <v>68.052863122845494</v>
      </c>
    </row>
    <row r="237" spans="1:38">
      <c r="B237" s="7" t="s">
        <v>496</v>
      </c>
      <c r="C237" s="8" t="s">
        <v>497</v>
      </c>
      <c r="D237" s="9"/>
      <c r="E237" s="10">
        <v>10643630</v>
      </c>
      <c r="F237" s="10">
        <v>345084192</v>
      </c>
      <c r="G237" s="10">
        <v>266629092</v>
      </c>
      <c r="H237" s="10">
        <v>67040091</v>
      </c>
      <c r="I237" s="10">
        <v>11415009</v>
      </c>
      <c r="J237" s="10">
        <v>1913238</v>
      </c>
      <c r="K237" s="10">
        <v>3399426</v>
      </c>
      <c r="L237" s="10">
        <v>2178436</v>
      </c>
      <c r="M237" s="10">
        <v>2007297</v>
      </c>
      <c r="N237" s="10">
        <v>12541940</v>
      </c>
      <c r="O237" s="12">
        <v>43286241</v>
      </c>
      <c r="Q237" s="22">
        <f t="shared" si="59"/>
        <v>65344880</v>
      </c>
      <c r="R237" s="22">
        <f t="shared" si="60"/>
        <v>-43286241</v>
      </c>
      <c r="S237" s="22">
        <f t="shared" si="61"/>
        <v>-10643630</v>
      </c>
      <c r="T237" s="22">
        <f t="shared" si="62"/>
        <v>1913238</v>
      </c>
      <c r="U237" s="22">
        <f t="shared" si="63"/>
        <v>-2178436</v>
      </c>
      <c r="V237" s="22">
        <f t="shared" si="64"/>
        <v>1392129</v>
      </c>
      <c r="X237" s="23">
        <f t="shared" si="65"/>
        <v>259347682</v>
      </c>
      <c r="Y237" s="23">
        <f t="shared" si="66"/>
        <v>-174284155</v>
      </c>
      <c r="Z237" s="23">
        <f t="shared" si="67"/>
        <v>-38401501</v>
      </c>
      <c r="AA237" s="23">
        <f t="shared" si="68"/>
        <v>6528106</v>
      </c>
      <c r="AB237" s="23">
        <f t="shared" si="69"/>
        <v>-8255658</v>
      </c>
      <c r="AC237" s="23">
        <f t="shared" si="70"/>
        <v>4842714</v>
      </c>
      <c r="AD237" s="23">
        <f t="shared" si="71"/>
        <v>49777188</v>
      </c>
      <c r="AF237" s="23">
        <f t="shared" si="52"/>
        <v>46.447103155585545</v>
      </c>
      <c r="AG237" s="23">
        <f t="shared" si="53"/>
        <v>-8.9165882294058463</v>
      </c>
      <c r="AH237" s="23">
        <f t="shared" si="54"/>
        <v>2.6338208300461661</v>
      </c>
      <c r="AI237" s="23">
        <f t="shared" si="55"/>
        <v>-0.45721264858929822</v>
      </c>
      <c r="AJ237" s="23">
        <f t="shared" si="56"/>
        <v>1.9130154630906306E-2</v>
      </c>
      <c r="AK237" s="23">
        <f t="shared" si="57"/>
        <v>-0.85425333056354802</v>
      </c>
      <c r="AL237" s="23">
        <f t="shared" si="58"/>
        <v>38.871999931703925</v>
      </c>
    </row>
    <row r="238" spans="1:38">
      <c r="B238" s="7" t="s">
        <v>498</v>
      </c>
      <c r="C238" s="8" t="s">
        <v>499</v>
      </c>
      <c r="D238" s="9"/>
      <c r="E238" s="10">
        <v>8790334</v>
      </c>
      <c r="F238" s="10">
        <v>316490321</v>
      </c>
      <c r="G238" s="10">
        <v>244567842</v>
      </c>
      <c r="H238" s="10">
        <v>62911391</v>
      </c>
      <c r="I238" s="10">
        <v>9011088</v>
      </c>
      <c r="J238" s="10">
        <v>2481981</v>
      </c>
      <c r="K238" s="10">
        <v>3394589</v>
      </c>
      <c r="L238" s="10">
        <v>1919702</v>
      </c>
      <c r="M238" s="10">
        <v>1625823</v>
      </c>
      <c r="N238" s="10">
        <v>11342133</v>
      </c>
      <c r="O238" s="12">
        <v>43404636</v>
      </c>
      <c r="Q238" s="22">
        <f t="shared" si="59"/>
        <v>61206058</v>
      </c>
      <c r="R238" s="22">
        <f t="shared" si="60"/>
        <v>-43404636</v>
      </c>
      <c r="S238" s="22">
        <f t="shared" si="61"/>
        <v>-8790334</v>
      </c>
      <c r="T238" s="22">
        <f t="shared" si="62"/>
        <v>2481981</v>
      </c>
      <c r="U238" s="22">
        <f t="shared" si="63"/>
        <v>-1919702</v>
      </c>
      <c r="V238" s="22">
        <f t="shared" si="64"/>
        <v>1768766</v>
      </c>
      <c r="X238" s="23">
        <f t="shared" si="65"/>
        <v>257349763</v>
      </c>
      <c r="Y238" s="23">
        <f t="shared" si="66"/>
        <v>-175261415</v>
      </c>
      <c r="Z238" s="23">
        <f t="shared" si="67"/>
        <v>-38129549</v>
      </c>
      <c r="AA238" s="23">
        <f t="shared" si="68"/>
        <v>6916507</v>
      </c>
      <c r="AB238" s="23">
        <f t="shared" si="69"/>
        <v>-8250271</v>
      </c>
      <c r="AC238" s="23">
        <f t="shared" si="70"/>
        <v>5219739</v>
      </c>
      <c r="AD238" s="23">
        <f t="shared" si="71"/>
        <v>47844774</v>
      </c>
      <c r="AF238" s="23">
        <f t="shared" si="52"/>
        <v>19.368022950456197</v>
      </c>
      <c r="AG238" s="23">
        <f t="shared" si="53"/>
        <v>-9.2060886776566715</v>
      </c>
      <c r="AH238" s="23">
        <f t="shared" si="54"/>
        <v>2.1685636808615203</v>
      </c>
      <c r="AI238" s="23">
        <f t="shared" si="55"/>
        <v>0.82602092089061263</v>
      </c>
      <c r="AJ238" s="23">
        <f t="shared" si="56"/>
        <v>-0.29511815721499918</v>
      </c>
      <c r="AK238" s="23">
        <f t="shared" si="57"/>
        <v>1.3760369672136648</v>
      </c>
      <c r="AL238" s="23">
        <f t="shared" si="58"/>
        <v>14.237437684550326</v>
      </c>
    </row>
    <row r="239" spans="1:38">
      <c r="B239" s="7" t="s">
        <v>500</v>
      </c>
      <c r="C239" s="8" t="s">
        <v>501</v>
      </c>
      <c r="D239" s="9"/>
      <c r="E239" s="10">
        <v>9118118</v>
      </c>
      <c r="F239" s="10">
        <v>330742014</v>
      </c>
      <c r="G239" s="10">
        <v>257776324</v>
      </c>
      <c r="H239" s="10">
        <v>63254781</v>
      </c>
      <c r="I239" s="10">
        <v>9710909</v>
      </c>
      <c r="J239" s="10">
        <v>1407653</v>
      </c>
      <c r="K239" s="10">
        <v>2978175</v>
      </c>
      <c r="L239" s="10">
        <v>1949850</v>
      </c>
      <c r="M239" s="10">
        <v>2310670</v>
      </c>
      <c r="N239" s="10">
        <v>9836217</v>
      </c>
      <c r="O239" s="12">
        <v>43886856</v>
      </c>
      <c r="Q239" s="22">
        <f t="shared" si="59"/>
        <v>62715883</v>
      </c>
      <c r="R239" s="22">
        <f t="shared" si="60"/>
        <v>-43886856</v>
      </c>
      <c r="S239" s="22">
        <f t="shared" si="61"/>
        <v>-9118118</v>
      </c>
      <c r="T239" s="22">
        <f t="shared" si="62"/>
        <v>1407653</v>
      </c>
      <c r="U239" s="22">
        <f t="shared" si="63"/>
        <v>-1949850</v>
      </c>
      <c r="V239" s="22">
        <f t="shared" si="64"/>
        <v>667505</v>
      </c>
      <c r="X239" s="23">
        <f t="shared" si="65"/>
        <v>256573074</v>
      </c>
      <c r="Y239" s="23">
        <f t="shared" si="66"/>
        <v>-175677011</v>
      </c>
      <c r="Z239" s="23">
        <f t="shared" si="67"/>
        <v>-37883679</v>
      </c>
      <c r="AA239" s="23">
        <f t="shared" si="68"/>
        <v>7027385</v>
      </c>
      <c r="AB239" s="23">
        <f t="shared" si="69"/>
        <v>-8136666</v>
      </c>
      <c r="AC239" s="23">
        <f t="shared" si="70"/>
        <v>5028614</v>
      </c>
      <c r="AD239" s="23">
        <f t="shared" si="71"/>
        <v>46931717</v>
      </c>
      <c r="AF239" s="23">
        <f t="shared" si="52"/>
        <v>8.5499719930926066</v>
      </c>
      <c r="AG239" s="23">
        <f t="shared" si="53"/>
        <v>-9.0410029272003953</v>
      </c>
      <c r="AH239" s="23">
        <f t="shared" si="54"/>
        <v>1.8786574399308018</v>
      </c>
      <c r="AI239" s="23">
        <f t="shared" si="55"/>
        <v>0.82761539329893952</v>
      </c>
      <c r="AJ239" s="23">
        <f t="shared" si="56"/>
        <v>7.0478319079167406E-2</v>
      </c>
      <c r="AK239" s="23">
        <f t="shared" si="57"/>
        <v>0.50713594623374658</v>
      </c>
      <c r="AL239" s="23">
        <f t="shared" si="58"/>
        <v>2.7928561644348679</v>
      </c>
    </row>
    <row r="240" spans="1:38">
      <c r="B240" s="7" t="s">
        <v>502</v>
      </c>
      <c r="C240" s="8" t="s">
        <v>503</v>
      </c>
      <c r="D240" s="9"/>
      <c r="E240" s="10">
        <v>9207921</v>
      </c>
      <c r="F240" s="10">
        <v>344384242</v>
      </c>
      <c r="G240" s="10">
        <v>268041445</v>
      </c>
      <c r="H240" s="10">
        <v>65115816</v>
      </c>
      <c r="I240" s="10">
        <v>11226981</v>
      </c>
      <c r="J240" s="10">
        <v>1243716</v>
      </c>
      <c r="K240" s="10">
        <v>2807231</v>
      </c>
      <c r="L240" s="10">
        <v>1832836</v>
      </c>
      <c r="M240" s="10">
        <v>1591419</v>
      </c>
      <c r="N240" s="10">
        <v>11853673</v>
      </c>
      <c r="O240" s="12">
        <v>45428196</v>
      </c>
      <c r="Q240" s="22">
        <f t="shared" si="59"/>
        <v>65863098</v>
      </c>
      <c r="R240" s="22">
        <f t="shared" si="60"/>
        <v>-45428196</v>
      </c>
      <c r="S240" s="22">
        <f t="shared" si="61"/>
        <v>-9207921</v>
      </c>
      <c r="T240" s="22">
        <f t="shared" si="62"/>
        <v>1243716</v>
      </c>
      <c r="U240" s="22">
        <f t="shared" si="63"/>
        <v>-1832836</v>
      </c>
      <c r="V240" s="22">
        <f t="shared" si="64"/>
        <v>1215812</v>
      </c>
      <c r="X240" s="23">
        <f t="shared" si="65"/>
        <v>255129919</v>
      </c>
      <c r="Y240" s="23">
        <f t="shared" si="66"/>
        <v>-176005929</v>
      </c>
      <c r="Z240" s="23">
        <f t="shared" si="67"/>
        <v>-37760003</v>
      </c>
      <c r="AA240" s="23">
        <f t="shared" si="68"/>
        <v>7046588</v>
      </c>
      <c r="AB240" s="23">
        <f t="shared" si="69"/>
        <v>-7880824</v>
      </c>
      <c r="AC240" s="23">
        <f t="shared" si="70"/>
        <v>5044212</v>
      </c>
      <c r="AD240" s="23">
        <f t="shared" si="71"/>
        <v>45573963</v>
      </c>
      <c r="AF240" s="23">
        <f t="shared" si="52"/>
        <v>-1.5652419620530804</v>
      </c>
      <c r="AG240" s="23">
        <f t="shared" si="53"/>
        <v>-7.9025465287528576</v>
      </c>
      <c r="AH240" s="23">
        <f t="shared" si="54"/>
        <v>1.429909624188336</v>
      </c>
      <c r="AI240" s="23">
        <f t="shared" si="55"/>
        <v>0.57128497111342846</v>
      </c>
      <c r="AJ240" s="23">
        <f t="shared" si="56"/>
        <v>0.63448955508625215</v>
      </c>
      <c r="AK240" s="23">
        <f t="shared" si="57"/>
        <v>0.81505228024832932</v>
      </c>
      <c r="AL240" s="23">
        <f t="shared" si="58"/>
        <v>-6.0170520601695925</v>
      </c>
    </row>
    <row r="241" spans="1:38">
      <c r="B241" s="7" t="s">
        <v>504</v>
      </c>
      <c r="C241" s="8" t="s">
        <v>505</v>
      </c>
      <c r="D241" s="9"/>
      <c r="E241" s="10">
        <v>10051204</v>
      </c>
      <c r="F241" s="10">
        <v>346998008</v>
      </c>
      <c r="G241" s="10">
        <v>269768130</v>
      </c>
      <c r="H241" s="10">
        <v>65439019</v>
      </c>
      <c r="I241" s="10">
        <v>11790859</v>
      </c>
      <c r="J241" s="10">
        <v>1976100</v>
      </c>
      <c r="K241" s="10">
        <v>3852962</v>
      </c>
      <c r="L241" s="10">
        <v>1866877</v>
      </c>
      <c r="M241" s="10">
        <v>2048129</v>
      </c>
      <c r="N241" s="10">
        <v>13704915</v>
      </c>
      <c r="O241" s="12">
        <v>42144853</v>
      </c>
      <c r="Q241" s="22">
        <f t="shared" si="59"/>
        <v>63986916</v>
      </c>
      <c r="R241" s="22">
        <f t="shared" si="60"/>
        <v>-42144853</v>
      </c>
      <c r="S241" s="22">
        <f t="shared" si="61"/>
        <v>-10051204</v>
      </c>
      <c r="T241" s="22">
        <f t="shared" si="62"/>
        <v>1976100</v>
      </c>
      <c r="U241" s="22">
        <f t="shared" si="63"/>
        <v>-1866877</v>
      </c>
      <c r="V241" s="22">
        <f t="shared" si="64"/>
        <v>1804833</v>
      </c>
      <c r="X241" s="23">
        <f t="shared" si="65"/>
        <v>253771955</v>
      </c>
      <c r="Y241" s="23">
        <f t="shared" si="66"/>
        <v>-174864541</v>
      </c>
      <c r="Z241" s="23">
        <f t="shared" si="67"/>
        <v>-37167577</v>
      </c>
      <c r="AA241" s="23">
        <f t="shared" si="68"/>
        <v>7109450</v>
      </c>
      <c r="AB241" s="23">
        <f t="shared" si="69"/>
        <v>-7569265</v>
      </c>
      <c r="AC241" s="23">
        <f t="shared" si="70"/>
        <v>5456916</v>
      </c>
      <c r="AD241" s="23">
        <f t="shared" si="71"/>
        <v>46736938</v>
      </c>
      <c r="AF241" s="23">
        <f t="shared" ref="AF241:AF288" si="72">(X241-X237)/$AD237*100</f>
        <v>-11.201369993017686</v>
      </c>
      <c r="AG241" s="23">
        <f t="shared" ref="AG241:AG288" si="73">(Y241-Y237)/$AD237*100</f>
        <v>-1.1659678324938725</v>
      </c>
      <c r="AH241" s="23">
        <f t="shared" ref="AH241:AH288" si="74">(Z241-Z237)/$AD237*100</f>
        <v>2.4788945490452372</v>
      </c>
      <c r="AI241" s="23">
        <f t="shared" ref="AI241:AI288" si="75">(AA241-AA237)/$AD237*100</f>
        <v>1.1678924088680942</v>
      </c>
      <c r="AJ241" s="23">
        <f t="shared" ref="AJ241:AJ288" si="76">(AB241-AB237)/$AD237*100</f>
        <v>1.3789308467967296</v>
      </c>
      <c r="AK241" s="23">
        <f t="shared" ref="AK241:AK288" si="77">(AC241-AC237)/$AD237*100</f>
        <v>1.2339025659705807</v>
      </c>
      <c r="AL241" s="23">
        <f t="shared" ref="AL241:AL288" si="78">(AD241-AD237)/$AD237*100</f>
        <v>-6.1077174548309161</v>
      </c>
    </row>
    <row r="242" spans="1:38">
      <c r="B242" s="7" t="s">
        <v>506</v>
      </c>
      <c r="C242" s="8" t="s">
        <v>507</v>
      </c>
      <c r="D242" s="9"/>
      <c r="E242" s="10">
        <v>8019136</v>
      </c>
      <c r="F242" s="10">
        <v>313300800</v>
      </c>
      <c r="G242" s="10">
        <v>242892649</v>
      </c>
      <c r="H242" s="10">
        <v>60115495</v>
      </c>
      <c r="I242" s="10">
        <v>10292656</v>
      </c>
      <c r="J242" s="10">
        <v>2230665</v>
      </c>
      <c r="K242" s="10">
        <v>3278316</v>
      </c>
      <c r="L242" s="10">
        <v>1566398</v>
      </c>
      <c r="M242" s="10">
        <v>1589106</v>
      </c>
      <c r="N242" s="10">
        <v>12646133</v>
      </c>
      <c r="O242" s="12">
        <v>42338351</v>
      </c>
      <c r="Q242" s="22">
        <f t="shared" si="59"/>
        <v>60650143</v>
      </c>
      <c r="R242" s="22">
        <f t="shared" si="60"/>
        <v>-42338351</v>
      </c>
      <c r="S242" s="22">
        <f t="shared" si="61"/>
        <v>-8019136</v>
      </c>
      <c r="T242" s="22">
        <f t="shared" si="62"/>
        <v>2230665</v>
      </c>
      <c r="U242" s="22">
        <f t="shared" si="63"/>
        <v>-1566398</v>
      </c>
      <c r="V242" s="22">
        <f t="shared" si="64"/>
        <v>1689210</v>
      </c>
      <c r="X242" s="23">
        <f t="shared" si="65"/>
        <v>253216040</v>
      </c>
      <c r="Y242" s="23">
        <f t="shared" si="66"/>
        <v>-173798256</v>
      </c>
      <c r="Z242" s="23">
        <f t="shared" si="67"/>
        <v>-36396379</v>
      </c>
      <c r="AA242" s="23">
        <f t="shared" si="68"/>
        <v>6858134</v>
      </c>
      <c r="AB242" s="23">
        <f t="shared" si="69"/>
        <v>-7215961</v>
      </c>
      <c r="AC242" s="23">
        <f t="shared" si="70"/>
        <v>5377360</v>
      </c>
      <c r="AD242" s="23">
        <f t="shared" si="71"/>
        <v>48040938</v>
      </c>
      <c r="AF242" s="23">
        <f t="shared" si="72"/>
        <v>-8.6398631541242104</v>
      </c>
      <c r="AG242" s="23">
        <f t="shared" si="73"/>
        <v>3.0581375512401832</v>
      </c>
      <c r="AH242" s="23">
        <f t="shared" si="74"/>
        <v>3.6224854986252</v>
      </c>
      <c r="AI242" s="23">
        <f t="shared" si="75"/>
        <v>-0.12200496547439016</v>
      </c>
      <c r="AJ242" s="23">
        <f t="shared" si="76"/>
        <v>2.1618035023010034</v>
      </c>
      <c r="AK242" s="23">
        <f t="shared" si="77"/>
        <v>0.32944245906564423</v>
      </c>
      <c r="AL242" s="23">
        <f t="shared" si="78"/>
        <v>0.41000089163343112</v>
      </c>
    </row>
    <row r="243" spans="1:38">
      <c r="B243" s="7" t="s">
        <v>508</v>
      </c>
      <c r="C243" s="8" t="s">
        <v>509</v>
      </c>
      <c r="D243" s="9"/>
      <c r="E243" s="10">
        <v>8248257</v>
      </c>
      <c r="F243" s="10">
        <v>316244412</v>
      </c>
      <c r="G243" s="10">
        <v>246222358</v>
      </c>
      <c r="H243" s="10">
        <v>60886932</v>
      </c>
      <c r="I243" s="10">
        <v>9135122</v>
      </c>
      <c r="J243" s="10">
        <v>1638175</v>
      </c>
      <c r="K243" s="10">
        <v>3037175</v>
      </c>
      <c r="L243" s="10">
        <v>1691433</v>
      </c>
      <c r="M243" s="10">
        <v>1665400</v>
      </c>
      <c r="N243" s="10">
        <v>10453639</v>
      </c>
      <c r="O243" s="12">
        <v>42926660</v>
      </c>
      <c r="Q243" s="22">
        <f t="shared" si="59"/>
        <v>60310039</v>
      </c>
      <c r="R243" s="22">
        <f t="shared" si="60"/>
        <v>-42926660</v>
      </c>
      <c r="S243" s="22">
        <f t="shared" si="61"/>
        <v>-8248257</v>
      </c>
      <c r="T243" s="22">
        <f t="shared" si="62"/>
        <v>1638175</v>
      </c>
      <c r="U243" s="22">
        <f t="shared" si="63"/>
        <v>-1691433</v>
      </c>
      <c r="V243" s="22">
        <f t="shared" si="64"/>
        <v>1371775</v>
      </c>
      <c r="X243" s="23">
        <f t="shared" si="65"/>
        <v>250810196</v>
      </c>
      <c r="Y243" s="23">
        <f t="shared" si="66"/>
        <v>-172838060</v>
      </c>
      <c r="Z243" s="23">
        <f t="shared" si="67"/>
        <v>-35526518</v>
      </c>
      <c r="AA243" s="23">
        <f t="shared" si="68"/>
        <v>7088656</v>
      </c>
      <c r="AB243" s="23">
        <f t="shared" si="69"/>
        <v>-6957544</v>
      </c>
      <c r="AC243" s="23">
        <f t="shared" si="70"/>
        <v>6081630</v>
      </c>
      <c r="AD243" s="23">
        <f t="shared" si="71"/>
        <v>48658360</v>
      </c>
      <c r="AF243" s="23">
        <f t="shared" si="72"/>
        <v>-12.279282260224997</v>
      </c>
      <c r="AG243" s="23">
        <f t="shared" si="73"/>
        <v>6.0491096032135365</v>
      </c>
      <c r="AH243" s="23">
        <f t="shared" si="74"/>
        <v>5.0225330558436632</v>
      </c>
      <c r="AI243" s="23">
        <f t="shared" si="75"/>
        <v>0.13055350180348185</v>
      </c>
      <c r="AJ243" s="23">
        <f t="shared" si="76"/>
        <v>2.5124203318621392</v>
      </c>
      <c r="AK243" s="23">
        <f t="shared" si="77"/>
        <v>2.2437193167256164</v>
      </c>
      <c r="AL243" s="23">
        <f t="shared" si="78"/>
        <v>3.6790535492234393</v>
      </c>
    </row>
    <row r="244" spans="1:38">
      <c r="B244" s="7" t="s">
        <v>510</v>
      </c>
      <c r="C244" s="8" t="s">
        <v>511</v>
      </c>
      <c r="D244" s="9"/>
      <c r="E244" s="10">
        <v>8187653</v>
      </c>
      <c r="F244" s="10">
        <v>320920786</v>
      </c>
      <c r="G244" s="10">
        <v>248437843</v>
      </c>
      <c r="H244" s="10">
        <v>61874575</v>
      </c>
      <c r="I244" s="10">
        <v>10608368</v>
      </c>
      <c r="J244" s="10">
        <v>1253030</v>
      </c>
      <c r="K244" s="10">
        <v>3900004</v>
      </c>
      <c r="L244" s="10">
        <v>1557143</v>
      </c>
      <c r="M244" s="10">
        <v>1414150</v>
      </c>
      <c r="N244" s="10">
        <v>12790109</v>
      </c>
      <c r="O244" s="12">
        <v>44369226</v>
      </c>
      <c r="Q244" s="22">
        <f t="shared" si="59"/>
        <v>63165247</v>
      </c>
      <c r="R244" s="22">
        <f t="shared" si="60"/>
        <v>-44369226</v>
      </c>
      <c r="S244" s="22">
        <f t="shared" si="61"/>
        <v>-8187653</v>
      </c>
      <c r="T244" s="22">
        <f t="shared" si="62"/>
        <v>1253030</v>
      </c>
      <c r="U244" s="22">
        <f t="shared" si="63"/>
        <v>-1557143</v>
      </c>
      <c r="V244" s="22">
        <f t="shared" si="64"/>
        <v>2485854</v>
      </c>
      <c r="X244" s="23">
        <f t="shared" si="65"/>
        <v>248112345</v>
      </c>
      <c r="Y244" s="23">
        <f t="shared" si="66"/>
        <v>-171779090</v>
      </c>
      <c r="Z244" s="23">
        <f t="shared" si="67"/>
        <v>-34506250</v>
      </c>
      <c r="AA244" s="23">
        <f t="shared" si="68"/>
        <v>7097970</v>
      </c>
      <c r="AB244" s="23">
        <f t="shared" si="69"/>
        <v>-6681851</v>
      </c>
      <c r="AC244" s="23">
        <f t="shared" si="70"/>
        <v>7351672</v>
      </c>
      <c r="AD244" s="23">
        <f t="shared" si="71"/>
        <v>49594796</v>
      </c>
      <c r="AF244" s="23">
        <f t="shared" si="72"/>
        <v>-15.398208841307042</v>
      </c>
      <c r="AG244" s="23">
        <f t="shared" si="73"/>
        <v>9.2746794918844344</v>
      </c>
      <c r="AH244" s="23">
        <f t="shared" si="74"/>
        <v>7.1394998060625099</v>
      </c>
      <c r="AI244" s="23">
        <f t="shared" si="75"/>
        <v>0.1127442000161364</v>
      </c>
      <c r="AJ244" s="23">
        <f t="shared" si="76"/>
        <v>2.6308289230848763</v>
      </c>
      <c r="AK244" s="23">
        <f t="shared" si="77"/>
        <v>5.0631102675885353</v>
      </c>
      <c r="AL244" s="23">
        <f t="shared" si="78"/>
        <v>8.82265384732945</v>
      </c>
    </row>
    <row r="245" spans="1:38">
      <c r="B245" s="7" t="s">
        <v>512</v>
      </c>
      <c r="C245" s="8" t="s">
        <v>513</v>
      </c>
      <c r="D245" s="9"/>
      <c r="E245" s="10">
        <v>9217218</v>
      </c>
      <c r="F245" s="10">
        <v>326863700</v>
      </c>
      <c r="G245" s="10">
        <v>252241584</v>
      </c>
      <c r="H245" s="10">
        <v>62552664</v>
      </c>
      <c r="I245" s="10">
        <v>12069452</v>
      </c>
      <c r="J245" s="10">
        <v>2005976</v>
      </c>
      <c r="K245" s="10">
        <v>4011159</v>
      </c>
      <c r="L245" s="10">
        <v>1503392</v>
      </c>
      <c r="M245" s="10">
        <v>2055424</v>
      </c>
      <c r="N245" s="10">
        <v>14527771</v>
      </c>
      <c r="O245" s="12">
        <v>41393656</v>
      </c>
      <c r="Q245" s="22">
        <f t="shared" si="59"/>
        <v>62680326</v>
      </c>
      <c r="R245" s="22">
        <f t="shared" si="60"/>
        <v>-41393656</v>
      </c>
      <c r="S245" s="22">
        <f t="shared" si="61"/>
        <v>-9217218</v>
      </c>
      <c r="T245" s="22">
        <f t="shared" si="62"/>
        <v>2005976</v>
      </c>
      <c r="U245" s="22">
        <f t="shared" si="63"/>
        <v>-1503392</v>
      </c>
      <c r="V245" s="22">
        <f t="shared" si="64"/>
        <v>1955735</v>
      </c>
      <c r="X245" s="23">
        <f t="shared" si="65"/>
        <v>246805755</v>
      </c>
      <c r="Y245" s="23">
        <f t="shared" si="66"/>
        <v>-171027893</v>
      </c>
      <c r="Z245" s="23">
        <f t="shared" si="67"/>
        <v>-33672264</v>
      </c>
      <c r="AA245" s="23">
        <f t="shared" si="68"/>
        <v>7127846</v>
      </c>
      <c r="AB245" s="23">
        <f t="shared" si="69"/>
        <v>-6318366</v>
      </c>
      <c r="AC245" s="23">
        <f t="shared" si="70"/>
        <v>7502574</v>
      </c>
      <c r="AD245" s="23">
        <f t="shared" si="71"/>
        <v>50417652</v>
      </c>
      <c r="AF245" s="23">
        <f t="shared" si="72"/>
        <v>-14.90512707529107</v>
      </c>
      <c r="AG245" s="23">
        <f t="shared" si="73"/>
        <v>8.2090273008471364</v>
      </c>
      <c r="AH245" s="23">
        <f t="shared" si="74"/>
        <v>7.47869490294807</v>
      </c>
      <c r="AI245" s="23">
        <f t="shared" si="75"/>
        <v>3.9360730050393977E-2</v>
      </c>
      <c r="AJ245" s="23">
        <f t="shared" si="76"/>
        <v>2.6764675940045537</v>
      </c>
      <c r="AK245" s="23">
        <f t="shared" si="77"/>
        <v>4.3769619652874994</v>
      </c>
      <c r="AL245" s="23">
        <f t="shared" si="78"/>
        <v>7.8753854178465863</v>
      </c>
    </row>
    <row r="246" spans="1:38">
      <c r="B246" s="7" t="s">
        <v>514</v>
      </c>
      <c r="C246" s="8" t="s">
        <v>515</v>
      </c>
      <c r="D246" s="9"/>
      <c r="E246" s="10">
        <v>7655268</v>
      </c>
      <c r="F246" s="10">
        <v>311665640</v>
      </c>
      <c r="G246" s="10">
        <v>240253710</v>
      </c>
      <c r="H246" s="10">
        <v>59976864</v>
      </c>
      <c r="I246" s="10">
        <v>11435066</v>
      </c>
      <c r="J246" s="10">
        <v>2953383</v>
      </c>
      <c r="K246" s="10">
        <v>4148095</v>
      </c>
      <c r="L246" s="10">
        <v>1452512</v>
      </c>
      <c r="M246" s="10">
        <v>1404999</v>
      </c>
      <c r="N246" s="10">
        <v>15679033</v>
      </c>
      <c r="O246" s="12">
        <v>41248268</v>
      </c>
      <c r="Q246" s="22">
        <f t="shared" si="59"/>
        <v>60338602</v>
      </c>
      <c r="R246" s="22">
        <f t="shared" si="60"/>
        <v>-41248268</v>
      </c>
      <c r="S246" s="22">
        <f t="shared" si="61"/>
        <v>-7655268</v>
      </c>
      <c r="T246" s="22">
        <f t="shared" si="62"/>
        <v>2953383</v>
      </c>
      <c r="U246" s="22">
        <f t="shared" si="63"/>
        <v>-1452512</v>
      </c>
      <c r="V246" s="22">
        <f t="shared" si="64"/>
        <v>2743096</v>
      </c>
      <c r="X246" s="23">
        <f t="shared" si="65"/>
        <v>246494214</v>
      </c>
      <c r="Y246" s="23">
        <f t="shared" si="66"/>
        <v>-169937810</v>
      </c>
      <c r="Z246" s="23">
        <f t="shared" si="67"/>
        <v>-33308396</v>
      </c>
      <c r="AA246" s="23">
        <f t="shared" si="68"/>
        <v>7850564</v>
      </c>
      <c r="AB246" s="23">
        <f t="shared" si="69"/>
        <v>-6204480</v>
      </c>
      <c r="AC246" s="23">
        <f t="shared" si="70"/>
        <v>8556460</v>
      </c>
      <c r="AD246" s="23">
        <f t="shared" si="71"/>
        <v>53450552</v>
      </c>
      <c r="AF246" s="23">
        <f t="shared" si="72"/>
        <v>-13.99187084981563</v>
      </c>
      <c r="AG246" s="23">
        <f t="shared" si="73"/>
        <v>8.0357423495769389</v>
      </c>
      <c r="AH246" s="23">
        <f t="shared" si="74"/>
        <v>6.4278157932719795</v>
      </c>
      <c r="AI246" s="23">
        <f t="shared" si="75"/>
        <v>2.0658006302874439</v>
      </c>
      <c r="AJ246" s="23">
        <f t="shared" si="76"/>
        <v>2.1054563922128247</v>
      </c>
      <c r="AK246" s="23">
        <f t="shared" si="77"/>
        <v>6.6174811157933684</v>
      </c>
      <c r="AL246" s="23">
        <f t="shared" si="78"/>
        <v>11.260425431326922</v>
      </c>
    </row>
    <row r="247" spans="1:38">
      <c r="B247" s="7" t="s">
        <v>516</v>
      </c>
      <c r="C247" s="8" t="s">
        <v>517</v>
      </c>
      <c r="D247" s="9"/>
      <c r="E247" s="10">
        <v>7973187</v>
      </c>
      <c r="F247" s="10">
        <v>318843832</v>
      </c>
      <c r="G247" s="10">
        <v>247971419</v>
      </c>
      <c r="H247" s="10">
        <v>59438244</v>
      </c>
      <c r="I247" s="10">
        <v>11434169</v>
      </c>
      <c r="J247" s="10">
        <v>1538254</v>
      </c>
      <c r="K247" s="10">
        <v>2803502</v>
      </c>
      <c r="L247" s="10">
        <v>1505133</v>
      </c>
      <c r="M247" s="10">
        <v>1297280</v>
      </c>
      <c r="N247" s="10">
        <v>12973512</v>
      </c>
      <c r="O247" s="12">
        <v>40762081</v>
      </c>
      <c r="Q247" s="22">
        <f t="shared" si="59"/>
        <v>60169437</v>
      </c>
      <c r="R247" s="22">
        <f t="shared" si="60"/>
        <v>-40762081</v>
      </c>
      <c r="S247" s="22">
        <f t="shared" si="61"/>
        <v>-7973187</v>
      </c>
      <c r="T247" s="22">
        <f t="shared" si="62"/>
        <v>1538254</v>
      </c>
      <c r="U247" s="22">
        <f t="shared" si="63"/>
        <v>-1505133</v>
      </c>
      <c r="V247" s="22">
        <f t="shared" si="64"/>
        <v>1506222</v>
      </c>
      <c r="X247" s="23">
        <f t="shared" si="65"/>
        <v>246353612</v>
      </c>
      <c r="Y247" s="23">
        <f t="shared" si="66"/>
        <v>-167773231</v>
      </c>
      <c r="Z247" s="23">
        <f t="shared" si="67"/>
        <v>-33033326</v>
      </c>
      <c r="AA247" s="23">
        <f t="shared" si="68"/>
        <v>7750643</v>
      </c>
      <c r="AB247" s="23">
        <f t="shared" si="69"/>
        <v>-6018180</v>
      </c>
      <c r="AC247" s="23">
        <f t="shared" si="70"/>
        <v>8690907</v>
      </c>
      <c r="AD247" s="23">
        <f t="shared" si="71"/>
        <v>55970425</v>
      </c>
      <c r="AF247" s="23">
        <f t="shared" si="72"/>
        <v>-9.1589276745044419</v>
      </c>
      <c r="AG247" s="23">
        <f t="shared" si="73"/>
        <v>10.408959529256638</v>
      </c>
      <c r="AH247" s="23">
        <f t="shared" si="74"/>
        <v>5.1238718279859823</v>
      </c>
      <c r="AI247" s="23">
        <f t="shared" si="75"/>
        <v>1.3604794736197439</v>
      </c>
      <c r="AJ247" s="23">
        <f t="shared" si="76"/>
        <v>1.9305295122975785</v>
      </c>
      <c r="AK247" s="23">
        <f t="shared" si="77"/>
        <v>5.3624433704711789</v>
      </c>
      <c r="AL247" s="23">
        <f t="shared" si="78"/>
        <v>15.02735603912668</v>
      </c>
    </row>
    <row r="248" spans="1:38">
      <c r="B248" s="7" t="s">
        <v>518</v>
      </c>
      <c r="C248" s="8" t="s">
        <v>519</v>
      </c>
      <c r="D248" s="9"/>
      <c r="E248" s="10">
        <v>7997099</v>
      </c>
      <c r="F248" s="10">
        <v>333042906</v>
      </c>
      <c r="G248" s="10">
        <v>258217747</v>
      </c>
      <c r="H248" s="10">
        <v>61192037</v>
      </c>
      <c r="I248" s="10">
        <v>13633122</v>
      </c>
      <c r="J248" s="10">
        <v>1619443</v>
      </c>
      <c r="K248" s="10">
        <v>3731246</v>
      </c>
      <c r="L248" s="10">
        <v>1428470</v>
      </c>
      <c r="M248" s="10">
        <v>1364558</v>
      </c>
      <c r="N248" s="10">
        <v>16190783</v>
      </c>
      <c r="O248" s="12">
        <v>42660139</v>
      </c>
      <c r="Q248" s="22">
        <f t="shared" si="59"/>
        <v>64290360</v>
      </c>
      <c r="R248" s="22">
        <f t="shared" si="60"/>
        <v>-42660139</v>
      </c>
      <c r="S248" s="22">
        <f t="shared" si="61"/>
        <v>-7997099</v>
      </c>
      <c r="T248" s="22">
        <f t="shared" si="62"/>
        <v>1619443</v>
      </c>
      <c r="U248" s="22">
        <f t="shared" si="63"/>
        <v>-1428470</v>
      </c>
      <c r="V248" s="22">
        <f t="shared" si="64"/>
        <v>2366688</v>
      </c>
      <c r="X248" s="23">
        <f t="shared" si="65"/>
        <v>247478725</v>
      </c>
      <c r="Y248" s="23">
        <f t="shared" si="66"/>
        <v>-166064144</v>
      </c>
      <c r="Z248" s="23">
        <f t="shared" si="67"/>
        <v>-32842772</v>
      </c>
      <c r="AA248" s="23">
        <f t="shared" si="68"/>
        <v>8117056</v>
      </c>
      <c r="AB248" s="23">
        <f t="shared" si="69"/>
        <v>-5889507</v>
      </c>
      <c r="AC248" s="23">
        <f t="shared" si="70"/>
        <v>8571741</v>
      </c>
      <c r="AD248" s="23">
        <f t="shared" si="71"/>
        <v>59371099</v>
      </c>
      <c r="AF248" s="23">
        <f t="shared" si="72"/>
        <v>-1.2775937217283846</v>
      </c>
      <c r="AG248" s="23">
        <f t="shared" si="73"/>
        <v>11.523277563234659</v>
      </c>
      <c r="AH248" s="23">
        <f t="shared" si="74"/>
        <v>3.3541382043390198</v>
      </c>
      <c r="AI248" s="23">
        <f t="shared" si="75"/>
        <v>2.0548244618245834</v>
      </c>
      <c r="AJ248" s="23">
        <f t="shared" si="76"/>
        <v>1.5976353648072268</v>
      </c>
      <c r="AK248" s="23">
        <f t="shared" si="77"/>
        <v>2.4600746417023269</v>
      </c>
      <c r="AL248" s="23">
        <f t="shared" si="78"/>
        <v>19.712356514179429</v>
      </c>
    </row>
    <row r="249" spans="1:38">
      <c r="B249" s="7" t="s">
        <v>520</v>
      </c>
      <c r="C249" s="8" t="s">
        <v>521</v>
      </c>
      <c r="D249" s="9"/>
      <c r="E249" s="10">
        <v>8593061</v>
      </c>
      <c r="F249" s="10">
        <v>345329269</v>
      </c>
      <c r="G249" s="10">
        <v>268683719</v>
      </c>
      <c r="H249" s="10">
        <v>61102236</v>
      </c>
      <c r="I249" s="10">
        <v>15543314</v>
      </c>
      <c r="J249" s="10">
        <v>2177962</v>
      </c>
      <c r="K249" s="10">
        <v>3214618</v>
      </c>
      <c r="L249" s="10">
        <v>1457167</v>
      </c>
      <c r="M249" s="10">
        <v>2023480</v>
      </c>
      <c r="N249" s="10">
        <v>17455247</v>
      </c>
      <c r="O249" s="12">
        <v>40235066</v>
      </c>
      <c r="Q249" s="22">
        <f t="shared" si="59"/>
        <v>64371441</v>
      </c>
      <c r="R249" s="22">
        <f t="shared" si="60"/>
        <v>-40235066</v>
      </c>
      <c r="S249" s="22">
        <f t="shared" si="61"/>
        <v>-8593061</v>
      </c>
      <c r="T249" s="22">
        <f t="shared" si="62"/>
        <v>2177962</v>
      </c>
      <c r="U249" s="22">
        <f t="shared" si="63"/>
        <v>-1457167</v>
      </c>
      <c r="V249" s="22">
        <f t="shared" si="64"/>
        <v>1191138</v>
      </c>
      <c r="X249" s="23">
        <f t="shared" si="65"/>
        <v>249169840</v>
      </c>
      <c r="Y249" s="23">
        <f t="shared" si="66"/>
        <v>-164905554</v>
      </c>
      <c r="Z249" s="23">
        <f t="shared" si="67"/>
        <v>-32218615</v>
      </c>
      <c r="AA249" s="23">
        <f t="shared" si="68"/>
        <v>8289042</v>
      </c>
      <c r="AB249" s="23">
        <f t="shared" si="69"/>
        <v>-5843282</v>
      </c>
      <c r="AC249" s="23">
        <f t="shared" si="70"/>
        <v>7807144</v>
      </c>
      <c r="AD249" s="23">
        <f t="shared" si="71"/>
        <v>62298575</v>
      </c>
      <c r="AF249" s="23">
        <f t="shared" si="72"/>
        <v>4.6890025739397778</v>
      </c>
      <c r="AG249" s="23">
        <f t="shared" si="73"/>
        <v>12.143244988878102</v>
      </c>
      <c r="AH249" s="23">
        <f t="shared" si="74"/>
        <v>2.8832143948313975</v>
      </c>
      <c r="AI249" s="23">
        <f t="shared" si="75"/>
        <v>2.3031536653075393</v>
      </c>
      <c r="AJ249" s="23">
        <f t="shared" si="76"/>
        <v>0.94229695583602346</v>
      </c>
      <c r="AK249" s="23">
        <f t="shared" si="77"/>
        <v>0.60409397883106497</v>
      </c>
      <c r="AL249" s="23">
        <f t="shared" si="78"/>
        <v>23.565006557623907</v>
      </c>
    </row>
    <row r="250" spans="1:38">
      <c r="B250" s="7" t="s">
        <v>522</v>
      </c>
      <c r="C250" s="8" t="s">
        <v>523</v>
      </c>
      <c r="D250" s="9"/>
      <c r="E250" s="10">
        <v>7727423</v>
      </c>
      <c r="F250" s="10">
        <v>315088550</v>
      </c>
      <c r="G250" s="10">
        <v>243464715</v>
      </c>
      <c r="H250" s="10">
        <v>58912267</v>
      </c>
      <c r="I250" s="10">
        <v>12711568</v>
      </c>
      <c r="J250" s="10">
        <v>3014981</v>
      </c>
      <c r="K250" s="10">
        <v>3245781</v>
      </c>
      <c r="L250" s="10">
        <v>1371236</v>
      </c>
      <c r="M250" s="10">
        <v>1215111</v>
      </c>
      <c r="N250" s="10">
        <v>16385983</v>
      </c>
      <c r="O250" s="12">
        <v>41173884</v>
      </c>
      <c r="Q250" s="22">
        <f t="shared" si="59"/>
        <v>61612875</v>
      </c>
      <c r="R250" s="22">
        <f t="shared" si="60"/>
        <v>-41173884</v>
      </c>
      <c r="S250" s="22">
        <f t="shared" si="61"/>
        <v>-7727423</v>
      </c>
      <c r="T250" s="22">
        <f t="shared" si="62"/>
        <v>3014981</v>
      </c>
      <c r="U250" s="22">
        <f t="shared" si="63"/>
        <v>-1371236</v>
      </c>
      <c r="V250" s="22">
        <f t="shared" si="64"/>
        <v>2030670</v>
      </c>
      <c r="X250" s="23">
        <f t="shared" si="65"/>
        <v>250444113</v>
      </c>
      <c r="Y250" s="23">
        <f t="shared" si="66"/>
        <v>-164831170</v>
      </c>
      <c r="Z250" s="23">
        <f t="shared" si="67"/>
        <v>-32290770</v>
      </c>
      <c r="AA250" s="23">
        <f t="shared" si="68"/>
        <v>8350640</v>
      </c>
      <c r="AB250" s="23">
        <f t="shared" si="69"/>
        <v>-5762006</v>
      </c>
      <c r="AC250" s="23">
        <f t="shared" si="70"/>
        <v>7094718</v>
      </c>
      <c r="AD250" s="23">
        <f t="shared" si="71"/>
        <v>63005525</v>
      </c>
      <c r="AF250" s="23">
        <f t="shared" si="72"/>
        <v>7.3898189115053485</v>
      </c>
      <c r="AG250" s="23">
        <f t="shared" si="73"/>
        <v>9.5539518469332165</v>
      </c>
      <c r="AH250" s="23">
        <f t="shared" si="74"/>
        <v>1.9038643417564707</v>
      </c>
      <c r="AI250" s="23">
        <f t="shared" si="75"/>
        <v>0.93558622182236761</v>
      </c>
      <c r="AJ250" s="23">
        <f t="shared" si="76"/>
        <v>0.82781932729151242</v>
      </c>
      <c r="AK250" s="23">
        <f t="shared" si="77"/>
        <v>-2.7347556672567199</v>
      </c>
      <c r="AL250" s="23">
        <f t="shared" si="78"/>
        <v>17.876284982052194</v>
      </c>
    </row>
    <row r="251" spans="1:38">
      <c r="B251" s="7" t="s">
        <v>524</v>
      </c>
      <c r="C251" s="8" t="s">
        <v>525</v>
      </c>
      <c r="D251" s="9"/>
      <c r="E251" s="10">
        <v>7744824</v>
      </c>
      <c r="F251" s="10">
        <v>328057805</v>
      </c>
      <c r="G251" s="10">
        <v>256004899</v>
      </c>
      <c r="H251" s="10">
        <v>60188744</v>
      </c>
      <c r="I251" s="10">
        <v>11864162</v>
      </c>
      <c r="J251" s="10">
        <v>1594830</v>
      </c>
      <c r="K251" s="10">
        <v>3485246</v>
      </c>
      <c r="L251" s="10">
        <v>1409481</v>
      </c>
      <c r="M251" s="10">
        <v>1569653</v>
      </c>
      <c r="N251" s="10">
        <v>13965104</v>
      </c>
      <c r="O251" s="12">
        <v>41436031</v>
      </c>
      <c r="Q251" s="22">
        <f t="shared" si="59"/>
        <v>61045017</v>
      </c>
      <c r="R251" s="22">
        <f t="shared" si="60"/>
        <v>-41436031</v>
      </c>
      <c r="S251" s="22">
        <f t="shared" si="61"/>
        <v>-7744824</v>
      </c>
      <c r="T251" s="22">
        <f t="shared" si="62"/>
        <v>1594830</v>
      </c>
      <c r="U251" s="22">
        <f t="shared" si="63"/>
        <v>-1409481</v>
      </c>
      <c r="V251" s="22">
        <f t="shared" si="64"/>
        <v>1915593</v>
      </c>
      <c r="X251" s="23">
        <f t="shared" si="65"/>
        <v>251319693</v>
      </c>
      <c r="Y251" s="23">
        <f t="shared" si="66"/>
        <v>-165505120</v>
      </c>
      <c r="Z251" s="23">
        <f t="shared" si="67"/>
        <v>-32062407</v>
      </c>
      <c r="AA251" s="23">
        <f t="shared" si="68"/>
        <v>8407216</v>
      </c>
      <c r="AB251" s="23">
        <f t="shared" si="69"/>
        <v>-5666354</v>
      </c>
      <c r="AC251" s="23">
        <f t="shared" si="70"/>
        <v>7504089</v>
      </c>
      <c r="AD251" s="23">
        <f t="shared" si="71"/>
        <v>63997117</v>
      </c>
      <c r="AF251" s="23">
        <f t="shared" si="72"/>
        <v>8.8726876738920595</v>
      </c>
      <c r="AG251" s="23">
        <f t="shared" si="73"/>
        <v>4.0523383554797014</v>
      </c>
      <c r="AH251" s="23">
        <f t="shared" si="74"/>
        <v>1.7347000670443364</v>
      </c>
      <c r="AI251" s="23">
        <f t="shared" si="75"/>
        <v>1.173071314001993</v>
      </c>
      <c r="AJ251" s="23">
        <f t="shared" si="76"/>
        <v>0.62859268980001493</v>
      </c>
      <c r="AK251" s="23">
        <f t="shared" si="77"/>
        <v>-2.1204377133101993</v>
      </c>
      <c r="AL251" s="23">
        <f t="shared" si="78"/>
        <v>14.340952386907906</v>
      </c>
    </row>
    <row r="252" spans="1:38">
      <c r="B252" s="7" t="s">
        <v>526</v>
      </c>
      <c r="C252" s="8" t="s">
        <v>527</v>
      </c>
      <c r="D252" s="9"/>
      <c r="E252" s="10">
        <v>8048999</v>
      </c>
      <c r="F252" s="10">
        <v>340971876</v>
      </c>
      <c r="G252" s="10">
        <v>264749305</v>
      </c>
      <c r="H252" s="10">
        <v>61637925</v>
      </c>
      <c r="I252" s="10">
        <v>14584646</v>
      </c>
      <c r="J252" s="10">
        <v>2033285</v>
      </c>
      <c r="K252" s="10">
        <v>4410632</v>
      </c>
      <c r="L252" s="10">
        <v>1305111</v>
      </c>
      <c r="M252" s="10">
        <v>1658359</v>
      </c>
      <c r="N252" s="10">
        <v>18065093</v>
      </c>
      <c r="O252" s="12">
        <v>43097931</v>
      </c>
      <c r="Q252" s="22">
        <f t="shared" si="59"/>
        <v>65731576</v>
      </c>
      <c r="R252" s="22">
        <f t="shared" si="60"/>
        <v>-43097931</v>
      </c>
      <c r="S252" s="22">
        <f t="shared" si="61"/>
        <v>-8048999</v>
      </c>
      <c r="T252" s="22">
        <f t="shared" si="62"/>
        <v>2033285</v>
      </c>
      <c r="U252" s="22">
        <f t="shared" si="63"/>
        <v>-1305111</v>
      </c>
      <c r="V252" s="22">
        <f t="shared" si="64"/>
        <v>2752273</v>
      </c>
      <c r="X252" s="23">
        <f t="shared" si="65"/>
        <v>252760909</v>
      </c>
      <c r="Y252" s="23">
        <f t="shared" si="66"/>
        <v>-165942912</v>
      </c>
      <c r="Z252" s="23">
        <f t="shared" si="67"/>
        <v>-32114307</v>
      </c>
      <c r="AA252" s="23">
        <f t="shared" si="68"/>
        <v>8821058</v>
      </c>
      <c r="AB252" s="23">
        <f t="shared" si="69"/>
        <v>-5542995</v>
      </c>
      <c r="AC252" s="23">
        <f t="shared" si="70"/>
        <v>7889674</v>
      </c>
      <c r="AD252" s="23">
        <f t="shared" si="71"/>
        <v>65871427</v>
      </c>
      <c r="AF252" s="23">
        <f t="shared" si="72"/>
        <v>8.8968944300660482</v>
      </c>
      <c r="AG252" s="23">
        <f t="shared" si="73"/>
        <v>0.20419362626250187</v>
      </c>
      <c r="AH252" s="23">
        <f t="shared" si="74"/>
        <v>1.2269690342097255</v>
      </c>
      <c r="AI252" s="23">
        <f t="shared" si="75"/>
        <v>1.1857654849879062</v>
      </c>
      <c r="AJ252" s="23">
        <f t="shared" si="76"/>
        <v>0.58363750349307164</v>
      </c>
      <c r="AK252" s="23">
        <f t="shared" si="77"/>
        <v>-1.148819899729328</v>
      </c>
      <c r="AL252" s="23">
        <f t="shared" si="78"/>
        <v>10.948640179289928</v>
      </c>
    </row>
    <row r="253" spans="1:38">
      <c r="A253">
        <v>15</v>
      </c>
      <c r="B253" s="7" t="s">
        <v>528</v>
      </c>
      <c r="C253" s="8" t="s">
        <v>529</v>
      </c>
      <c r="D253" s="9"/>
      <c r="E253" s="10">
        <v>8950177</v>
      </c>
      <c r="F253" s="10">
        <v>343597838</v>
      </c>
      <c r="G253" s="10">
        <v>265628070</v>
      </c>
      <c r="H253" s="10">
        <v>62448134</v>
      </c>
      <c r="I253" s="10">
        <v>15521634</v>
      </c>
      <c r="J253" s="10">
        <v>2249544</v>
      </c>
      <c r="K253" s="10">
        <v>3390480</v>
      </c>
      <c r="L253" s="10">
        <v>1367441</v>
      </c>
      <c r="M253" s="10">
        <v>2262163</v>
      </c>
      <c r="N253" s="10">
        <v>17532054</v>
      </c>
      <c r="O253" s="12">
        <v>40573885</v>
      </c>
      <c r="Q253" s="22">
        <f t="shared" si="59"/>
        <v>65045696</v>
      </c>
      <c r="R253" s="22">
        <f t="shared" si="60"/>
        <v>-40573885</v>
      </c>
      <c r="S253" s="22">
        <f t="shared" si="61"/>
        <v>-8950177</v>
      </c>
      <c r="T253" s="22">
        <f t="shared" si="62"/>
        <v>2249544</v>
      </c>
      <c r="U253" s="22">
        <f t="shared" si="63"/>
        <v>-1367441</v>
      </c>
      <c r="V253" s="22">
        <f t="shared" si="64"/>
        <v>1128317</v>
      </c>
      <c r="X253" s="23">
        <f t="shared" si="65"/>
        <v>253435164</v>
      </c>
      <c r="Y253" s="23">
        <f t="shared" si="66"/>
        <v>-166281731</v>
      </c>
      <c r="Z253" s="23">
        <f t="shared" si="67"/>
        <v>-32471423</v>
      </c>
      <c r="AA253" s="23">
        <f t="shared" si="68"/>
        <v>8892640</v>
      </c>
      <c r="AB253" s="23">
        <f t="shared" si="69"/>
        <v>-5453269</v>
      </c>
      <c r="AC253" s="23">
        <f t="shared" si="70"/>
        <v>7826853</v>
      </c>
      <c r="AD253" s="23">
        <f t="shared" si="71"/>
        <v>65948234</v>
      </c>
      <c r="AF253" s="23">
        <f t="shared" si="72"/>
        <v>6.8465835695278736</v>
      </c>
      <c r="AG253" s="23">
        <f t="shared" si="73"/>
        <v>-2.2090023728472121</v>
      </c>
      <c r="AH253" s="23">
        <f t="shared" si="74"/>
        <v>-0.40580061421950658</v>
      </c>
      <c r="AI253" s="23">
        <f t="shared" si="75"/>
        <v>0.96887930422164559</v>
      </c>
      <c r="AJ253" s="23">
        <f t="shared" si="76"/>
        <v>0.6260383965443832</v>
      </c>
      <c r="AK253" s="23">
        <f t="shared" si="77"/>
        <v>3.1636357653445524E-2</v>
      </c>
      <c r="AL253" s="23">
        <f t="shared" si="78"/>
        <v>5.8583346408806305</v>
      </c>
    </row>
    <row r="254" spans="1:38">
      <c r="B254" s="7" t="s">
        <v>530</v>
      </c>
      <c r="C254" s="8" t="s">
        <v>531</v>
      </c>
      <c r="D254" s="9"/>
      <c r="E254" s="10">
        <v>8221288</v>
      </c>
      <c r="F254" s="10">
        <v>318595667</v>
      </c>
      <c r="G254" s="10">
        <v>243250805</v>
      </c>
      <c r="H254" s="10">
        <v>60028525</v>
      </c>
      <c r="I254" s="10">
        <v>15316337</v>
      </c>
      <c r="J254" s="10">
        <v>3494829</v>
      </c>
      <c r="K254" s="10">
        <v>4078061</v>
      </c>
      <c r="L254" s="10">
        <v>1320593</v>
      </c>
      <c r="M254" s="10">
        <v>1280569</v>
      </c>
      <c r="N254" s="10">
        <v>20288065</v>
      </c>
      <c r="O254" s="12">
        <v>41724297</v>
      </c>
      <c r="Q254" s="22">
        <f t="shared" si="59"/>
        <v>65261922</v>
      </c>
      <c r="R254" s="22">
        <f t="shared" si="60"/>
        <v>-41724297</v>
      </c>
      <c r="S254" s="22">
        <f t="shared" si="61"/>
        <v>-8221288</v>
      </c>
      <c r="T254" s="22">
        <f t="shared" si="62"/>
        <v>3494829</v>
      </c>
      <c r="U254" s="22">
        <f t="shared" si="63"/>
        <v>-1320593</v>
      </c>
      <c r="V254" s="22">
        <f t="shared" si="64"/>
        <v>2797492</v>
      </c>
      <c r="X254" s="23">
        <f t="shared" si="65"/>
        <v>257084211</v>
      </c>
      <c r="Y254" s="23">
        <f t="shared" si="66"/>
        <v>-166832144</v>
      </c>
      <c r="Z254" s="23">
        <f t="shared" si="67"/>
        <v>-32965288</v>
      </c>
      <c r="AA254" s="23">
        <f t="shared" si="68"/>
        <v>9372488</v>
      </c>
      <c r="AB254" s="23">
        <f t="shared" si="69"/>
        <v>-5402626</v>
      </c>
      <c r="AC254" s="23">
        <f t="shared" si="70"/>
        <v>8593675</v>
      </c>
      <c r="AD254" s="23">
        <f t="shared" si="71"/>
        <v>69850316</v>
      </c>
      <c r="AF254" s="23">
        <f t="shared" si="72"/>
        <v>10.538913849221954</v>
      </c>
      <c r="AG254" s="23">
        <f t="shared" si="73"/>
        <v>-3.1758706875309746</v>
      </c>
      <c r="AH254" s="23">
        <f t="shared" si="74"/>
        <v>-1.0705696048084672</v>
      </c>
      <c r="AI254" s="23">
        <f t="shared" si="75"/>
        <v>1.621838719699582</v>
      </c>
      <c r="AJ254" s="23">
        <f t="shared" si="76"/>
        <v>0.57039442175904409</v>
      </c>
      <c r="AK254" s="23">
        <f t="shared" si="77"/>
        <v>2.3790881831394946</v>
      </c>
      <c r="AL254" s="23">
        <f t="shared" si="78"/>
        <v>10.863794881480631</v>
      </c>
    </row>
    <row r="255" spans="1:38">
      <c r="B255" s="7" t="s">
        <v>532</v>
      </c>
      <c r="C255" s="8" t="s">
        <v>533</v>
      </c>
      <c r="D255" s="9"/>
      <c r="E255" s="10">
        <v>8050104</v>
      </c>
      <c r="F255" s="10">
        <v>328239076</v>
      </c>
      <c r="G255" s="10">
        <v>253858451</v>
      </c>
      <c r="H255" s="10">
        <v>61187467</v>
      </c>
      <c r="I255" s="10">
        <v>13193158</v>
      </c>
      <c r="J255" s="10">
        <v>1788456</v>
      </c>
      <c r="K255" s="10">
        <v>3220739</v>
      </c>
      <c r="L255" s="10">
        <v>1272898</v>
      </c>
      <c r="M255" s="10">
        <v>1712253</v>
      </c>
      <c r="N255" s="10">
        <v>15217202</v>
      </c>
      <c r="O255" s="12">
        <v>42317792</v>
      </c>
      <c r="Q255" s="22">
        <f t="shared" si="59"/>
        <v>63561054</v>
      </c>
      <c r="R255" s="22">
        <f t="shared" si="60"/>
        <v>-42317792</v>
      </c>
      <c r="S255" s="22">
        <f t="shared" si="61"/>
        <v>-8050104</v>
      </c>
      <c r="T255" s="22">
        <f t="shared" si="62"/>
        <v>1788456</v>
      </c>
      <c r="U255" s="22">
        <f t="shared" si="63"/>
        <v>-1272898</v>
      </c>
      <c r="V255" s="22">
        <f t="shared" si="64"/>
        <v>1508486</v>
      </c>
      <c r="X255" s="23">
        <f t="shared" si="65"/>
        <v>259600248</v>
      </c>
      <c r="Y255" s="23">
        <f t="shared" si="66"/>
        <v>-167713905</v>
      </c>
      <c r="Z255" s="23">
        <f t="shared" si="67"/>
        <v>-33270568</v>
      </c>
      <c r="AA255" s="23">
        <f t="shared" si="68"/>
        <v>9566114</v>
      </c>
      <c r="AB255" s="23">
        <f t="shared" si="69"/>
        <v>-5266043</v>
      </c>
      <c r="AC255" s="23">
        <f t="shared" si="70"/>
        <v>8186568</v>
      </c>
      <c r="AD255" s="23">
        <f t="shared" si="71"/>
        <v>71102414</v>
      </c>
      <c r="AF255" s="23">
        <f t="shared" si="72"/>
        <v>12.938950046765388</v>
      </c>
      <c r="AG255" s="23">
        <f t="shared" si="73"/>
        <v>-3.4513820364751742</v>
      </c>
      <c r="AH255" s="23">
        <f t="shared" si="74"/>
        <v>-1.8878366036395047</v>
      </c>
      <c r="AI255" s="23">
        <f t="shared" si="75"/>
        <v>1.8108596985704841</v>
      </c>
      <c r="AJ255" s="23">
        <f t="shared" si="76"/>
        <v>0.62551411495614717</v>
      </c>
      <c r="AK255" s="23">
        <f t="shared" si="77"/>
        <v>1.0664214764549473</v>
      </c>
      <c r="AL255" s="23">
        <f t="shared" si="78"/>
        <v>11.102526696632289</v>
      </c>
    </row>
    <row r="256" spans="1:38">
      <c r="B256" s="7" t="s">
        <v>534</v>
      </c>
      <c r="C256" s="8" t="s">
        <v>535</v>
      </c>
      <c r="D256" s="9"/>
      <c r="E256" s="10">
        <v>8182732</v>
      </c>
      <c r="F256" s="10">
        <v>331840222</v>
      </c>
      <c r="G256" s="10">
        <v>254378590</v>
      </c>
      <c r="H256" s="10">
        <v>61733005</v>
      </c>
      <c r="I256" s="10">
        <v>15728627</v>
      </c>
      <c r="J256" s="10">
        <v>1923715</v>
      </c>
      <c r="K256" s="10">
        <v>2951004</v>
      </c>
      <c r="L256" s="10">
        <v>1203063</v>
      </c>
      <c r="M256" s="10">
        <v>1637236</v>
      </c>
      <c r="N256" s="10">
        <v>17763047</v>
      </c>
      <c r="O256" s="12">
        <v>43549640</v>
      </c>
      <c r="Q256" s="22">
        <f t="shared" si="59"/>
        <v>67460999</v>
      </c>
      <c r="R256" s="22">
        <f t="shared" si="60"/>
        <v>-43549640</v>
      </c>
      <c r="S256" s="22">
        <f t="shared" si="61"/>
        <v>-8182732</v>
      </c>
      <c r="T256" s="22">
        <f t="shared" si="62"/>
        <v>1923715</v>
      </c>
      <c r="U256" s="22">
        <f t="shared" si="63"/>
        <v>-1203063</v>
      </c>
      <c r="V256" s="22">
        <f t="shared" si="64"/>
        <v>1313768</v>
      </c>
      <c r="X256" s="23">
        <f t="shared" si="65"/>
        <v>261329671</v>
      </c>
      <c r="Y256" s="23">
        <f t="shared" si="66"/>
        <v>-168165614</v>
      </c>
      <c r="Z256" s="23">
        <f t="shared" si="67"/>
        <v>-33404301</v>
      </c>
      <c r="AA256" s="23">
        <f t="shared" si="68"/>
        <v>9456544</v>
      </c>
      <c r="AB256" s="23">
        <f t="shared" si="69"/>
        <v>-5163995</v>
      </c>
      <c r="AC256" s="23">
        <f t="shared" si="70"/>
        <v>6748063</v>
      </c>
      <c r="AD256" s="23">
        <f t="shared" si="71"/>
        <v>70800368</v>
      </c>
      <c r="AF256" s="23">
        <f t="shared" si="72"/>
        <v>13.008313908244313</v>
      </c>
      <c r="AG256" s="23">
        <f t="shared" si="73"/>
        <v>-3.374303702271396</v>
      </c>
      <c r="AH256" s="23">
        <f t="shared" si="74"/>
        <v>-1.9583513804855024</v>
      </c>
      <c r="AI256" s="23">
        <f t="shared" si="75"/>
        <v>0.96473695643484392</v>
      </c>
      <c r="AJ256" s="23">
        <f t="shared" si="76"/>
        <v>0.57536327549120803</v>
      </c>
      <c r="AK256" s="23">
        <f t="shared" si="77"/>
        <v>-1.7330898266406163</v>
      </c>
      <c r="AL256" s="23">
        <f t="shared" si="78"/>
        <v>7.4826692307728511</v>
      </c>
    </row>
    <row r="257" spans="2:38">
      <c r="B257" s="7" t="s">
        <v>536</v>
      </c>
      <c r="C257" s="8" t="s">
        <v>537</v>
      </c>
      <c r="D257" s="9"/>
      <c r="E257" s="10">
        <v>9314217</v>
      </c>
      <c r="F257" s="10">
        <v>332087414</v>
      </c>
      <c r="G257" s="10">
        <v>254384974</v>
      </c>
      <c r="H257" s="10">
        <v>62458371</v>
      </c>
      <c r="I257" s="10">
        <v>15244069</v>
      </c>
      <c r="J257" s="10">
        <v>2296039</v>
      </c>
      <c r="K257" s="10">
        <v>3371906</v>
      </c>
      <c r="L257" s="10">
        <v>1278207</v>
      </c>
      <c r="M257" s="10">
        <v>3734069</v>
      </c>
      <c r="N257" s="10">
        <v>15899738</v>
      </c>
      <c r="O257" s="12">
        <v>41588482</v>
      </c>
      <c r="Q257" s="22">
        <f t="shared" si="59"/>
        <v>66146768</v>
      </c>
      <c r="R257" s="22">
        <f t="shared" si="60"/>
        <v>-41588482</v>
      </c>
      <c r="S257" s="22">
        <f t="shared" si="61"/>
        <v>-9314217</v>
      </c>
      <c r="T257" s="22">
        <f t="shared" si="62"/>
        <v>2296039</v>
      </c>
      <c r="U257" s="22">
        <f t="shared" si="63"/>
        <v>-1278207</v>
      </c>
      <c r="V257" s="22">
        <f t="shared" si="64"/>
        <v>-362163</v>
      </c>
      <c r="X257" s="23">
        <f t="shared" si="65"/>
        <v>262430743</v>
      </c>
      <c r="Y257" s="23">
        <f t="shared" si="66"/>
        <v>-169180211</v>
      </c>
      <c r="Z257" s="23">
        <f t="shared" si="67"/>
        <v>-33768341</v>
      </c>
      <c r="AA257" s="23">
        <f t="shared" si="68"/>
        <v>9503039</v>
      </c>
      <c r="AB257" s="23">
        <f t="shared" si="69"/>
        <v>-5074761</v>
      </c>
      <c r="AC257" s="23">
        <f t="shared" si="70"/>
        <v>5257583</v>
      </c>
      <c r="AD257" s="23">
        <f t="shared" si="71"/>
        <v>69168052</v>
      </c>
      <c r="AF257" s="23">
        <f t="shared" si="72"/>
        <v>13.640363743477954</v>
      </c>
      <c r="AG257" s="23">
        <f t="shared" si="73"/>
        <v>-4.3950835741863834</v>
      </c>
      <c r="AH257" s="23">
        <f t="shared" si="74"/>
        <v>-1.9665697189101379</v>
      </c>
      <c r="AI257" s="23">
        <f t="shared" si="75"/>
        <v>0.92557292739635766</v>
      </c>
      <c r="AJ257" s="23">
        <f t="shared" si="76"/>
        <v>0.57394713556696608</v>
      </c>
      <c r="AK257" s="23">
        <f t="shared" si="77"/>
        <v>-3.8958890089460163</v>
      </c>
      <c r="AL257" s="23">
        <f t="shared" si="78"/>
        <v>4.8823415043987382</v>
      </c>
    </row>
    <row r="258" spans="2:38">
      <c r="B258" s="7" t="s">
        <v>538</v>
      </c>
      <c r="C258" s="8" t="s">
        <v>539</v>
      </c>
      <c r="D258" s="9"/>
      <c r="E258" s="10">
        <v>8093601</v>
      </c>
      <c r="F258" s="10">
        <v>307367387</v>
      </c>
      <c r="G258" s="10">
        <v>232781117</v>
      </c>
      <c r="H258" s="10">
        <v>60355023</v>
      </c>
      <c r="I258" s="10">
        <v>14231247</v>
      </c>
      <c r="J258" s="10">
        <v>3957463</v>
      </c>
      <c r="K258" s="10">
        <v>4040869</v>
      </c>
      <c r="L258" s="10">
        <v>1225102</v>
      </c>
      <c r="M258" s="10">
        <v>2740600</v>
      </c>
      <c r="N258" s="10">
        <v>18263877</v>
      </c>
      <c r="O258" s="12">
        <v>42010855</v>
      </c>
      <c r="Q258" s="22">
        <f t="shared" si="59"/>
        <v>64335703</v>
      </c>
      <c r="R258" s="22">
        <f t="shared" si="60"/>
        <v>-42010855</v>
      </c>
      <c r="S258" s="22">
        <f t="shared" si="61"/>
        <v>-8093601</v>
      </c>
      <c r="T258" s="22">
        <f t="shared" si="62"/>
        <v>3957463</v>
      </c>
      <c r="U258" s="22">
        <f t="shared" si="63"/>
        <v>-1225102</v>
      </c>
      <c r="V258" s="22">
        <f t="shared" si="64"/>
        <v>1300269</v>
      </c>
      <c r="X258" s="23">
        <f t="shared" si="65"/>
        <v>261504524</v>
      </c>
      <c r="Y258" s="23">
        <f t="shared" si="66"/>
        <v>-169466769</v>
      </c>
      <c r="Z258" s="23">
        <f t="shared" si="67"/>
        <v>-33640654</v>
      </c>
      <c r="AA258" s="23">
        <f t="shared" si="68"/>
        <v>9965673</v>
      </c>
      <c r="AB258" s="23">
        <f t="shared" si="69"/>
        <v>-4979270</v>
      </c>
      <c r="AC258" s="23">
        <f t="shared" si="70"/>
        <v>3760360</v>
      </c>
      <c r="AD258" s="23">
        <f t="shared" si="71"/>
        <v>67143864</v>
      </c>
      <c r="AF258" s="23">
        <f t="shared" si="72"/>
        <v>6.3282648570981408</v>
      </c>
      <c r="AG258" s="23">
        <f t="shared" si="73"/>
        <v>-3.771815434593023</v>
      </c>
      <c r="AH258" s="23">
        <f t="shared" si="74"/>
        <v>-0.96687608399652758</v>
      </c>
      <c r="AI258" s="23">
        <f t="shared" si="75"/>
        <v>0.84922307294930488</v>
      </c>
      <c r="AJ258" s="23">
        <f t="shared" si="76"/>
        <v>0.60609031460931406</v>
      </c>
      <c r="AK258" s="23">
        <f t="shared" si="77"/>
        <v>-6.9195320462115015</v>
      </c>
      <c r="AL258" s="23">
        <f t="shared" si="78"/>
        <v>-3.8746453201442925</v>
      </c>
    </row>
    <row r="259" spans="2:38">
      <c r="B259" s="7" t="s">
        <v>540</v>
      </c>
      <c r="C259" s="8" t="s">
        <v>541</v>
      </c>
      <c r="D259" s="9"/>
      <c r="E259" s="10">
        <v>8168596</v>
      </c>
      <c r="F259" s="10">
        <v>323162588</v>
      </c>
      <c r="G259" s="10">
        <v>247170501</v>
      </c>
      <c r="H259" s="10">
        <v>63198473</v>
      </c>
      <c r="I259" s="10">
        <v>12793614</v>
      </c>
      <c r="J259" s="10">
        <v>4107798</v>
      </c>
      <c r="K259" s="10">
        <v>3107498</v>
      </c>
      <c r="L259" s="10">
        <v>1231746</v>
      </c>
      <c r="M259" s="10">
        <v>1813223</v>
      </c>
      <c r="N259" s="10">
        <v>16963941</v>
      </c>
      <c r="O259" s="12">
        <v>42873318</v>
      </c>
      <c r="Q259" s="22">
        <f t="shared" si="59"/>
        <v>63835528</v>
      </c>
      <c r="R259" s="22">
        <f t="shared" si="60"/>
        <v>-42873318</v>
      </c>
      <c r="S259" s="22">
        <f t="shared" si="61"/>
        <v>-8168596</v>
      </c>
      <c r="T259" s="22">
        <f t="shared" si="62"/>
        <v>4107798</v>
      </c>
      <c r="U259" s="22">
        <f t="shared" si="63"/>
        <v>-1231746</v>
      </c>
      <c r="V259" s="22">
        <f t="shared" si="64"/>
        <v>1294275</v>
      </c>
      <c r="X259" s="23">
        <f t="shared" si="65"/>
        <v>261778998</v>
      </c>
      <c r="Y259" s="23">
        <f t="shared" si="66"/>
        <v>-170022295</v>
      </c>
      <c r="Z259" s="23">
        <f t="shared" si="67"/>
        <v>-33759146</v>
      </c>
      <c r="AA259" s="23">
        <f t="shared" si="68"/>
        <v>12285015</v>
      </c>
      <c r="AB259" s="23">
        <f t="shared" si="69"/>
        <v>-4938118</v>
      </c>
      <c r="AC259" s="23">
        <f t="shared" si="70"/>
        <v>3546149</v>
      </c>
      <c r="AD259" s="23">
        <f t="shared" si="71"/>
        <v>68890603</v>
      </c>
      <c r="AF259" s="23">
        <f t="shared" si="72"/>
        <v>3.0642419538667141</v>
      </c>
      <c r="AG259" s="23">
        <f t="shared" si="73"/>
        <v>-3.2465705032180763</v>
      </c>
      <c r="AH259" s="23">
        <f t="shared" si="74"/>
        <v>-0.68714685270742004</v>
      </c>
      <c r="AI259" s="23">
        <f t="shared" si="75"/>
        <v>3.8239222088859033</v>
      </c>
      <c r="AJ259" s="23">
        <f t="shared" si="76"/>
        <v>0.46120093756591723</v>
      </c>
      <c r="AK259" s="23">
        <f t="shared" si="77"/>
        <v>-6.5263874163259779</v>
      </c>
      <c r="AL259" s="23">
        <f t="shared" si="78"/>
        <v>-3.1107396719329392</v>
      </c>
    </row>
    <row r="260" spans="2:38">
      <c r="B260" s="7" t="s">
        <v>542</v>
      </c>
      <c r="C260" s="8" t="s">
        <v>543</v>
      </c>
      <c r="D260" s="9"/>
      <c r="E260" s="10">
        <v>8359864</v>
      </c>
      <c r="F260" s="10">
        <v>338348578</v>
      </c>
      <c r="G260" s="10">
        <v>256440776</v>
      </c>
      <c r="H260" s="10">
        <v>64971199</v>
      </c>
      <c r="I260" s="10">
        <v>16936603</v>
      </c>
      <c r="J260" s="10">
        <v>1888595</v>
      </c>
      <c r="K260" s="10">
        <v>5195055</v>
      </c>
      <c r="L260" s="10">
        <v>1200617</v>
      </c>
      <c r="M260" s="10">
        <v>2061729</v>
      </c>
      <c r="N260" s="10">
        <v>20757907</v>
      </c>
      <c r="O260" s="12">
        <v>44401285</v>
      </c>
      <c r="Q260" s="22">
        <f t="shared" si="59"/>
        <v>69697752</v>
      </c>
      <c r="R260" s="22">
        <f t="shared" si="60"/>
        <v>-44401285</v>
      </c>
      <c r="S260" s="22">
        <f t="shared" si="61"/>
        <v>-8359864</v>
      </c>
      <c r="T260" s="22">
        <f t="shared" si="62"/>
        <v>1888595</v>
      </c>
      <c r="U260" s="22">
        <f t="shared" si="63"/>
        <v>-1200617</v>
      </c>
      <c r="V260" s="22">
        <f t="shared" si="64"/>
        <v>3133326</v>
      </c>
      <c r="X260" s="23">
        <f t="shared" si="65"/>
        <v>264015751</v>
      </c>
      <c r="Y260" s="23">
        <f t="shared" si="66"/>
        <v>-170873940</v>
      </c>
      <c r="Z260" s="23">
        <f t="shared" si="67"/>
        <v>-33936278</v>
      </c>
      <c r="AA260" s="23">
        <f t="shared" si="68"/>
        <v>12249895</v>
      </c>
      <c r="AB260" s="23">
        <f t="shared" si="69"/>
        <v>-4935672</v>
      </c>
      <c r="AC260" s="23">
        <f t="shared" si="70"/>
        <v>5365707</v>
      </c>
      <c r="AD260" s="23">
        <f t="shared" si="71"/>
        <v>71885463</v>
      </c>
      <c r="AF260" s="23">
        <f t="shared" si="72"/>
        <v>3.7938785854898383</v>
      </c>
      <c r="AG260" s="23">
        <f t="shared" si="73"/>
        <v>-3.8252993261277966</v>
      </c>
      <c r="AH260" s="23">
        <f t="shared" si="74"/>
        <v>-0.75137603804545194</v>
      </c>
      <c r="AI260" s="23">
        <f t="shared" si="75"/>
        <v>3.9453905098346382</v>
      </c>
      <c r="AJ260" s="23">
        <f t="shared" si="76"/>
        <v>0.32248843678326644</v>
      </c>
      <c r="AK260" s="23">
        <f t="shared" si="77"/>
        <v>-1.9524700775566588</v>
      </c>
      <c r="AL260" s="23">
        <f t="shared" si="78"/>
        <v>1.5326120903778353</v>
      </c>
    </row>
    <row r="261" spans="2:38">
      <c r="B261" s="7" t="s">
        <v>544</v>
      </c>
      <c r="C261" s="8" t="s">
        <v>545</v>
      </c>
      <c r="D261" s="9"/>
      <c r="E261" s="10">
        <v>9230487</v>
      </c>
      <c r="F261" s="10">
        <v>350636637</v>
      </c>
      <c r="G261" s="10">
        <v>268038962</v>
      </c>
      <c r="H261" s="10">
        <v>65614691</v>
      </c>
      <c r="I261" s="10">
        <v>16982984</v>
      </c>
      <c r="J261" s="10">
        <v>3316634</v>
      </c>
      <c r="K261" s="10">
        <v>3651754</v>
      </c>
      <c r="L261" s="10">
        <v>1393423</v>
      </c>
      <c r="M261" s="10">
        <v>2426509</v>
      </c>
      <c r="N261" s="10">
        <v>20131440</v>
      </c>
      <c r="O261" s="12">
        <v>42018731</v>
      </c>
      <c r="Q261" s="22">
        <f t="shared" si="59"/>
        <v>68232202</v>
      </c>
      <c r="R261" s="22">
        <f t="shared" si="60"/>
        <v>-42018731</v>
      </c>
      <c r="S261" s="22">
        <f t="shared" si="61"/>
        <v>-9230487</v>
      </c>
      <c r="T261" s="22">
        <f t="shared" si="62"/>
        <v>3316634</v>
      </c>
      <c r="U261" s="22">
        <f t="shared" si="63"/>
        <v>-1393423</v>
      </c>
      <c r="V261" s="22">
        <f t="shared" si="64"/>
        <v>1225245</v>
      </c>
      <c r="X261" s="23">
        <f t="shared" si="65"/>
        <v>266101185</v>
      </c>
      <c r="Y261" s="23">
        <f t="shared" si="66"/>
        <v>-171304189</v>
      </c>
      <c r="Z261" s="23">
        <f t="shared" si="67"/>
        <v>-33852548</v>
      </c>
      <c r="AA261" s="23">
        <f t="shared" si="68"/>
        <v>13270490</v>
      </c>
      <c r="AB261" s="23">
        <f t="shared" si="69"/>
        <v>-5050888</v>
      </c>
      <c r="AC261" s="23">
        <f t="shared" si="70"/>
        <v>6953115</v>
      </c>
      <c r="AD261" s="23">
        <f t="shared" si="71"/>
        <v>76117165</v>
      </c>
      <c r="AF261" s="23">
        <f t="shared" si="72"/>
        <v>5.3065568479505538</v>
      </c>
      <c r="AG261" s="23">
        <f t="shared" si="73"/>
        <v>-3.070750062471038</v>
      </c>
      <c r="AH261" s="23">
        <f t="shared" si="74"/>
        <v>-0.12174262186825789</v>
      </c>
      <c r="AI261" s="23">
        <f t="shared" si="75"/>
        <v>5.4468080147753763</v>
      </c>
      <c r="AJ261" s="23">
        <f t="shared" si="76"/>
        <v>3.4514489435093533E-2</v>
      </c>
      <c r="AK261" s="23">
        <f t="shared" si="77"/>
        <v>2.4513224689340678</v>
      </c>
      <c r="AL261" s="23">
        <f t="shared" si="78"/>
        <v>10.046709136755796</v>
      </c>
    </row>
    <row r="262" spans="2:38">
      <c r="B262" s="7" t="s">
        <v>546</v>
      </c>
      <c r="C262" s="8" t="s">
        <v>547</v>
      </c>
      <c r="D262" s="9"/>
      <c r="E262" s="10">
        <v>8251672</v>
      </c>
      <c r="F262" s="10">
        <v>327918408</v>
      </c>
      <c r="G262" s="10">
        <v>247584736</v>
      </c>
      <c r="H262" s="10">
        <v>63892865</v>
      </c>
      <c r="I262" s="10">
        <v>16440807</v>
      </c>
      <c r="J262" s="10">
        <v>4154150</v>
      </c>
      <c r="K262" s="10">
        <v>4267774</v>
      </c>
      <c r="L262" s="10">
        <v>1143766</v>
      </c>
      <c r="M262" s="10">
        <v>1328994</v>
      </c>
      <c r="N262" s="10">
        <v>22389971</v>
      </c>
      <c r="O262" s="12">
        <v>43044671</v>
      </c>
      <c r="Q262" s="22">
        <f t="shared" si="59"/>
        <v>67737150</v>
      </c>
      <c r="R262" s="22">
        <f t="shared" si="60"/>
        <v>-43044671</v>
      </c>
      <c r="S262" s="22">
        <f t="shared" si="61"/>
        <v>-8251672</v>
      </c>
      <c r="T262" s="22">
        <f t="shared" si="62"/>
        <v>4154150</v>
      </c>
      <c r="U262" s="22">
        <f t="shared" si="63"/>
        <v>-1143766</v>
      </c>
      <c r="V262" s="22">
        <f t="shared" si="64"/>
        <v>2938780</v>
      </c>
      <c r="X262" s="23">
        <f t="shared" si="65"/>
        <v>269502632</v>
      </c>
      <c r="Y262" s="23">
        <f t="shared" si="66"/>
        <v>-172338005</v>
      </c>
      <c r="Z262" s="23">
        <f t="shared" si="67"/>
        <v>-34010619</v>
      </c>
      <c r="AA262" s="23">
        <f t="shared" si="68"/>
        <v>13467177</v>
      </c>
      <c r="AB262" s="23">
        <f t="shared" si="69"/>
        <v>-4969552</v>
      </c>
      <c r="AC262" s="23">
        <f t="shared" si="70"/>
        <v>8591626</v>
      </c>
      <c r="AD262" s="23">
        <f t="shared" si="71"/>
        <v>80243259</v>
      </c>
      <c r="AF262" s="23">
        <f t="shared" si="72"/>
        <v>11.911897116913021</v>
      </c>
      <c r="AG262" s="23">
        <f t="shared" si="73"/>
        <v>-4.2762448106948385</v>
      </c>
      <c r="AH262" s="23">
        <f t="shared" si="74"/>
        <v>-0.5510034394207638</v>
      </c>
      <c r="AI262" s="23">
        <f t="shared" si="75"/>
        <v>5.2149277557216545</v>
      </c>
      <c r="AJ262" s="23">
        <f t="shared" si="76"/>
        <v>1.4473399981865804E-2</v>
      </c>
      <c r="AK262" s="23">
        <f t="shared" si="77"/>
        <v>7.1953946528903963</v>
      </c>
      <c r="AL262" s="23">
        <f t="shared" si="78"/>
        <v>19.509444675391336</v>
      </c>
    </row>
    <row r="263" spans="2:38">
      <c r="B263" s="7" t="s">
        <v>548</v>
      </c>
      <c r="C263" s="8" t="s">
        <v>549</v>
      </c>
      <c r="D263" s="9"/>
      <c r="E263" s="10">
        <v>8369737</v>
      </c>
      <c r="F263" s="10">
        <v>338699883</v>
      </c>
      <c r="G263" s="10">
        <v>259180822</v>
      </c>
      <c r="H263" s="10">
        <v>64718689</v>
      </c>
      <c r="I263" s="10">
        <v>14800372</v>
      </c>
      <c r="J263" s="10">
        <v>2044011</v>
      </c>
      <c r="K263" s="10">
        <v>3784031</v>
      </c>
      <c r="L263" s="10">
        <v>1278853</v>
      </c>
      <c r="M263" s="10">
        <v>1456735</v>
      </c>
      <c r="N263" s="10">
        <v>17892826</v>
      </c>
      <c r="O263" s="12">
        <v>44243881</v>
      </c>
      <c r="Q263" s="22">
        <f t="shared" si="59"/>
        <v>67413990</v>
      </c>
      <c r="R263" s="22">
        <f t="shared" si="60"/>
        <v>-44243881</v>
      </c>
      <c r="S263" s="22">
        <f t="shared" si="61"/>
        <v>-8369737</v>
      </c>
      <c r="T263" s="22">
        <f t="shared" si="62"/>
        <v>2044011</v>
      </c>
      <c r="U263" s="22">
        <f t="shared" si="63"/>
        <v>-1278853</v>
      </c>
      <c r="V263" s="22">
        <f t="shared" si="64"/>
        <v>2327296</v>
      </c>
      <c r="X263" s="23">
        <f t="shared" si="65"/>
        <v>273081094</v>
      </c>
      <c r="Y263" s="23">
        <f t="shared" si="66"/>
        <v>-173708568</v>
      </c>
      <c r="Z263" s="23">
        <f t="shared" si="67"/>
        <v>-34211760</v>
      </c>
      <c r="AA263" s="23">
        <f t="shared" si="68"/>
        <v>11403390</v>
      </c>
      <c r="AB263" s="23">
        <f t="shared" si="69"/>
        <v>-5016659</v>
      </c>
      <c r="AC263" s="23">
        <f t="shared" si="70"/>
        <v>9624647</v>
      </c>
      <c r="AD263" s="23">
        <f t="shared" si="71"/>
        <v>81172144</v>
      </c>
      <c r="AF263" s="23">
        <f t="shared" si="72"/>
        <v>16.405860172250197</v>
      </c>
      <c r="AG263" s="23">
        <f t="shared" si="73"/>
        <v>-5.3509083089314808</v>
      </c>
      <c r="AH263" s="23">
        <f t="shared" si="74"/>
        <v>-0.65700397483819384</v>
      </c>
      <c r="AI263" s="23">
        <f t="shared" si="75"/>
        <v>-1.2797463828266968</v>
      </c>
      <c r="AJ263" s="23">
        <f t="shared" si="76"/>
        <v>-0.11400829224850885</v>
      </c>
      <c r="AK263" s="23">
        <f t="shared" si="77"/>
        <v>8.8234065827526571</v>
      </c>
      <c r="AL263" s="23">
        <f t="shared" si="78"/>
        <v>17.827599796157976</v>
      </c>
    </row>
    <row r="264" spans="2:38">
      <c r="B264" s="7" t="s">
        <v>550</v>
      </c>
      <c r="C264" s="8" t="s">
        <v>551</v>
      </c>
      <c r="D264" s="9"/>
      <c r="E264" s="10">
        <v>8243027</v>
      </c>
      <c r="F264" s="10">
        <v>358206128</v>
      </c>
      <c r="G264" s="10">
        <v>274072075</v>
      </c>
      <c r="H264" s="10">
        <v>65673782</v>
      </c>
      <c r="I264" s="10">
        <v>18460271</v>
      </c>
      <c r="J264" s="10">
        <v>1844761</v>
      </c>
      <c r="K264" s="10">
        <v>3438232</v>
      </c>
      <c r="L264" s="10">
        <v>1214942</v>
      </c>
      <c r="M264" s="10">
        <v>1587284</v>
      </c>
      <c r="N264" s="10">
        <v>20941038</v>
      </c>
      <c r="O264" s="12">
        <v>46056245</v>
      </c>
      <c r="Q264" s="22">
        <f t="shared" si="59"/>
        <v>72759543</v>
      </c>
      <c r="R264" s="22">
        <f t="shared" si="60"/>
        <v>-46056245</v>
      </c>
      <c r="S264" s="22">
        <f t="shared" si="61"/>
        <v>-8243027</v>
      </c>
      <c r="T264" s="22">
        <f t="shared" si="62"/>
        <v>1844761</v>
      </c>
      <c r="U264" s="22">
        <f t="shared" si="63"/>
        <v>-1214942</v>
      </c>
      <c r="V264" s="22">
        <f t="shared" si="64"/>
        <v>1850948</v>
      </c>
      <c r="X264" s="23">
        <f t="shared" si="65"/>
        <v>276142885</v>
      </c>
      <c r="Y264" s="23">
        <f t="shared" si="66"/>
        <v>-175363528</v>
      </c>
      <c r="Z264" s="23">
        <f t="shared" si="67"/>
        <v>-34094923</v>
      </c>
      <c r="AA264" s="23">
        <f t="shared" si="68"/>
        <v>11359556</v>
      </c>
      <c r="AB264" s="23">
        <f t="shared" si="69"/>
        <v>-5030984</v>
      </c>
      <c r="AC264" s="23">
        <f t="shared" si="70"/>
        <v>8342269</v>
      </c>
      <c r="AD264" s="23">
        <f t="shared" si="71"/>
        <v>81355275</v>
      </c>
      <c r="AF264" s="23">
        <f t="shared" si="72"/>
        <v>16.870078446875969</v>
      </c>
      <c r="AG264" s="23">
        <f t="shared" si="73"/>
        <v>-6.2454741371005706</v>
      </c>
      <c r="AH264" s="23">
        <f t="shared" si="74"/>
        <v>-0.22069135174103283</v>
      </c>
      <c r="AI264" s="23">
        <f t="shared" si="75"/>
        <v>-1.2385522229995236</v>
      </c>
      <c r="AJ264" s="23">
        <f t="shared" si="76"/>
        <v>-0.13258869877488302</v>
      </c>
      <c r="AK264" s="23">
        <f t="shared" si="77"/>
        <v>4.1407008813450918</v>
      </c>
      <c r="AL264" s="23">
        <f t="shared" si="78"/>
        <v>13.173472917605054</v>
      </c>
    </row>
    <row r="265" spans="2:38">
      <c r="B265" s="7" t="s">
        <v>552</v>
      </c>
      <c r="C265" s="8" t="s">
        <v>553</v>
      </c>
      <c r="D265" s="9"/>
      <c r="E265" s="10">
        <v>9089971</v>
      </c>
      <c r="F265" s="10">
        <v>361777951</v>
      </c>
      <c r="G265" s="10">
        <v>278855894</v>
      </c>
      <c r="H265" s="10">
        <v>65144905</v>
      </c>
      <c r="I265" s="10">
        <v>17777152</v>
      </c>
      <c r="J265" s="10">
        <v>2937474</v>
      </c>
      <c r="K265" s="10">
        <v>3496913</v>
      </c>
      <c r="L265" s="10">
        <v>1235101</v>
      </c>
      <c r="M265" s="10">
        <v>2811210</v>
      </c>
      <c r="N265" s="10">
        <v>20165228</v>
      </c>
      <c r="O265" s="12">
        <v>43729536</v>
      </c>
      <c r="Q265" s="22">
        <f t="shared" si="59"/>
        <v>70596659</v>
      </c>
      <c r="R265" s="22">
        <f t="shared" si="60"/>
        <v>-43729536</v>
      </c>
      <c r="S265" s="22">
        <f t="shared" si="61"/>
        <v>-9089971</v>
      </c>
      <c r="T265" s="22">
        <f t="shared" si="62"/>
        <v>2937474</v>
      </c>
      <c r="U265" s="22">
        <f t="shared" si="63"/>
        <v>-1235101</v>
      </c>
      <c r="V265" s="22">
        <f t="shared" si="64"/>
        <v>685703</v>
      </c>
      <c r="X265" s="23">
        <f t="shared" si="65"/>
        <v>278507342</v>
      </c>
      <c r="Y265" s="23">
        <f t="shared" si="66"/>
        <v>-177074333</v>
      </c>
      <c r="Z265" s="23">
        <f t="shared" si="67"/>
        <v>-33954407</v>
      </c>
      <c r="AA265" s="23">
        <f t="shared" si="68"/>
        <v>10980396</v>
      </c>
      <c r="AB265" s="23">
        <f t="shared" si="69"/>
        <v>-4872662</v>
      </c>
      <c r="AC265" s="23">
        <f t="shared" si="70"/>
        <v>7802727</v>
      </c>
      <c r="AD265" s="23">
        <f t="shared" si="71"/>
        <v>81389063</v>
      </c>
      <c r="AF265" s="23">
        <f t="shared" si="72"/>
        <v>16.298763885911935</v>
      </c>
      <c r="AG265" s="23">
        <f t="shared" si="73"/>
        <v>-7.5806081322130163</v>
      </c>
      <c r="AH265" s="23">
        <f t="shared" si="74"/>
        <v>-0.13381869910683089</v>
      </c>
      <c r="AI265" s="23">
        <f t="shared" si="75"/>
        <v>-3.0086433198083506</v>
      </c>
      <c r="AJ265" s="23">
        <f t="shared" si="76"/>
        <v>0.23414692336478901</v>
      </c>
      <c r="AK265" s="23">
        <f t="shared" si="77"/>
        <v>1.1161897582496667</v>
      </c>
      <c r="AL265" s="23">
        <f t="shared" si="78"/>
        <v>6.9260304163981932</v>
      </c>
    </row>
    <row r="266" spans="2:38">
      <c r="B266" s="7" t="s">
        <v>554</v>
      </c>
      <c r="C266" s="8" t="s">
        <v>555</v>
      </c>
      <c r="D266" s="9"/>
      <c r="E266" s="10">
        <v>8193049</v>
      </c>
      <c r="F266" s="10">
        <v>344614891</v>
      </c>
      <c r="G266" s="10">
        <v>261993645</v>
      </c>
      <c r="H266" s="10">
        <v>64422488</v>
      </c>
      <c r="I266" s="10">
        <v>18198758</v>
      </c>
      <c r="J266" s="10">
        <v>4792902</v>
      </c>
      <c r="K266" s="10">
        <v>6159173</v>
      </c>
      <c r="L266" s="10">
        <v>1179089</v>
      </c>
      <c r="M266" s="10">
        <v>1570629</v>
      </c>
      <c r="N266" s="10">
        <v>26401115</v>
      </c>
      <c r="O266" s="12">
        <v>44688661</v>
      </c>
      <c r="Q266" s="22">
        <f t="shared" si="59"/>
        <v>71080468</v>
      </c>
      <c r="R266" s="22">
        <f t="shared" si="60"/>
        <v>-44688661</v>
      </c>
      <c r="S266" s="22">
        <f t="shared" si="61"/>
        <v>-8193049</v>
      </c>
      <c r="T266" s="22">
        <f t="shared" si="62"/>
        <v>4792902</v>
      </c>
      <c r="U266" s="22">
        <f t="shared" si="63"/>
        <v>-1179089</v>
      </c>
      <c r="V266" s="22">
        <f t="shared" si="64"/>
        <v>4588544</v>
      </c>
      <c r="X266" s="23">
        <f t="shared" si="65"/>
        <v>281850660</v>
      </c>
      <c r="Y266" s="23">
        <f t="shared" si="66"/>
        <v>-178718323</v>
      </c>
      <c r="Z266" s="23">
        <f t="shared" si="67"/>
        <v>-33895784</v>
      </c>
      <c r="AA266" s="23">
        <f t="shared" si="68"/>
        <v>11619148</v>
      </c>
      <c r="AB266" s="23">
        <f t="shared" si="69"/>
        <v>-4907985</v>
      </c>
      <c r="AC266" s="23">
        <f t="shared" si="70"/>
        <v>9452491</v>
      </c>
      <c r="AD266" s="23">
        <f t="shared" si="71"/>
        <v>85400207</v>
      </c>
      <c r="AF266" s="23">
        <f t="shared" si="72"/>
        <v>15.388243391261067</v>
      </c>
      <c r="AG266" s="23">
        <f t="shared" si="73"/>
        <v>-7.9512199273960196</v>
      </c>
      <c r="AH266" s="23">
        <f t="shared" si="74"/>
        <v>0.14310859433064652</v>
      </c>
      <c r="AI266" s="23">
        <f t="shared" si="75"/>
        <v>-2.3030333301891437</v>
      </c>
      <c r="AJ266" s="23">
        <f t="shared" si="76"/>
        <v>7.6725448052901241E-2</v>
      </c>
      <c r="AK266" s="23">
        <f t="shared" si="77"/>
        <v>1.0728190887660731</v>
      </c>
      <c r="AL266" s="23">
        <f t="shared" si="78"/>
        <v>6.4266432648255227</v>
      </c>
    </row>
    <row r="267" spans="2:38">
      <c r="B267" s="7" t="s">
        <v>556</v>
      </c>
      <c r="C267" s="8" t="s">
        <v>557</v>
      </c>
      <c r="D267" s="9"/>
      <c r="E267" s="10">
        <v>8458579</v>
      </c>
      <c r="F267" s="10">
        <v>358884550</v>
      </c>
      <c r="G267" s="10">
        <v>276451445</v>
      </c>
      <c r="H267" s="10">
        <v>67289973</v>
      </c>
      <c r="I267" s="10">
        <v>15143132</v>
      </c>
      <c r="J267" s="10">
        <v>2303291</v>
      </c>
      <c r="K267" s="10">
        <v>3593940</v>
      </c>
      <c r="L267" s="10">
        <v>1249143</v>
      </c>
      <c r="M267" s="10">
        <v>1506504</v>
      </c>
      <c r="N267" s="10">
        <v>18284716</v>
      </c>
      <c r="O267" s="12">
        <v>46089657</v>
      </c>
      <c r="Q267" s="22">
        <f t="shared" ref="Q267:Q289" si="79">F267-(SUM(G267:H267)+SUM(R267,S267))</f>
        <v>69691368</v>
      </c>
      <c r="R267" s="22">
        <f t="shared" ref="R267:R289" si="80">-O267</f>
        <v>-46089657</v>
      </c>
      <c r="S267" s="22">
        <f t="shared" ref="S267:S289" si="81">-E267</f>
        <v>-8458579</v>
      </c>
      <c r="T267" s="22">
        <f t="shared" ref="T267:T289" si="82">J267</f>
        <v>2303291</v>
      </c>
      <c r="U267" s="22">
        <f t="shared" ref="U267:U289" si="83">-L267</f>
        <v>-1249143</v>
      </c>
      <c r="V267" s="22">
        <f t="shared" ref="V267:V289" si="84">K267-M267</f>
        <v>2087436</v>
      </c>
      <c r="X267" s="23">
        <f t="shared" si="65"/>
        <v>284128038</v>
      </c>
      <c r="Y267" s="23">
        <f t="shared" si="66"/>
        <v>-180564099</v>
      </c>
      <c r="Z267" s="23">
        <f t="shared" si="67"/>
        <v>-33984626</v>
      </c>
      <c r="AA267" s="23">
        <f t="shared" si="68"/>
        <v>11878428</v>
      </c>
      <c r="AB267" s="23">
        <f t="shared" si="69"/>
        <v>-4878275</v>
      </c>
      <c r="AC267" s="23">
        <f t="shared" si="70"/>
        <v>9212631</v>
      </c>
      <c r="AD267" s="23">
        <f t="shared" si="71"/>
        <v>85792097</v>
      </c>
      <c r="AF267" s="23">
        <f t="shared" si="72"/>
        <v>13.609279557775386</v>
      </c>
      <c r="AG267" s="23">
        <f t="shared" si="73"/>
        <v>-8.4456694897697915</v>
      </c>
      <c r="AH267" s="23">
        <f t="shared" si="74"/>
        <v>0.27981766749933329</v>
      </c>
      <c r="AI267" s="23">
        <f t="shared" si="75"/>
        <v>0.58522293066449005</v>
      </c>
      <c r="AJ267" s="23">
        <f t="shared" si="76"/>
        <v>0.17048212992871051</v>
      </c>
      <c r="AK267" s="23">
        <f t="shared" si="77"/>
        <v>-0.50758299546701635</v>
      </c>
      <c r="AL267" s="23">
        <f t="shared" si="78"/>
        <v>5.6915498006311136</v>
      </c>
    </row>
    <row r="268" spans="2:38">
      <c r="B268" s="7" t="s">
        <v>558</v>
      </c>
      <c r="C268" s="8" t="s">
        <v>559</v>
      </c>
      <c r="D268" s="9"/>
      <c r="E268" s="10">
        <v>8753662</v>
      </c>
      <c r="F268" s="10">
        <v>371622694</v>
      </c>
      <c r="G268" s="10">
        <v>287409108</v>
      </c>
      <c r="H268" s="10">
        <v>67771107</v>
      </c>
      <c r="I268" s="10">
        <v>16442479</v>
      </c>
      <c r="J268" s="10">
        <v>2254752</v>
      </c>
      <c r="K268" s="10">
        <v>3917642</v>
      </c>
      <c r="L268" s="10">
        <v>1250432</v>
      </c>
      <c r="M268" s="10">
        <v>1888117</v>
      </c>
      <c r="N268" s="10">
        <v>19476324</v>
      </c>
      <c r="O268" s="12">
        <v>47467814</v>
      </c>
      <c r="Q268" s="22">
        <f t="shared" si="79"/>
        <v>72663955</v>
      </c>
      <c r="R268" s="22">
        <f t="shared" si="80"/>
        <v>-47467814</v>
      </c>
      <c r="S268" s="22">
        <f t="shared" si="81"/>
        <v>-8753662</v>
      </c>
      <c r="T268" s="22">
        <f t="shared" si="82"/>
        <v>2254752</v>
      </c>
      <c r="U268" s="22">
        <f t="shared" si="83"/>
        <v>-1250432</v>
      </c>
      <c r="V268" s="22">
        <f t="shared" si="84"/>
        <v>2029525</v>
      </c>
      <c r="X268" s="23">
        <f t="shared" si="65"/>
        <v>284032450</v>
      </c>
      <c r="Y268" s="23">
        <f t="shared" si="66"/>
        <v>-181975668</v>
      </c>
      <c r="Z268" s="23">
        <f t="shared" si="67"/>
        <v>-34495261</v>
      </c>
      <c r="AA268" s="23">
        <f t="shared" si="68"/>
        <v>12288419</v>
      </c>
      <c r="AB268" s="23">
        <f t="shared" si="69"/>
        <v>-4913765</v>
      </c>
      <c r="AC268" s="23">
        <f t="shared" si="70"/>
        <v>9391208</v>
      </c>
      <c r="AD268" s="23">
        <f t="shared" si="71"/>
        <v>84327383</v>
      </c>
      <c r="AF268" s="23">
        <f t="shared" si="72"/>
        <v>9.6976686514795762</v>
      </c>
      <c r="AG268" s="23">
        <f t="shared" si="73"/>
        <v>-8.1274877381952191</v>
      </c>
      <c r="AH268" s="23">
        <f t="shared" si="74"/>
        <v>-0.49208610013302767</v>
      </c>
      <c r="AI268" s="23">
        <f t="shared" si="75"/>
        <v>1.1417366605914614</v>
      </c>
      <c r="AJ268" s="23">
        <f t="shared" si="76"/>
        <v>0.14408285141928412</v>
      </c>
      <c r="AK268" s="23">
        <f t="shared" si="77"/>
        <v>1.2893312695458286</v>
      </c>
      <c r="AL268" s="23">
        <f t="shared" si="78"/>
        <v>3.653245594707903</v>
      </c>
    </row>
    <row r="269" spans="2:38">
      <c r="B269" s="7" t="s">
        <v>560</v>
      </c>
      <c r="C269" s="8" t="s">
        <v>561</v>
      </c>
      <c r="D269" s="9"/>
      <c r="E269" s="10">
        <v>9765021</v>
      </c>
      <c r="F269" s="10">
        <v>372520353</v>
      </c>
      <c r="G269" s="10">
        <v>286021339</v>
      </c>
      <c r="H269" s="10">
        <v>67001155</v>
      </c>
      <c r="I269" s="10">
        <v>19497859</v>
      </c>
      <c r="J269" s="10">
        <v>2784682</v>
      </c>
      <c r="K269" s="10">
        <v>3860869</v>
      </c>
      <c r="L269" s="10">
        <v>1263777</v>
      </c>
      <c r="M269" s="10">
        <v>2635615</v>
      </c>
      <c r="N269" s="10">
        <v>22244018</v>
      </c>
      <c r="O269" s="12">
        <v>44431536</v>
      </c>
      <c r="Q269" s="22">
        <f t="shared" si="79"/>
        <v>73694416</v>
      </c>
      <c r="R269" s="22">
        <f t="shared" si="80"/>
        <v>-44431536</v>
      </c>
      <c r="S269" s="22">
        <f t="shared" si="81"/>
        <v>-9765021</v>
      </c>
      <c r="T269" s="22">
        <f t="shared" si="82"/>
        <v>2784682</v>
      </c>
      <c r="U269" s="22">
        <f t="shared" si="83"/>
        <v>-1263777</v>
      </c>
      <c r="V269" s="22">
        <f t="shared" si="84"/>
        <v>1225254</v>
      </c>
      <c r="X269" s="23">
        <f t="shared" si="65"/>
        <v>287130207</v>
      </c>
      <c r="Y269" s="23">
        <f t="shared" si="66"/>
        <v>-182677668</v>
      </c>
      <c r="Z269" s="23">
        <f t="shared" si="67"/>
        <v>-35170311</v>
      </c>
      <c r="AA269" s="23">
        <f t="shared" si="68"/>
        <v>12135627</v>
      </c>
      <c r="AB269" s="23">
        <f t="shared" si="69"/>
        <v>-4942441</v>
      </c>
      <c r="AC269" s="23">
        <f t="shared" si="70"/>
        <v>9930759</v>
      </c>
      <c r="AD269" s="23">
        <f t="shared" si="71"/>
        <v>86406173</v>
      </c>
      <c r="AF269" s="23">
        <f t="shared" si="72"/>
        <v>10.594623751842432</v>
      </c>
      <c r="AG269" s="23">
        <f t="shared" si="73"/>
        <v>-6.884628958070202</v>
      </c>
      <c r="AH269" s="23">
        <f t="shared" si="74"/>
        <v>-1.4939402853181882</v>
      </c>
      <c r="AI269" s="23">
        <f t="shared" si="75"/>
        <v>1.4193934140757953</v>
      </c>
      <c r="AJ269" s="23">
        <f t="shared" si="76"/>
        <v>-8.5735106693635238E-2</v>
      </c>
      <c r="AK269" s="23">
        <f t="shared" si="77"/>
        <v>2.6146412325695407</v>
      </c>
      <c r="AL269" s="23">
        <f t="shared" si="78"/>
        <v>6.164354048405742</v>
      </c>
    </row>
    <row r="270" spans="2:38">
      <c r="B270" s="7" t="s">
        <v>562</v>
      </c>
      <c r="C270" s="8" t="s">
        <v>563</v>
      </c>
      <c r="D270" s="9"/>
      <c r="E270" s="10">
        <v>8852882</v>
      </c>
      <c r="F270" s="10">
        <v>345911899</v>
      </c>
      <c r="G270" s="10">
        <v>263678752</v>
      </c>
      <c r="H270" s="10">
        <v>65641863</v>
      </c>
      <c r="I270" s="10">
        <v>16591284</v>
      </c>
      <c r="J270" s="10">
        <v>4987250</v>
      </c>
      <c r="K270" s="10">
        <v>4834130</v>
      </c>
      <c r="L270" s="10">
        <v>1281418</v>
      </c>
      <c r="M270" s="10">
        <v>1898780</v>
      </c>
      <c r="N270" s="10">
        <v>23232466</v>
      </c>
      <c r="O270" s="12">
        <v>44367325</v>
      </c>
      <c r="Q270" s="22">
        <f t="shared" si="79"/>
        <v>69811491</v>
      </c>
      <c r="R270" s="22">
        <f t="shared" si="80"/>
        <v>-44367325</v>
      </c>
      <c r="S270" s="22">
        <f t="shared" si="81"/>
        <v>-8852882</v>
      </c>
      <c r="T270" s="22">
        <f t="shared" si="82"/>
        <v>4987250</v>
      </c>
      <c r="U270" s="22">
        <f t="shared" si="83"/>
        <v>-1281418</v>
      </c>
      <c r="V270" s="22">
        <f t="shared" si="84"/>
        <v>2935350</v>
      </c>
      <c r="X270" s="23">
        <f t="shared" ref="X270:X288" si="85">SUM(Q267:Q270)</f>
        <v>285861230</v>
      </c>
      <c r="Y270" s="23">
        <f t="shared" ref="Y270:Y288" si="86">SUM(R267:R270)</f>
        <v>-182356332</v>
      </c>
      <c r="Z270" s="23">
        <f t="shared" ref="Z270:Z288" si="87">SUM(S267:S270)</f>
        <v>-35830144</v>
      </c>
      <c r="AA270" s="23">
        <f t="shared" ref="AA270:AA288" si="88">SUM(T267:T270)</f>
        <v>12329975</v>
      </c>
      <c r="AB270" s="23">
        <f t="shared" ref="AB270:AB288" si="89">SUM(U267:U270)</f>
        <v>-5044770</v>
      </c>
      <c r="AC270" s="23">
        <f t="shared" ref="AC270:AC288" si="90">SUM(V267:V270)</f>
        <v>8277565</v>
      </c>
      <c r="AD270" s="23">
        <f t="shared" ref="AD270:AD289" si="91">SUM(X270:AC270)</f>
        <v>83237524</v>
      </c>
      <c r="AF270" s="23">
        <f t="shared" si="72"/>
        <v>4.6962064155184073</v>
      </c>
      <c r="AG270" s="23">
        <f t="shared" si="73"/>
        <v>-4.2599533745860825</v>
      </c>
      <c r="AH270" s="23">
        <f t="shared" si="74"/>
        <v>-2.2650530577753751</v>
      </c>
      <c r="AI270" s="23">
        <f t="shared" si="75"/>
        <v>0.83234809957779143</v>
      </c>
      <c r="AJ270" s="23">
        <f t="shared" si="76"/>
        <v>-0.16016940099454327</v>
      </c>
      <c r="AK270" s="23">
        <f t="shared" si="77"/>
        <v>-1.3757882343306265</v>
      </c>
      <c r="AL270" s="23">
        <f t="shared" si="78"/>
        <v>-2.5324095525904289</v>
      </c>
    </row>
    <row r="271" spans="2:38">
      <c r="B271" s="7" t="s">
        <v>564</v>
      </c>
      <c r="C271" s="8" t="s">
        <v>565</v>
      </c>
      <c r="D271" s="9"/>
      <c r="E271" s="10">
        <v>8705638</v>
      </c>
      <c r="F271" s="10">
        <v>349497399</v>
      </c>
      <c r="G271" s="10">
        <v>269045150</v>
      </c>
      <c r="H271" s="10">
        <v>66111403</v>
      </c>
      <c r="I271" s="10">
        <v>14340846</v>
      </c>
      <c r="J271" s="10">
        <v>2118030</v>
      </c>
      <c r="K271" s="10">
        <v>3846081</v>
      </c>
      <c r="L271" s="10">
        <v>1271310</v>
      </c>
      <c r="M271" s="10">
        <v>1710480</v>
      </c>
      <c r="N271" s="10">
        <v>17323167</v>
      </c>
      <c r="O271" s="12">
        <v>45250565</v>
      </c>
      <c r="Q271" s="22">
        <f t="shared" si="79"/>
        <v>68297049</v>
      </c>
      <c r="R271" s="22">
        <f t="shared" si="80"/>
        <v>-45250565</v>
      </c>
      <c r="S271" s="22">
        <f t="shared" si="81"/>
        <v>-8705638</v>
      </c>
      <c r="T271" s="22">
        <f t="shared" si="82"/>
        <v>2118030</v>
      </c>
      <c r="U271" s="22">
        <f t="shared" si="83"/>
        <v>-1271310</v>
      </c>
      <c r="V271" s="22">
        <f t="shared" si="84"/>
        <v>2135601</v>
      </c>
      <c r="X271" s="23">
        <f t="shared" si="85"/>
        <v>284466911</v>
      </c>
      <c r="Y271" s="23">
        <f t="shared" si="86"/>
        <v>-181517240</v>
      </c>
      <c r="Z271" s="23">
        <f t="shared" si="87"/>
        <v>-36077203</v>
      </c>
      <c r="AA271" s="23">
        <f t="shared" si="88"/>
        <v>12144714</v>
      </c>
      <c r="AB271" s="23">
        <f t="shared" si="89"/>
        <v>-5066937</v>
      </c>
      <c r="AC271" s="23">
        <f t="shared" si="90"/>
        <v>8325730</v>
      </c>
      <c r="AD271" s="23">
        <f t="shared" si="91"/>
        <v>82275975</v>
      </c>
      <c r="AF271" s="23">
        <f t="shared" si="72"/>
        <v>0.39499325911103444</v>
      </c>
      <c r="AG271" s="23">
        <f t="shared" si="73"/>
        <v>-1.1109892791173994</v>
      </c>
      <c r="AH271" s="23">
        <f t="shared" si="74"/>
        <v>-2.4391255991796075</v>
      </c>
      <c r="AI271" s="23">
        <f t="shared" si="75"/>
        <v>0.3103852328029702</v>
      </c>
      <c r="AJ271" s="23">
        <f t="shared" si="76"/>
        <v>-0.21990603633339328</v>
      </c>
      <c r="AK271" s="23">
        <f t="shared" si="77"/>
        <v>-1.0337793701440823</v>
      </c>
      <c r="AL271" s="23">
        <f t="shared" si="78"/>
        <v>-4.0984217928604769</v>
      </c>
    </row>
    <row r="272" spans="2:38">
      <c r="B272" s="7" t="s">
        <v>566</v>
      </c>
      <c r="C272" s="8" t="s">
        <v>567</v>
      </c>
      <c r="D272" s="9"/>
      <c r="E272" s="10">
        <v>8602262</v>
      </c>
      <c r="F272" s="10">
        <v>347825673</v>
      </c>
      <c r="G272" s="10">
        <v>266655438</v>
      </c>
      <c r="H272" s="10">
        <v>66328935</v>
      </c>
      <c r="I272" s="10">
        <v>14841300</v>
      </c>
      <c r="J272" s="10">
        <v>2229656</v>
      </c>
      <c r="K272" s="10">
        <v>4035415</v>
      </c>
      <c r="L272" s="10">
        <v>1195888</v>
      </c>
      <c r="M272" s="10">
        <v>1334583</v>
      </c>
      <c r="N272" s="10">
        <v>18575900</v>
      </c>
      <c r="O272" s="12">
        <v>46558454</v>
      </c>
      <c r="Q272" s="22">
        <f t="shared" si="79"/>
        <v>70002016</v>
      </c>
      <c r="R272" s="22">
        <f t="shared" si="80"/>
        <v>-46558454</v>
      </c>
      <c r="S272" s="22">
        <f t="shared" si="81"/>
        <v>-8602262</v>
      </c>
      <c r="T272" s="22">
        <f t="shared" si="82"/>
        <v>2229656</v>
      </c>
      <c r="U272" s="22">
        <f t="shared" si="83"/>
        <v>-1195888</v>
      </c>
      <c r="V272" s="22">
        <f t="shared" si="84"/>
        <v>2700832</v>
      </c>
      <c r="X272" s="23">
        <f t="shared" si="85"/>
        <v>281804972</v>
      </c>
      <c r="Y272" s="23">
        <f t="shared" si="86"/>
        <v>-180607880</v>
      </c>
      <c r="Z272" s="23">
        <f t="shared" si="87"/>
        <v>-35925803</v>
      </c>
      <c r="AA272" s="23">
        <f t="shared" si="88"/>
        <v>12119618</v>
      </c>
      <c r="AB272" s="23">
        <f t="shared" si="89"/>
        <v>-5012393</v>
      </c>
      <c r="AC272" s="23">
        <f t="shared" si="90"/>
        <v>8997037</v>
      </c>
      <c r="AD272" s="23">
        <f t="shared" si="91"/>
        <v>81375551</v>
      </c>
      <c r="AF272" s="23">
        <f t="shared" si="72"/>
        <v>-2.6414646355146583</v>
      </c>
      <c r="AG272" s="23">
        <f t="shared" si="73"/>
        <v>1.6219974477329626</v>
      </c>
      <c r="AH272" s="23">
        <f t="shared" si="74"/>
        <v>-1.6964145561116251</v>
      </c>
      <c r="AI272" s="23">
        <f t="shared" si="75"/>
        <v>-0.20017341223550125</v>
      </c>
      <c r="AJ272" s="23">
        <f t="shared" si="76"/>
        <v>-0.11695844990232888</v>
      </c>
      <c r="AK272" s="23">
        <f t="shared" si="77"/>
        <v>-0.46742942325151959</v>
      </c>
      <c r="AL272" s="23">
        <f t="shared" si="78"/>
        <v>-3.5004430292826711</v>
      </c>
    </row>
    <row r="273" spans="1:38">
      <c r="A273">
        <v>20</v>
      </c>
      <c r="B273" s="7" t="s">
        <v>568</v>
      </c>
      <c r="C273" s="8" t="s">
        <v>569</v>
      </c>
      <c r="D273" s="9"/>
      <c r="E273" s="10">
        <v>9768432</v>
      </c>
      <c r="F273" s="10">
        <v>344589697</v>
      </c>
      <c r="G273" s="10">
        <v>264350864</v>
      </c>
      <c r="H273" s="10">
        <v>66769089</v>
      </c>
      <c r="I273" s="10">
        <v>13469744</v>
      </c>
      <c r="J273" s="10">
        <v>3047804</v>
      </c>
      <c r="K273" s="10">
        <v>3355707</v>
      </c>
      <c r="L273" s="10">
        <v>1245462</v>
      </c>
      <c r="M273" s="10">
        <v>2701621</v>
      </c>
      <c r="N273" s="10">
        <v>15926172</v>
      </c>
      <c r="O273" s="12">
        <v>43043455</v>
      </c>
      <c r="Q273" s="22">
        <f t="shared" si="79"/>
        <v>66281631</v>
      </c>
      <c r="R273" s="22">
        <f t="shared" si="80"/>
        <v>-43043455</v>
      </c>
      <c r="S273" s="22">
        <f t="shared" si="81"/>
        <v>-9768432</v>
      </c>
      <c r="T273" s="22">
        <f t="shared" si="82"/>
        <v>3047804</v>
      </c>
      <c r="U273" s="22">
        <f t="shared" si="83"/>
        <v>-1245462</v>
      </c>
      <c r="V273" s="22">
        <f t="shared" si="84"/>
        <v>654086</v>
      </c>
      <c r="X273" s="23">
        <f t="shared" si="85"/>
        <v>274392187</v>
      </c>
      <c r="Y273" s="23">
        <f t="shared" si="86"/>
        <v>-179219799</v>
      </c>
      <c r="Z273" s="23">
        <f t="shared" si="87"/>
        <v>-35929214</v>
      </c>
      <c r="AA273" s="23">
        <f t="shared" si="88"/>
        <v>12382740</v>
      </c>
      <c r="AB273" s="23">
        <f t="shared" si="89"/>
        <v>-4994078</v>
      </c>
      <c r="AC273" s="23">
        <f t="shared" si="90"/>
        <v>8425869</v>
      </c>
      <c r="AD273" s="23">
        <f t="shared" si="91"/>
        <v>75057705</v>
      </c>
      <c r="AF273" s="23">
        <f t="shared" si="72"/>
        <v>-14.742025433761544</v>
      </c>
      <c r="AG273" s="23">
        <f t="shared" si="73"/>
        <v>4.0018772732823154</v>
      </c>
      <c r="AH273" s="23">
        <f t="shared" si="74"/>
        <v>-0.87829720221493901</v>
      </c>
      <c r="AI273" s="23">
        <f t="shared" si="75"/>
        <v>0.28598998360915717</v>
      </c>
      <c r="AJ273" s="23">
        <f t="shared" si="76"/>
        <v>-5.9760776582478664E-2</v>
      </c>
      <c r="AK273" s="23">
        <f t="shared" si="77"/>
        <v>-1.741646398342396</v>
      </c>
      <c r="AL273" s="23">
        <f t="shared" si="78"/>
        <v>-13.133862554009884</v>
      </c>
    </row>
    <row r="274" spans="1:38">
      <c r="B274" s="7" t="s">
        <v>570</v>
      </c>
      <c r="C274" s="8" t="s">
        <v>571</v>
      </c>
      <c r="D274" s="9"/>
      <c r="E274" s="10">
        <v>8981097</v>
      </c>
      <c r="F274" s="10">
        <v>284676911</v>
      </c>
      <c r="G274" s="10">
        <v>218189333</v>
      </c>
      <c r="H274" s="10">
        <v>60641439</v>
      </c>
      <c r="I274" s="10">
        <v>5846139</v>
      </c>
      <c r="J274" s="10">
        <v>4535457</v>
      </c>
      <c r="K274" s="10">
        <v>4736251</v>
      </c>
      <c r="L274" s="10">
        <v>1168695</v>
      </c>
      <c r="M274" s="10">
        <v>1535168</v>
      </c>
      <c r="N274" s="10">
        <v>12413984</v>
      </c>
      <c r="O274" s="12">
        <v>41146385</v>
      </c>
      <c r="Q274" s="22">
        <f t="shared" si="79"/>
        <v>55973621</v>
      </c>
      <c r="R274" s="22">
        <f t="shared" si="80"/>
        <v>-41146385</v>
      </c>
      <c r="S274" s="22">
        <f t="shared" si="81"/>
        <v>-8981097</v>
      </c>
      <c r="T274" s="22">
        <f t="shared" si="82"/>
        <v>4535457</v>
      </c>
      <c r="U274" s="22">
        <f t="shared" si="83"/>
        <v>-1168695</v>
      </c>
      <c r="V274" s="22">
        <f t="shared" si="84"/>
        <v>3201083</v>
      </c>
      <c r="X274" s="23">
        <f t="shared" si="85"/>
        <v>260554317</v>
      </c>
      <c r="Y274" s="23">
        <f t="shared" si="86"/>
        <v>-175998859</v>
      </c>
      <c r="Z274" s="23">
        <f t="shared" si="87"/>
        <v>-36057429</v>
      </c>
      <c r="AA274" s="23">
        <f t="shared" si="88"/>
        <v>11930947</v>
      </c>
      <c r="AB274" s="23">
        <f t="shared" si="89"/>
        <v>-4881355</v>
      </c>
      <c r="AC274" s="23">
        <f t="shared" si="90"/>
        <v>8691602</v>
      </c>
      <c r="AD274" s="23">
        <f t="shared" si="91"/>
        <v>64239223</v>
      </c>
      <c r="AF274" s="23">
        <f t="shared" si="72"/>
        <v>-30.40325058203317</v>
      </c>
      <c r="AG274" s="23">
        <f t="shared" si="73"/>
        <v>7.6377488114615231</v>
      </c>
      <c r="AH274" s="23">
        <f t="shared" si="74"/>
        <v>-0.27305593568592934</v>
      </c>
      <c r="AI274" s="23">
        <f t="shared" si="75"/>
        <v>-0.4793847544047562</v>
      </c>
      <c r="AJ274" s="23">
        <f t="shared" si="76"/>
        <v>0.19632371573186153</v>
      </c>
      <c r="AK274" s="23">
        <f t="shared" si="77"/>
        <v>0.49741628547240302</v>
      </c>
      <c r="AL274" s="23">
        <f t="shared" si="78"/>
        <v>-22.824202459458068</v>
      </c>
    </row>
    <row r="275" spans="1:38">
      <c r="B275" s="7" t="s">
        <v>572</v>
      </c>
      <c r="C275" s="8" t="s">
        <v>573</v>
      </c>
      <c r="D275" s="9"/>
      <c r="E275" s="10">
        <v>8792145</v>
      </c>
      <c r="F275" s="10">
        <v>309252431</v>
      </c>
      <c r="G275" s="10">
        <v>237341883</v>
      </c>
      <c r="H275" s="10">
        <v>63169284</v>
      </c>
      <c r="I275" s="10">
        <v>8741264</v>
      </c>
      <c r="J275" s="10">
        <v>2259493</v>
      </c>
      <c r="K275" s="10">
        <v>4223300</v>
      </c>
      <c r="L275" s="10">
        <v>1199698</v>
      </c>
      <c r="M275" s="10">
        <v>1625922</v>
      </c>
      <c r="N275" s="10">
        <v>12398437</v>
      </c>
      <c r="O275" s="12">
        <v>42969413</v>
      </c>
      <c r="Q275" s="22">
        <f t="shared" si="79"/>
        <v>60502822</v>
      </c>
      <c r="R275" s="22">
        <f t="shared" si="80"/>
        <v>-42969413</v>
      </c>
      <c r="S275" s="22">
        <f t="shared" si="81"/>
        <v>-8792145</v>
      </c>
      <c r="T275" s="22">
        <f t="shared" si="82"/>
        <v>2259493</v>
      </c>
      <c r="U275" s="22">
        <f t="shared" si="83"/>
        <v>-1199698</v>
      </c>
      <c r="V275" s="22">
        <f t="shared" si="84"/>
        <v>2597378</v>
      </c>
      <c r="X275" s="23">
        <f t="shared" si="85"/>
        <v>252760090</v>
      </c>
      <c r="Y275" s="23">
        <f t="shared" si="86"/>
        <v>-173717707</v>
      </c>
      <c r="Z275" s="23">
        <f t="shared" si="87"/>
        <v>-36143936</v>
      </c>
      <c r="AA275" s="23">
        <f t="shared" si="88"/>
        <v>12072410</v>
      </c>
      <c r="AB275" s="23">
        <f t="shared" si="89"/>
        <v>-4809743</v>
      </c>
      <c r="AC275" s="23">
        <f t="shared" si="90"/>
        <v>9153379</v>
      </c>
      <c r="AD275" s="23">
        <f t="shared" si="91"/>
        <v>59314493</v>
      </c>
      <c r="AF275" s="23">
        <f t="shared" si="72"/>
        <v>-38.537156198999767</v>
      </c>
      <c r="AG275" s="23">
        <f t="shared" si="73"/>
        <v>9.4797211458144375</v>
      </c>
      <c r="AH275" s="23">
        <f t="shared" si="74"/>
        <v>-8.1108731923261929E-2</v>
      </c>
      <c r="AI275" s="23">
        <f t="shared" si="75"/>
        <v>-8.7879845848074123E-2</v>
      </c>
      <c r="AJ275" s="23">
        <f t="shared" si="76"/>
        <v>0.31259915181801251</v>
      </c>
      <c r="AK275" s="23">
        <f t="shared" si="77"/>
        <v>1.0059425002256126</v>
      </c>
      <c r="AL275" s="23">
        <f t="shared" si="78"/>
        <v>-27.907881978913039</v>
      </c>
    </row>
    <row r="276" spans="1:38">
      <c r="B276" s="7" t="s">
        <v>574</v>
      </c>
      <c r="C276" s="8" t="s">
        <v>575</v>
      </c>
      <c r="D276" s="9"/>
      <c r="E276" s="10">
        <v>8671360</v>
      </c>
      <c r="F276" s="10">
        <v>332090313</v>
      </c>
      <c r="G276" s="10">
        <v>252067853</v>
      </c>
      <c r="H276" s="10">
        <v>65480072</v>
      </c>
      <c r="I276" s="10">
        <v>14542388</v>
      </c>
      <c r="J276" s="10">
        <v>2580035</v>
      </c>
      <c r="K276" s="10">
        <v>4248350</v>
      </c>
      <c r="L276" s="10">
        <v>1152175</v>
      </c>
      <c r="M276" s="10">
        <v>1768068</v>
      </c>
      <c r="N276" s="10">
        <v>18450530</v>
      </c>
      <c r="O276" s="12">
        <v>44888565</v>
      </c>
      <c r="Q276" s="22">
        <f t="shared" si="79"/>
        <v>68102313</v>
      </c>
      <c r="R276" s="22">
        <f t="shared" si="80"/>
        <v>-44888565</v>
      </c>
      <c r="S276" s="22">
        <f t="shared" si="81"/>
        <v>-8671360</v>
      </c>
      <c r="T276" s="22">
        <f t="shared" si="82"/>
        <v>2580035</v>
      </c>
      <c r="U276" s="22">
        <f t="shared" si="83"/>
        <v>-1152175</v>
      </c>
      <c r="V276" s="22">
        <f t="shared" si="84"/>
        <v>2480282</v>
      </c>
      <c r="X276" s="23">
        <f t="shared" si="85"/>
        <v>250860387</v>
      </c>
      <c r="Y276" s="23">
        <f t="shared" si="86"/>
        <v>-172047818</v>
      </c>
      <c r="Z276" s="23">
        <f t="shared" si="87"/>
        <v>-36213034</v>
      </c>
      <c r="AA276" s="23">
        <f t="shared" si="88"/>
        <v>12422789</v>
      </c>
      <c r="AB276" s="23">
        <f t="shared" si="89"/>
        <v>-4766030</v>
      </c>
      <c r="AC276" s="23">
        <f t="shared" si="90"/>
        <v>8932829</v>
      </c>
      <c r="AD276" s="23">
        <f t="shared" si="91"/>
        <v>59189123</v>
      </c>
      <c r="AF276" s="23">
        <f t="shared" si="72"/>
        <v>-38.026882300311556</v>
      </c>
      <c r="AG276" s="23">
        <f t="shared" si="73"/>
        <v>10.519206192533185</v>
      </c>
      <c r="AH276" s="23">
        <f t="shared" si="74"/>
        <v>-0.35296965301039862</v>
      </c>
      <c r="AI276" s="23">
        <f t="shared" si="75"/>
        <v>0.37255784602920844</v>
      </c>
      <c r="AJ276" s="23">
        <f t="shared" si="76"/>
        <v>0.30274818047007757</v>
      </c>
      <c r="AK276" s="23">
        <f t="shared" si="77"/>
        <v>-7.8903305981915875E-2</v>
      </c>
      <c r="AL276" s="23">
        <f t="shared" si="78"/>
        <v>-27.264243040271396</v>
      </c>
    </row>
    <row r="277" spans="1:38">
      <c r="B277" s="7" t="s">
        <v>576</v>
      </c>
      <c r="C277" s="8" t="s">
        <v>577</v>
      </c>
      <c r="D277" s="9"/>
      <c r="E277" s="10">
        <v>9854543</v>
      </c>
      <c r="F277" s="10">
        <v>334254943</v>
      </c>
      <c r="G277" s="10">
        <v>253341436</v>
      </c>
      <c r="H277" s="10">
        <v>65046436</v>
      </c>
      <c r="I277" s="10">
        <v>15867071</v>
      </c>
      <c r="J277" s="10">
        <v>3113072</v>
      </c>
      <c r="K277" s="10">
        <v>5197413</v>
      </c>
      <c r="L277" s="10">
        <v>1465297</v>
      </c>
      <c r="M277" s="10">
        <v>2637632</v>
      </c>
      <c r="N277" s="10">
        <v>20074627</v>
      </c>
      <c r="O277" s="12">
        <v>41321664</v>
      </c>
      <c r="Q277" s="22">
        <f t="shared" si="79"/>
        <v>67043278</v>
      </c>
      <c r="R277" s="22">
        <f t="shared" si="80"/>
        <v>-41321664</v>
      </c>
      <c r="S277" s="22">
        <f t="shared" si="81"/>
        <v>-9854543</v>
      </c>
      <c r="T277" s="22">
        <f t="shared" si="82"/>
        <v>3113072</v>
      </c>
      <c r="U277" s="22">
        <f t="shared" si="83"/>
        <v>-1465297</v>
      </c>
      <c r="V277" s="22">
        <f t="shared" si="84"/>
        <v>2559781</v>
      </c>
      <c r="X277" s="23">
        <f t="shared" si="85"/>
        <v>251622034</v>
      </c>
      <c r="Y277" s="23">
        <f t="shared" si="86"/>
        <v>-170326027</v>
      </c>
      <c r="Z277" s="23">
        <f t="shared" si="87"/>
        <v>-36299145</v>
      </c>
      <c r="AA277" s="23">
        <f t="shared" si="88"/>
        <v>12488057</v>
      </c>
      <c r="AB277" s="23">
        <f t="shared" si="89"/>
        <v>-4985865</v>
      </c>
      <c r="AC277" s="23">
        <f t="shared" si="90"/>
        <v>10838524</v>
      </c>
      <c r="AD277" s="23">
        <f t="shared" si="91"/>
        <v>63337578</v>
      </c>
      <c r="AF277" s="23">
        <f t="shared" si="72"/>
        <v>-30.336862817748024</v>
      </c>
      <c r="AG277" s="23">
        <f t="shared" si="73"/>
        <v>11.849245856904364</v>
      </c>
      <c r="AH277" s="23">
        <f t="shared" si="74"/>
        <v>-0.49286212521419354</v>
      </c>
      <c r="AI277" s="23">
        <f t="shared" si="75"/>
        <v>0.14031470852992375</v>
      </c>
      <c r="AJ277" s="23">
        <f t="shared" si="76"/>
        <v>1.0942247701285298E-2</v>
      </c>
      <c r="AK277" s="23">
        <f t="shared" si="77"/>
        <v>3.2144001738395809</v>
      </c>
      <c r="AL277" s="23">
        <f t="shared" si="78"/>
        <v>-15.614821955987063</v>
      </c>
    </row>
    <row r="278" spans="1:38">
      <c r="B278" s="7" t="s">
        <v>578</v>
      </c>
      <c r="C278" s="8" t="s">
        <v>579</v>
      </c>
      <c r="D278" s="9"/>
      <c r="E278" s="10">
        <v>10147121</v>
      </c>
      <c r="F278" s="10">
        <v>314405992</v>
      </c>
      <c r="G278" s="10">
        <v>235327640</v>
      </c>
      <c r="H278" s="10">
        <v>63448950</v>
      </c>
      <c r="I278" s="10">
        <v>15629402</v>
      </c>
      <c r="J278" s="10">
        <v>4853670</v>
      </c>
      <c r="K278" s="10">
        <v>6305952</v>
      </c>
      <c r="L278" s="10">
        <v>1297688</v>
      </c>
      <c r="M278" s="10">
        <v>1417761</v>
      </c>
      <c r="N278" s="10">
        <v>24073575</v>
      </c>
      <c r="O278" s="12">
        <v>42150022</v>
      </c>
      <c r="Q278" s="22">
        <f t="shared" si="79"/>
        <v>67926545</v>
      </c>
      <c r="R278" s="22">
        <f t="shared" si="80"/>
        <v>-42150022</v>
      </c>
      <c r="S278" s="22">
        <f t="shared" si="81"/>
        <v>-10147121</v>
      </c>
      <c r="T278" s="22">
        <f t="shared" si="82"/>
        <v>4853670</v>
      </c>
      <c r="U278" s="22">
        <f t="shared" si="83"/>
        <v>-1297688</v>
      </c>
      <c r="V278" s="22">
        <f t="shared" si="84"/>
        <v>4888191</v>
      </c>
      <c r="X278" s="23">
        <f t="shared" si="85"/>
        <v>263574958</v>
      </c>
      <c r="Y278" s="23">
        <f t="shared" si="86"/>
        <v>-171329664</v>
      </c>
      <c r="Z278" s="23">
        <f t="shared" si="87"/>
        <v>-37465169</v>
      </c>
      <c r="AA278" s="23">
        <f t="shared" si="88"/>
        <v>12806270</v>
      </c>
      <c r="AB278" s="23">
        <f t="shared" si="89"/>
        <v>-5114858</v>
      </c>
      <c r="AC278" s="23">
        <f t="shared" si="90"/>
        <v>12525632</v>
      </c>
      <c r="AD278" s="23">
        <f t="shared" si="91"/>
        <v>74997169</v>
      </c>
      <c r="AF278" s="23">
        <f t="shared" si="72"/>
        <v>4.7021754917552476</v>
      </c>
      <c r="AG278" s="23">
        <f t="shared" si="73"/>
        <v>7.2684487482048157</v>
      </c>
      <c r="AH278" s="23">
        <f t="shared" si="74"/>
        <v>-2.1914025952648899</v>
      </c>
      <c r="AI278" s="23">
        <f t="shared" si="75"/>
        <v>1.3625989841128683</v>
      </c>
      <c r="AJ278" s="23">
        <f t="shared" si="76"/>
        <v>-0.36348976387837073</v>
      </c>
      <c r="AK278" s="23">
        <f t="shared" si="77"/>
        <v>5.9683629735060775</v>
      </c>
      <c r="AL278" s="23">
        <f t="shared" si="78"/>
        <v>16.746693838435746</v>
      </c>
    </row>
    <row r="279" spans="1:38">
      <c r="B279" s="7" t="s">
        <v>580</v>
      </c>
      <c r="C279" s="8" t="s">
        <v>581</v>
      </c>
      <c r="D279" s="9"/>
      <c r="E279" s="10">
        <v>8659551</v>
      </c>
      <c r="F279" s="10">
        <v>323565144</v>
      </c>
      <c r="G279" s="10">
        <v>246566394</v>
      </c>
      <c r="H279" s="10">
        <v>64592770</v>
      </c>
      <c r="I279" s="10">
        <v>12405980</v>
      </c>
      <c r="J279" s="10">
        <v>2548626</v>
      </c>
      <c r="K279" s="10">
        <v>4638935</v>
      </c>
      <c r="L279" s="10">
        <v>1229512</v>
      </c>
      <c r="M279" s="10">
        <v>1613204</v>
      </c>
      <c r="N279" s="10">
        <v>16750825</v>
      </c>
      <c r="O279" s="12">
        <v>43363431</v>
      </c>
      <c r="Q279" s="22">
        <f t="shared" si="79"/>
        <v>64428962</v>
      </c>
      <c r="R279" s="22">
        <f t="shared" si="80"/>
        <v>-43363431</v>
      </c>
      <c r="S279" s="22">
        <f t="shared" si="81"/>
        <v>-8659551</v>
      </c>
      <c r="T279" s="22">
        <f t="shared" si="82"/>
        <v>2548626</v>
      </c>
      <c r="U279" s="22">
        <f t="shared" si="83"/>
        <v>-1229512</v>
      </c>
      <c r="V279" s="22">
        <f t="shared" si="84"/>
        <v>3025731</v>
      </c>
      <c r="X279" s="23">
        <f t="shared" si="85"/>
        <v>267501098</v>
      </c>
      <c r="Y279" s="23">
        <f t="shared" si="86"/>
        <v>-171723682</v>
      </c>
      <c r="Z279" s="23">
        <f t="shared" si="87"/>
        <v>-37332575</v>
      </c>
      <c r="AA279" s="23">
        <f t="shared" si="88"/>
        <v>13095403</v>
      </c>
      <c r="AB279" s="23">
        <f t="shared" si="89"/>
        <v>-5144672</v>
      </c>
      <c r="AC279" s="23">
        <f t="shared" si="90"/>
        <v>12953985</v>
      </c>
      <c r="AD279" s="23">
        <f t="shared" si="91"/>
        <v>79349557</v>
      </c>
      <c r="AF279" s="23">
        <f t="shared" si="72"/>
        <v>24.852286944440376</v>
      </c>
      <c r="AG279" s="23">
        <f t="shared" si="73"/>
        <v>3.3617837718009325</v>
      </c>
      <c r="AH279" s="23">
        <f t="shared" si="74"/>
        <v>-2.0039604823057324</v>
      </c>
      <c r="AI279" s="23">
        <f t="shared" si="75"/>
        <v>1.724693153830043</v>
      </c>
      <c r="AJ279" s="23">
        <f t="shared" si="76"/>
        <v>-0.56466637926079888</v>
      </c>
      <c r="AK279" s="23">
        <f t="shared" si="77"/>
        <v>6.4075503435560011</v>
      </c>
      <c r="AL279" s="23">
        <f t="shared" si="78"/>
        <v>33.777687352060823</v>
      </c>
    </row>
    <row r="280" spans="1:38">
      <c r="B280" s="7" t="s">
        <v>582</v>
      </c>
      <c r="C280" s="8" t="s">
        <v>583</v>
      </c>
      <c r="D280" s="9"/>
      <c r="E280" s="10">
        <v>8869917</v>
      </c>
      <c r="F280" s="10">
        <v>351001092</v>
      </c>
      <c r="G280" s="10">
        <v>265899502</v>
      </c>
      <c r="H280" s="10">
        <v>67135108</v>
      </c>
      <c r="I280" s="10">
        <v>17966482</v>
      </c>
      <c r="J280" s="10">
        <v>3228522</v>
      </c>
      <c r="K280" s="10">
        <v>4989753</v>
      </c>
      <c r="L280" s="10">
        <v>1287479</v>
      </c>
      <c r="M280" s="10">
        <v>1882765</v>
      </c>
      <c r="N280" s="10">
        <v>23014513</v>
      </c>
      <c r="O280" s="12">
        <v>45698059</v>
      </c>
      <c r="Q280" s="22">
        <f t="shared" si="79"/>
        <v>72534458</v>
      </c>
      <c r="R280" s="22">
        <f t="shared" si="80"/>
        <v>-45698059</v>
      </c>
      <c r="S280" s="22">
        <f t="shared" si="81"/>
        <v>-8869917</v>
      </c>
      <c r="T280" s="22">
        <f t="shared" si="82"/>
        <v>3228522</v>
      </c>
      <c r="U280" s="22">
        <f t="shared" si="83"/>
        <v>-1287479</v>
      </c>
      <c r="V280" s="22">
        <f t="shared" si="84"/>
        <v>3106988</v>
      </c>
      <c r="X280" s="23">
        <f t="shared" si="85"/>
        <v>271933243</v>
      </c>
      <c r="Y280" s="23">
        <f t="shared" si="86"/>
        <v>-172533176</v>
      </c>
      <c r="Z280" s="23">
        <f t="shared" si="87"/>
        <v>-37531132</v>
      </c>
      <c r="AA280" s="23">
        <f t="shared" si="88"/>
        <v>13743890</v>
      </c>
      <c r="AB280" s="23">
        <f t="shared" si="89"/>
        <v>-5279976</v>
      </c>
      <c r="AC280" s="23">
        <f t="shared" si="90"/>
        <v>13580691</v>
      </c>
      <c r="AD280" s="23">
        <f t="shared" si="91"/>
        <v>83913540</v>
      </c>
      <c r="AF280" s="23">
        <f t="shared" si="72"/>
        <v>35.602581913572195</v>
      </c>
      <c r="AG280" s="23">
        <f t="shared" si="73"/>
        <v>-0.82001214986746807</v>
      </c>
      <c r="AH280" s="23">
        <f t="shared" si="74"/>
        <v>-2.2269260519369412</v>
      </c>
      <c r="AI280" s="23">
        <f t="shared" si="75"/>
        <v>2.2319996192543687</v>
      </c>
      <c r="AJ280" s="23">
        <f t="shared" si="76"/>
        <v>-0.86831156460959891</v>
      </c>
      <c r="AK280" s="23">
        <f t="shared" si="77"/>
        <v>7.8525610186858152</v>
      </c>
      <c r="AL280" s="23">
        <f t="shared" si="78"/>
        <v>41.771892785098366</v>
      </c>
    </row>
    <row r="281" spans="1:38">
      <c r="B281" s="7" t="s">
        <v>584</v>
      </c>
      <c r="C281" s="8" t="s">
        <v>585</v>
      </c>
      <c r="D281" s="9"/>
      <c r="E281" s="10">
        <v>9557007</v>
      </c>
      <c r="F281" s="10">
        <v>360794113</v>
      </c>
      <c r="G281" s="10">
        <v>275177204</v>
      </c>
      <c r="H281" s="10">
        <v>68364734</v>
      </c>
      <c r="I281" s="10">
        <v>17252175</v>
      </c>
      <c r="J281" s="10">
        <v>3901426</v>
      </c>
      <c r="K281" s="10">
        <v>6021066</v>
      </c>
      <c r="L281" s="10">
        <v>1373130</v>
      </c>
      <c r="M281" s="10">
        <v>2969235</v>
      </c>
      <c r="N281" s="10">
        <v>22832302</v>
      </c>
      <c r="O281" s="12">
        <v>43475762</v>
      </c>
      <c r="Q281" s="22">
        <f t="shared" si="79"/>
        <v>70284944</v>
      </c>
      <c r="R281" s="22">
        <f t="shared" si="80"/>
        <v>-43475762</v>
      </c>
      <c r="S281" s="22">
        <f t="shared" si="81"/>
        <v>-9557007</v>
      </c>
      <c r="T281" s="22">
        <f t="shared" si="82"/>
        <v>3901426</v>
      </c>
      <c r="U281" s="22">
        <f t="shared" si="83"/>
        <v>-1373130</v>
      </c>
      <c r="V281" s="22">
        <f t="shared" si="84"/>
        <v>3051831</v>
      </c>
      <c r="X281" s="23">
        <f t="shared" si="85"/>
        <v>275174909</v>
      </c>
      <c r="Y281" s="23">
        <f t="shared" si="86"/>
        <v>-174687274</v>
      </c>
      <c r="Z281" s="23">
        <f t="shared" si="87"/>
        <v>-37233596</v>
      </c>
      <c r="AA281" s="23">
        <f t="shared" si="88"/>
        <v>14532244</v>
      </c>
      <c r="AB281" s="23">
        <f t="shared" si="89"/>
        <v>-5187809</v>
      </c>
      <c r="AC281" s="23">
        <f t="shared" si="90"/>
        <v>14072741</v>
      </c>
      <c r="AD281" s="23">
        <f t="shared" si="91"/>
        <v>86671215</v>
      </c>
      <c r="AF281" s="23">
        <f t="shared" si="72"/>
        <v>37.186257737862974</v>
      </c>
      <c r="AG281" s="23">
        <f t="shared" si="73"/>
        <v>-6.8857179856166901</v>
      </c>
      <c r="AH281" s="23">
        <f t="shared" si="74"/>
        <v>-1.4753500678538736</v>
      </c>
      <c r="AI281" s="23">
        <f t="shared" si="75"/>
        <v>3.2274473772899874</v>
      </c>
      <c r="AJ281" s="23">
        <f t="shared" si="76"/>
        <v>-0.31883757853828892</v>
      </c>
      <c r="AK281" s="23">
        <f t="shared" si="77"/>
        <v>5.1063161903664831</v>
      </c>
      <c r="AL281" s="23">
        <f t="shared" si="78"/>
        <v>36.840115673510596</v>
      </c>
    </row>
    <row r="282" spans="1:38">
      <c r="B282" s="7" t="s">
        <v>586</v>
      </c>
      <c r="C282" s="8" t="s">
        <v>587</v>
      </c>
      <c r="D282" s="9"/>
      <c r="E282" s="10">
        <v>9185516</v>
      </c>
      <c r="F282" s="10">
        <v>336959694</v>
      </c>
      <c r="G282" s="10">
        <v>253383847</v>
      </c>
      <c r="H282" s="10">
        <v>65904202</v>
      </c>
      <c r="I282" s="10">
        <v>17671645</v>
      </c>
      <c r="J282" s="10">
        <v>7357285</v>
      </c>
      <c r="K282" s="10">
        <v>8130927</v>
      </c>
      <c r="L282" s="10">
        <v>1266314</v>
      </c>
      <c r="M282" s="10">
        <v>3575415</v>
      </c>
      <c r="N282" s="10">
        <v>28318128</v>
      </c>
      <c r="O282" s="12">
        <v>43071817</v>
      </c>
      <c r="Q282" s="22">
        <f t="shared" si="79"/>
        <v>69928978</v>
      </c>
      <c r="R282" s="22">
        <f t="shared" si="80"/>
        <v>-43071817</v>
      </c>
      <c r="S282" s="22">
        <f t="shared" si="81"/>
        <v>-9185516</v>
      </c>
      <c r="T282" s="22">
        <f t="shared" si="82"/>
        <v>7357285</v>
      </c>
      <c r="U282" s="22">
        <f t="shared" si="83"/>
        <v>-1266314</v>
      </c>
      <c r="V282" s="22">
        <f t="shared" si="84"/>
        <v>4555512</v>
      </c>
      <c r="X282" s="23">
        <f t="shared" si="85"/>
        <v>277177342</v>
      </c>
      <c r="Y282" s="23">
        <f t="shared" si="86"/>
        <v>-175609069</v>
      </c>
      <c r="Z282" s="23">
        <f t="shared" si="87"/>
        <v>-36271991</v>
      </c>
      <c r="AA282" s="23">
        <f t="shared" si="88"/>
        <v>17035859</v>
      </c>
      <c r="AB282" s="23">
        <f t="shared" si="89"/>
        <v>-5156435</v>
      </c>
      <c r="AC282" s="23">
        <f t="shared" si="90"/>
        <v>13740062</v>
      </c>
      <c r="AD282" s="23">
        <f t="shared" si="91"/>
        <v>90915768</v>
      </c>
      <c r="AF282" s="23">
        <f t="shared" si="72"/>
        <v>18.137196618715034</v>
      </c>
      <c r="AG282" s="23">
        <f t="shared" si="73"/>
        <v>-5.7060887191621861</v>
      </c>
      <c r="AH282" s="23">
        <f t="shared" si="74"/>
        <v>1.5909640535898095</v>
      </c>
      <c r="AI282" s="23">
        <f t="shared" si="75"/>
        <v>5.6396648785502821</v>
      </c>
      <c r="AJ282" s="23">
        <f t="shared" si="76"/>
        <v>-5.5438092603202128E-2</v>
      </c>
      <c r="AK282" s="23">
        <f t="shared" si="77"/>
        <v>1.619301123219731</v>
      </c>
      <c r="AL282" s="23">
        <f t="shared" si="78"/>
        <v>21.225599862309469</v>
      </c>
    </row>
    <row r="283" spans="1:38">
      <c r="B283" s="7" t="s">
        <v>588</v>
      </c>
      <c r="C283" s="8" t="s">
        <v>589</v>
      </c>
      <c r="D283" s="9"/>
      <c r="E283" s="10">
        <v>9081557</v>
      </c>
      <c r="F283" s="10">
        <v>350367087</v>
      </c>
      <c r="G283" s="10">
        <v>269377218</v>
      </c>
      <c r="H283" s="10">
        <v>66878387</v>
      </c>
      <c r="I283" s="10">
        <v>14111482</v>
      </c>
      <c r="J283" s="10">
        <v>4111866</v>
      </c>
      <c r="K283" s="10">
        <v>6165457</v>
      </c>
      <c r="L283" s="10">
        <v>1403576</v>
      </c>
      <c r="M283" s="10">
        <v>3175415</v>
      </c>
      <c r="N283" s="10">
        <v>19809814</v>
      </c>
      <c r="O283" s="12">
        <v>43931125</v>
      </c>
      <c r="Q283" s="22">
        <f t="shared" si="79"/>
        <v>67124164</v>
      </c>
      <c r="R283" s="22">
        <f t="shared" si="80"/>
        <v>-43931125</v>
      </c>
      <c r="S283" s="22">
        <f t="shared" si="81"/>
        <v>-9081557</v>
      </c>
      <c r="T283" s="22">
        <f t="shared" si="82"/>
        <v>4111866</v>
      </c>
      <c r="U283" s="22">
        <f t="shared" si="83"/>
        <v>-1403576</v>
      </c>
      <c r="V283" s="22">
        <f t="shared" si="84"/>
        <v>2990042</v>
      </c>
      <c r="X283" s="23">
        <f t="shared" si="85"/>
        <v>279872544</v>
      </c>
      <c r="Y283" s="23">
        <f t="shared" si="86"/>
        <v>-176176763</v>
      </c>
      <c r="Z283" s="23">
        <f t="shared" si="87"/>
        <v>-36693997</v>
      </c>
      <c r="AA283" s="23">
        <f t="shared" si="88"/>
        <v>18599099</v>
      </c>
      <c r="AB283" s="23">
        <f t="shared" si="89"/>
        <v>-5330499</v>
      </c>
      <c r="AC283" s="23">
        <f t="shared" si="90"/>
        <v>13704373</v>
      </c>
      <c r="AD283" s="23">
        <f t="shared" si="91"/>
        <v>93974757</v>
      </c>
      <c r="AF283" s="23">
        <f t="shared" si="72"/>
        <v>15.591071289786784</v>
      </c>
      <c r="AG283" s="23">
        <f t="shared" si="73"/>
        <v>-5.6119796610836783</v>
      </c>
      <c r="AH283" s="23">
        <f t="shared" si="74"/>
        <v>0.80476567751978745</v>
      </c>
      <c r="AI283" s="23">
        <f t="shared" si="75"/>
        <v>6.9360135180086768</v>
      </c>
      <c r="AJ283" s="23">
        <f t="shared" si="76"/>
        <v>-0.23418782287593617</v>
      </c>
      <c r="AK283" s="23">
        <f t="shared" si="77"/>
        <v>0.94567383659117343</v>
      </c>
      <c r="AL283" s="23">
        <f t="shared" si="78"/>
        <v>18.431356837946808</v>
      </c>
    </row>
    <row r="284" spans="1:38">
      <c r="B284" s="7" t="s">
        <v>590</v>
      </c>
      <c r="C284" s="8" t="s">
        <v>591</v>
      </c>
      <c r="D284" s="9"/>
      <c r="E284" s="10">
        <v>9161683</v>
      </c>
      <c r="F284" s="10">
        <v>372585006</v>
      </c>
      <c r="G284" s="10">
        <v>284843778</v>
      </c>
      <c r="H284" s="10">
        <v>70232028</v>
      </c>
      <c r="I284" s="10">
        <v>17509200</v>
      </c>
      <c r="J284" s="10">
        <v>4586366</v>
      </c>
      <c r="K284" s="10">
        <v>5244272</v>
      </c>
      <c r="L284" s="10">
        <v>1491827</v>
      </c>
      <c r="M284" s="10">
        <v>3471185</v>
      </c>
      <c r="N284" s="10">
        <v>22376826</v>
      </c>
      <c r="O284" s="12">
        <v>46816362</v>
      </c>
      <c r="Q284" s="22">
        <f t="shared" si="79"/>
        <v>73487245</v>
      </c>
      <c r="R284" s="22">
        <f t="shared" si="80"/>
        <v>-46816362</v>
      </c>
      <c r="S284" s="22">
        <f t="shared" si="81"/>
        <v>-9161683</v>
      </c>
      <c r="T284" s="22">
        <f t="shared" si="82"/>
        <v>4586366</v>
      </c>
      <c r="U284" s="22">
        <f t="shared" si="83"/>
        <v>-1491827</v>
      </c>
      <c r="V284" s="22">
        <f t="shared" si="84"/>
        <v>1773087</v>
      </c>
      <c r="X284" s="23">
        <f t="shared" si="85"/>
        <v>280825331</v>
      </c>
      <c r="Y284" s="23">
        <f t="shared" si="86"/>
        <v>-177295066</v>
      </c>
      <c r="Z284" s="23">
        <f t="shared" si="87"/>
        <v>-36985763</v>
      </c>
      <c r="AA284" s="23">
        <f t="shared" si="88"/>
        <v>19956943</v>
      </c>
      <c r="AB284" s="23">
        <f t="shared" si="89"/>
        <v>-5534847</v>
      </c>
      <c r="AC284" s="23">
        <f t="shared" si="90"/>
        <v>12370472</v>
      </c>
      <c r="AD284" s="23">
        <f t="shared" si="91"/>
        <v>93337070</v>
      </c>
      <c r="AF284" s="23">
        <f t="shared" si="72"/>
        <v>10.596726106418583</v>
      </c>
      <c r="AG284" s="23">
        <f t="shared" si="73"/>
        <v>-5.6747576136103897</v>
      </c>
      <c r="AH284" s="23">
        <f t="shared" si="74"/>
        <v>0.64991776059024564</v>
      </c>
      <c r="AI284" s="23">
        <f t="shared" si="75"/>
        <v>7.4041126140072269</v>
      </c>
      <c r="AJ284" s="23">
        <f t="shared" si="76"/>
        <v>-0.30373048258957969</v>
      </c>
      <c r="AK284" s="23">
        <f t="shared" si="77"/>
        <v>-1.442221362607274</v>
      </c>
      <c r="AL284" s="23">
        <f t="shared" si="78"/>
        <v>11.230047022208812</v>
      </c>
    </row>
    <row r="285" spans="1:38">
      <c r="B285" s="7" t="s">
        <v>592</v>
      </c>
      <c r="C285" s="8" t="s">
        <v>593</v>
      </c>
      <c r="D285" s="9"/>
      <c r="E285" s="10">
        <v>10076031</v>
      </c>
      <c r="F285" s="10">
        <v>378857479</v>
      </c>
      <c r="G285" s="10">
        <v>287538487</v>
      </c>
      <c r="H285" s="10">
        <v>72849474</v>
      </c>
      <c r="I285" s="10">
        <v>18469518</v>
      </c>
      <c r="J285" s="10">
        <v>4591821</v>
      </c>
      <c r="K285" s="10">
        <v>5656022</v>
      </c>
      <c r="L285" s="10">
        <v>1613074</v>
      </c>
      <c r="M285" s="10">
        <v>3281318</v>
      </c>
      <c r="N285" s="10">
        <v>23822969</v>
      </c>
      <c r="O285" s="12">
        <v>44767215</v>
      </c>
      <c r="Q285" s="22">
        <f t="shared" si="79"/>
        <v>73312764</v>
      </c>
      <c r="R285" s="22">
        <f t="shared" si="80"/>
        <v>-44767215</v>
      </c>
      <c r="S285" s="22">
        <f t="shared" si="81"/>
        <v>-10076031</v>
      </c>
      <c r="T285" s="22">
        <f t="shared" si="82"/>
        <v>4591821</v>
      </c>
      <c r="U285" s="22">
        <f t="shared" si="83"/>
        <v>-1613074</v>
      </c>
      <c r="V285" s="22">
        <f t="shared" si="84"/>
        <v>2374704</v>
      </c>
      <c r="X285" s="23">
        <f t="shared" si="85"/>
        <v>283853151</v>
      </c>
      <c r="Y285" s="23">
        <f t="shared" si="86"/>
        <v>-178586519</v>
      </c>
      <c r="Z285" s="23">
        <f t="shared" si="87"/>
        <v>-37504787</v>
      </c>
      <c r="AA285" s="23">
        <f t="shared" si="88"/>
        <v>20647338</v>
      </c>
      <c r="AB285" s="23">
        <f t="shared" si="89"/>
        <v>-5774791</v>
      </c>
      <c r="AC285" s="23">
        <f t="shared" si="90"/>
        <v>11693345</v>
      </c>
      <c r="AD285" s="23">
        <f t="shared" si="91"/>
        <v>94327737</v>
      </c>
      <c r="AF285" s="23">
        <f t="shared" si="72"/>
        <v>10.012830672790269</v>
      </c>
      <c r="AG285" s="23">
        <f t="shared" si="73"/>
        <v>-4.4988927408021215</v>
      </c>
      <c r="AH285" s="23">
        <f t="shared" si="74"/>
        <v>-0.31289627127068659</v>
      </c>
      <c r="AI285" s="23">
        <f t="shared" si="75"/>
        <v>7.0555074138513003</v>
      </c>
      <c r="AJ285" s="23">
        <f t="shared" si="76"/>
        <v>-0.67725138040351696</v>
      </c>
      <c r="AK285" s="23">
        <f t="shared" si="77"/>
        <v>-2.7453128469469363</v>
      </c>
      <c r="AL285" s="23">
        <f t="shared" si="78"/>
        <v>8.8339848472183071</v>
      </c>
    </row>
    <row r="286" spans="1:38">
      <c r="B286" s="7" t="s">
        <v>594</v>
      </c>
      <c r="C286" s="8" t="s">
        <v>595</v>
      </c>
      <c r="D286" s="9"/>
      <c r="E286" s="10">
        <v>9048704</v>
      </c>
      <c r="F286" s="10">
        <v>356371430</v>
      </c>
      <c r="G286" s="10">
        <v>266804568</v>
      </c>
      <c r="H286" s="10">
        <v>69911138</v>
      </c>
      <c r="I286" s="10">
        <v>19655724</v>
      </c>
      <c r="J286" s="10">
        <v>8005659</v>
      </c>
      <c r="K286" s="10">
        <v>8466297</v>
      </c>
      <c r="L286" s="10">
        <v>1642278</v>
      </c>
      <c r="M286" s="10">
        <v>2879287</v>
      </c>
      <c r="N286" s="10">
        <v>31606115</v>
      </c>
      <c r="O286" s="12">
        <v>44240442</v>
      </c>
      <c r="Q286" s="22">
        <f t="shared" si="79"/>
        <v>72944870</v>
      </c>
      <c r="R286" s="22">
        <f t="shared" si="80"/>
        <v>-44240442</v>
      </c>
      <c r="S286" s="22">
        <f t="shared" si="81"/>
        <v>-9048704</v>
      </c>
      <c r="T286" s="22">
        <f t="shared" si="82"/>
        <v>8005659</v>
      </c>
      <c r="U286" s="22">
        <f t="shared" si="83"/>
        <v>-1642278</v>
      </c>
      <c r="V286" s="22">
        <f t="shared" si="84"/>
        <v>5587010</v>
      </c>
      <c r="X286" s="23">
        <f t="shared" si="85"/>
        <v>286869043</v>
      </c>
      <c r="Y286" s="23">
        <f t="shared" si="86"/>
        <v>-179755144</v>
      </c>
      <c r="Z286" s="23">
        <f t="shared" si="87"/>
        <v>-37367975</v>
      </c>
      <c r="AA286" s="23">
        <f t="shared" si="88"/>
        <v>21295712</v>
      </c>
      <c r="AB286" s="23">
        <f t="shared" si="89"/>
        <v>-6150755</v>
      </c>
      <c r="AC286" s="23">
        <f t="shared" si="90"/>
        <v>12724843</v>
      </c>
      <c r="AD286" s="23">
        <f t="shared" si="91"/>
        <v>97615724</v>
      </c>
      <c r="AF286" s="23">
        <f t="shared" si="72"/>
        <v>10.660088137846452</v>
      </c>
      <c r="AG286" s="23">
        <f t="shared" si="73"/>
        <v>-4.5603475515930301</v>
      </c>
      <c r="AH286" s="23">
        <f t="shared" si="74"/>
        <v>-1.2054938588870525</v>
      </c>
      <c r="AI286" s="23">
        <f t="shared" si="75"/>
        <v>4.6854941598249491</v>
      </c>
      <c r="AJ286" s="23">
        <f t="shared" si="76"/>
        <v>-1.0936716720030346</v>
      </c>
      <c r="AK286" s="23">
        <f t="shared" si="77"/>
        <v>-1.1166588836383144</v>
      </c>
      <c r="AL286" s="23">
        <f t="shared" si="78"/>
        <v>7.3694103315499682</v>
      </c>
    </row>
    <row r="287" spans="1:38">
      <c r="B287" s="7" t="s">
        <v>596</v>
      </c>
      <c r="C287" s="8" t="s">
        <v>597</v>
      </c>
      <c r="D287" s="9"/>
      <c r="E287" s="10">
        <v>9720373</v>
      </c>
      <c r="F287" s="10">
        <v>367734979</v>
      </c>
      <c r="G287" s="10">
        <v>278515049</v>
      </c>
      <c r="H287" s="10">
        <v>71634243</v>
      </c>
      <c r="I287" s="10">
        <v>17585687</v>
      </c>
      <c r="J287" s="10">
        <v>4098999</v>
      </c>
      <c r="K287" s="10">
        <v>6079221</v>
      </c>
      <c r="L287" s="10">
        <v>1725637</v>
      </c>
      <c r="M287" s="10">
        <v>2240772</v>
      </c>
      <c r="N287" s="10">
        <v>23797498</v>
      </c>
      <c r="O287" s="12">
        <v>45726657</v>
      </c>
      <c r="Q287" s="22">
        <f t="shared" si="79"/>
        <v>73032717</v>
      </c>
      <c r="R287" s="22">
        <f t="shared" si="80"/>
        <v>-45726657</v>
      </c>
      <c r="S287" s="22">
        <f t="shared" si="81"/>
        <v>-9720373</v>
      </c>
      <c r="T287" s="22">
        <f t="shared" si="82"/>
        <v>4098999</v>
      </c>
      <c r="U287" s="22">
        <f t="shared" si="83"/>
        <v>-1725637</v>
      </c>
      <c r="V287" s="22">
        <f t="shared" si="84"/>
        <v>3838449</v>
      </c>
      <c r="X287" s="23">
        <f t="shared" si="85"/>
        <v>292777596</v>
      </c>
      <c r="Y287" s="23">
        <f t="shared" si="86"/>
        <v>-181550676</v>
      </c>
      <c r="Z287" s="23">
        <f t="shared" si="87"/>
        <v>-38006791</v>
      </c>
      <c r="AA287" s="23">
        <f t="shared" si="88"/>
        <v>21282845</v>
      </c>
      <c r="AB287" s="23">
        <f t="shared" si="89"/>
        <v>-6472816</v>
      </c>
      <c r="AC287" s="23">
        <f t="shared" si="90"/>
        <v>13573250</v>
      </c>
      <c r="AD287" s="23">
        <f t="shared" si="91"/>
        <v>101603408</v>
      </c>
      <c r="AF287" s="23">
        <f t="shared" si="72"/>
        <v>13.732466475013073</v>
      </c>
      <c r="AG287" s="23">
        <f t="shared" si="73"/>
        <v>-5.7184643744276986</v>
      </c>
      <c r="AH287" s="23">
        <f t="shared" si="74"/>
        <v>-1.3969645061173181</v>
      </c>
      <c r="AI287" s="23">
        <f t="shared" si="75"/>
        <v>2.8558158442484718</v>
      </c>
      <c r="AJ287" s="23">
        <f t="shared" si="76"/>
        <v>-1.2155572799193299</v>
      </c>
      <c r="AK287" s="23">
        <f t="shared" si="77"/>
        <v>-0.13953002294009656</v>
      </c>
      <c r="AL287" s="23">
        <f t="shared" si="78"/>
        <v>8.1177661358571012</v>
      </c>
    </row>
    <row r="288" spans="1:38">
      <c r="B288" s="7" t="s">
        <v>598</v>
      </c>
      <c r="C288" s="8" t="s">
        <v>599</v>
      </c>
      <c r="D288" s="9"/>
      <c r="E288" s="10">
        <v>9974683</v>
      </c>
      <c r="F288" s="10">
        <v>388206001</v>
      </c>
      <c r="G288" s="10">
        <v>292446714</v>
      </c>
      <c r="H288" s="10">
        <v>75345250</v>
      </c>
      <c r="I288" s="10">
        <v>20414037</v>
      </c>
      <c r="J288" s="10">
        <v>3676440</v>
      </c>
      <c r="K288" s="10">
        <v>5979901</v>
      </c>
      <c r="L288" s="10">
        <v>1904583</v>
      </c>
      <c r="M288" s="10">
        <v>2890401</v>
      </c>
      <c r="N288" s="10">
        <v>25275394</v>
      </c>
      <c r="O288" s="12">
        <v>49070295</v>
      </c>
      <c r="Q288" s="22">
        <f t="shared" si="79"/>
        <v>79459015</v>
      </c>
      <c r="R288" s="22">
        <f t="shared" si="80"/>
        <v>-49070295</v>
      </c>
      <c r="S288" s="22">
        <f t="shared" si="81"/>
        <v>-9974683</v>
      </c>
      <c r="T288" s="22">
        <f t="shared" si="82"/>
        <v>3676440</v>
      </c>
      <c r="U288" s="22">
        <f t="shared" si="83"/>
        <v>-1904583</v>
      </c>
      <c r="V288" s="22">
        <f t="shared" si="84"/>
        <v>3089500</v>
      </c>
      <c r="X288" s="23">
        <f t="shared" si="85"/>
        <v>298749366</v>
      </c>
      <c r="Y288" s="23">
        <f t="shared" si="86"/>
        <v>-183804609</v>
      </c>
      <c r="Z288" s="23">
        <f t="shared" si="87"/>
        <v>-38819791</v>
      </c>
      <c r="AA288" s="23">
        <f t="shared" si="88"/>
        <v>20372919</v>
      </c>
      <c r="AB288" s="23">
        <f t="shared" si="89"/>
        <v>-6885572</v>
      </c>
      <c r="AC288" s="23">
        <f t="shared" si="90"/>
        <v>14889663</v>
      </c>
      <c r="AD288" s="23">
        <f t="shared" si="91"/>
        <v>104501976</v>
      </c>
      <c r="AF288" s="23">
        <f t="shared" si="72"/>
        <v>19.203554386269037</v>
      </c>
      <c r="AG288" s="23">
        <f t="shared" si="73"/>
        <v>-6.9742311388176219</v>
      </c>
      <c r="AH288" s="23">
        <f t="shared" si="74"/>
        <v>-1.9649513317698957</v>
      </c>
      <c r="AI288" s="23">
        <f t="shared" si="75"/>
        <v>0.44567072868261237</v>
      </c>
      <c r="AJ288" s="23">
        <f t="shared" si="76"/>
        <v>-1.4471474195622382</v>
      </c>
      <c r="AK288" s="23">
        <f t="shared" si="77"/>
        <v>2.6990251568856833</v>
      </c>
      <c r="AL288" s="23">
        <f t="shared" si="78"/>
        <v>11.961920381687575</v>
      </c>
    </row>
    <row r="289" spans="2:38">
      <c r="B289" s="13" t="s">
        <v>600</v>
      </c>
      <c r="C289" s="14" t="s">
        <v>601</v>
      </c>
      <c r="D289" s="15"/>
      <c r="E289" s="16">
        <v>10448569</v>
      </c>
      <c r="F289" s="16">
        <v>387418239</v>
      </c>
      <c r="G289" s="16">
        <v>290408608</v>
      </c>
      <c r="H289" s="16">
        <v>75829458</v>
      </c>
      <c r="I289" s="16">
        <v>21180173</v>
      </c>
      <c r="J289" s="16">
        <v>4807670</v>
      </c>
      <c r="K289" s="16">
        <v>7168716</v>
      </c>
      <c r="L289" s="16">
        <v>1896653</v>
      </c>
      <c r="M289" s="16">
        <v>3831979</v>
      </c>
      <c r="N289" s="16">
        <v>27427927</v>
      </c>
      <c r="O289" s="17">
        <v>46674480</v>
      </c>
      <c r="Q289" s="22">
        <f t="shared" si="79"/>
        <v>78303222</v>
      </c>
      <c r="R289" s="22">
        <f t="shared" si="80"/>
        <v>-46674480</v>
      </c>
      <c r="S289" s="22">
        <f t="shared" si="81"/>
        <v>-10448569</v>
      </c>
      <c r="T289" s="22">
        <f t="shared" si="82"/>
        <v>4807670</v>
      </c>
      <c r="U289" s="22">
        <f t="shared" si="83"/>
        <v>-1896653</v>
      </c>
      <c r="V289" s="22">
        <f t="shared" si="84"/>
        <v>3336737</v>
      </c>
      <c r="X289" s="23">
        <f>SUM(Q286:Q289)</f>
        <v>303739824</v>
      </c>
      <c r="Y289" s="23">
        <f t="shared" ref="Y289:AC289" si="92">SUM(R286:R289)</f>
        <v>-185711874</v>
      </c>
      <c r="Z289" s="23">
        <f t="shared" si="92"/>
        <v>-39192329</v>
      </c>
      <c r="AA289" s="23">
        <f t="shared" si="92"/>
        <v>20588768</v>
      </c>
      <c r="AB289" s="23">
        <f t="shared" si="92"/>
        <v>-7169151</v>
      </c>
      <c r="AC289" s="23">
        <f t="shared" si="92"/>
        <v>15851696</v>
      </c>
      <c r="AD289" s="23">
        <f t="shared" si="91"/>
        <v>108106934</v>
      </c>
      <c r="AF289" s="23">
        <f>(X289-X285)/$AD285*100</f>
        <v>21.08252952151285</v>
      </c>
      <c r="AG289" s="23">
        <f t="shared" ref="AG289:AL289" si="93">(Y289-Y285)/$AD285*100</f>
        <v>-7.5538279901700607</v>
      </c>
      <c r="AH289" s="23">
        <f t="shared" si="93"/>
        <v>-1.7890199146832071</v>
      </c>
      <c r="AI289" s="23">
        <f t="shared" si="93"/>
        <v>-6.2092022837354835E-2</v>
      </c>
      <c r="AJ289" s="23">
        <f t="shared" si="93"/>
        <v>-1.4782078361532198</v>
      </c>
      <c r="AK289" s="23">
        <f t="shared" si="93"/>
        <v>4.4084074655580885</v>
      </c>
      <c r="AL289" s="23">
        <f t="shared" si="93"/>
        <v>14.607789223227098</v>
      </c>
    </row>
    <row r="291" spans="2:38">
      <c r="B291" t="s">
        <v>602</v>
      </c>
      <c r="C291" t="s">
        <v>603</v>
      </c>
    </row>
    <row r="292" spans="2:38">
      <c r="B292" t="s">
        <v>604</v>
      </c>
      <c r="C292" t="s">
        <v>605</v>
      </c>
    </row>
  </sheetData>
  <phoneticPr fontId="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Makoto Ono</cp:lastModifiedBy>
  <dcterms:created xsi:type="dcterms:W3CDTF">2024-06-20T00:13:51Z</dcterms:created>
  <dcterms:modified xsi:type="dcterms:W3CDTF">2024-06-20T00:44:00Z</dcterms:modified>
</cp:coreProperties>
</file>