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eda\Documents\GitHub\kickstarter-analysis\"/>
    </mc:Choice>
  </mc:AlternateContent>
  <xr:revisionPtr revIDLastSave="0" documentId="13_ncr:1_{29C5E1B1-6759-4A46-BD10-8DC4DA09E550}" xr6:coauthVersionLast="46" xr6:coauthVersionMax="46" xr10:uidLastSave="{00000000-0000-0000-0000-000000000000}"/>
  <bookViews>
    <workbookView xWindow="-25755" yWindow="2685" windowWidth="21600" windowHeight="11835" firstSheet="4" activeTab="4" xr2:uid="{00000000-000D-0000-FFFF-FFFF00000000}"/>
  </bookViews>
  <sheets>
    <sheet name="Sheet1" sheetId="2" r:id="rId1"/>
    <sheet name="subcategory" sheetId="5" r:id="rId2"/>
    <sheet name=" launch date" sheetId="6" r:id="rId3"/>
    <sheet name="Edinburgh Research" sheetId="7" r:id="rId4"/>
    <sheet name="Kickstarter" sheetId="1" r:id="rId5"/>
    <sheet name="Descriptive Statistics" sheetId="10" r:id="rId6"/>
  </sheets>
  <definedNames>
    <definedName name="_xlnm._FilterDatabase" localSheetId="4" hidden="1">Kickstarter!$A$1:$T$4120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10" l="1"/>
  <c r="C9" i="10"/>
  <c r="C10" i="10"/>
  <c r="B8" i="10"/>
  <c r="B9" i="10"/>
  <c r="B10" i="10"/>
  <c r="C7" i="10"/>
  <c r="B7" i="10"/>
  <c r="C6" i="10"/>
  <c r="C5" i="10"/>
  <c r="B6" i="10"/>
  <c r="B5" i="10"/>
  <c r="C3" i="10"/>
  <c r="C2" i="10"/>
  <c r="B3" i="10"/>
  <c r="B2" i="10"/>
  <c r="E3" i="7"/>
  <c r="E4" i="7"/>
  <c r="E5" i="7"/>
  <c r="E6" i="7"/>
  <c r="E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<sst xmlns="http://schemas.openxmlformats.org/spreadsheetml/2006/main" count="33000" uniqueCount="8395">
  <si>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</si>
  <si>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</si>
  <si>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</si>
  <si>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</si>
  <si>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</si>
  <si>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</si>
  <si>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</si>
  <si>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</si>
  <si>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</si>
  <si>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</si>
  <si>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</si>
  <si>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</si>
  <si>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</si>
  <si>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</si>
  <si>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</si>
  <si>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</si>
  <si>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</si>
  <si>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</si>
  <si>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</si>
  <si>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</si>
  <si>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</si>
  <si>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</si>
  <si>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</si>
  <si>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</si>
  <si>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</si>
  <si>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</si>
  <si>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</si>
  <si>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</si>
  <si>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</si>
  <si>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</si>
  <si>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</si>
  <si>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</si>
  <si>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</si>
  <si>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</si>
  <si>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</si>
  <si>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</si>
  <si>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</si>
  <si>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</si>
  <si>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</si>
  <si>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</si>
  <si>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</si>
  <si>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</si>
  <si>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</si>
  <si>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</si>
  <si>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</si>
  <si>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</si>
  <si>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</si>
  <si>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</si>
  <si>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</si>
  <si>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</si>
  <si>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</si>
  <si>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</si>
  <si>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</si>
  <si>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</si>
  <si>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</si>
  <si>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</si>
  <si>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</si>
  <si>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</si>
  <si>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</si>
  <si>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</si>
  <si>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</si>
  <si>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</si>
  <si>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</si>
  <si>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</si>
  <si>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</si>
  <si>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</si>
  <si>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</si>
  <si>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</si>
  <si>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</si>
  <si>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</si>
  <si>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</si>
  <si>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</si>
  <si>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</si>
  <si>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</si>
  <si>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</si>
  <si>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</si>
  <si>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</si>
  <si>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</si>
  <si>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</si>
  <si>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</si>
  <si>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</si>
  <si>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</si>
  <si>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</si>
  <si>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</si>
  <si>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</si>
  <si>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</si>
  <si>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</si>
  <si>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</si>
  <si>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</si>
  <si>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</si>
  <si>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</si>
  <si>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</si>
  <si>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</si>
  <si>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</si>
  <si>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</si>
  <si>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</si>
  <si>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</si>
  <si>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</si>
  <si>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</si>
  <si>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</si>
  <si>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</si>
  <si>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</si>
  <si>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</si>
  <si>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</si>
  <si>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</si>
  <si>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</si>
  <si>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</si>
  <si>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</si>
  <si>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</si>
  <si>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</si>
  <si>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</si>
  <si>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</si>
  <si>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</si>
  <si>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</si>
  <si>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</si>
  <si>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</si>
  <si>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</si>
  <si>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</si>
  <si>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</si>
  <si>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</si>
  <si>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</si>
  <si>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</si>
  <si>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</si>
  <si>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</si>
  <si>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</si>
  <si>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</si>
  <si>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</si>
  <si>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</si>
  <si>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</si>
  <si>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</si>
  <si>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</si>
  <si>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</si>
  <si>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</si>
  <si>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</si>
  <si>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</si>
  <si>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</si>
  <si>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</si>
  <si>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</si>
  <si>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</si>
  <si>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</si>
  <si>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</si>
  <si>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</si>
  <si>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</si>
  <si>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</si>
  <si>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</si>
  <si>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</si>
  <si>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</si>
  <si>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</si>
  <si>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</si>
  <si>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</si>
  <si>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</si>
  <si>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</si>
  <si>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</si>
  <si>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</si>
  <si>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</si>
  <si>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</si>
  <si>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</si>
  <si>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</si>
  <si>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</si>
  <si>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</si>
  <si>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</si>
  <si>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</si>
  <si>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</si>
  <si>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</si>
  <si>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</si>
  <si>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</si>
  <si>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</si>
  <si>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</si>
  <si>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</si>
  <si>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</si>
  <si>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</si>
  <si>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</si>
  <si>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</si>
  <si>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</si>
  <si>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</si>
  <si>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</si>
  <si>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</si>
  <si>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</si>
  <si>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</si>
  <si>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</si>
  <si>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</si>
  <si>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</si>
  <si>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</si>
  <si>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</si>
  <si>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</si>
  <si>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</si>
  <si>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</si>
  <si>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</si>
  <si>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</si>
  <si>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</si>
  <si>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</si>
  <si>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</si>
  <si>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</si>
  <si>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</si>
  <si>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</si>
  <si>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</si>
  <si>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</si>
  <si>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</si>
  <si>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</si>
  <si>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</si>
  <si>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</si>
  <si>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</si>
  <si>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</si>
  <si>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</si>
  <si>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</si>
  <si>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</si>
  <si>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</si>
  <si>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</si>
  <si>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</si>
  <si>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</si>
  <si>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</si>
  <si>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</si>
  <si>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</si>
  <si>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</si>
  <si>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</si>
  <si>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</si>
  <si>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</si>
  <si>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</si>
  <si>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</si>
  <si>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</si>
  <si>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</si>
  <si>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</si>
  <si>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</si>
  <si>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</si>
  <si>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</si>
  <si>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</si>
  <si>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</si>
  <si>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</si>
  <si>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</si>
  <si>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</si>
  <si>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</si>
  <si>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</si>
  <si>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</si>
  <si>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</si>
  <si>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</si>
  <si>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</si>
  <si>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</si>
  <si>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</si>
  <si>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</si>
  <si>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</si>
  <si>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</si>
  <si>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</si>
  <si>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</si>
  <si>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</si>
  <si>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</si>
  <si>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</si>
  <si>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</si>
  <si>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</si>
  <si>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</si>
  <si>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</si>
  <si>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</si>
  <si>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</si>
  <si>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</si>
  <si>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</si>
  <si>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</si>
  <si>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</si>
  <si>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</si>
  <si>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</si>
  <si>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</si>
  <si>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</si>
  <si>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</si>
  <si>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</si>
  <si>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</si>
  <si>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</si>
  <si>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</si>
  <si>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</si>
  <si>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</si>
  <si>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</si>
  <si>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</si>
  <si>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</si>
  <si>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</si>
  <si>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</si>
  <si>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</si>
  <si>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</si>
  <si>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</si>
  <si>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</si>
  <si>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</si>
  <si>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</si>
  <si>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</si>
  <si>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</si>
  <si>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</si>
  <si>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</si>
  <si>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</si>
  <si>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</si>
  <si>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</si>
  <si>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</si>
  <si>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</si>
  <si>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</si>
  <si>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</si>
  <si>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</si>
  <si>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</si>
  <si>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</si>
  <si>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</si>
  <si>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</si>
  <si>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</si>
  <si>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</si>
  <si>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</si>
  <si>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</si>
  <si>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</si>
  <si>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</si>
  <si>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</si>
  <si>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</si>
  <si>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</si>
  <si>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</si>
  <si>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</si>
  <si>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</si>
  <si>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</si>
  <si>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</si>
  <si>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</si>
  <si>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</si>
  <si>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</si>
  <si>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</si>
  <si>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</si>
  <si>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</si>
  <si>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</si>
  <si>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</si>
  <si>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</si>
  <si>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</si>
  <si>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</si>
  <si>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</si>
  <si>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</si>
  <si>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</si>
  <si>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</si>
  <si>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</si>
  <si>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</si>
  <si>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</si>
  <si>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</si>
  <si>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</si>
  <si>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</si>
  <si>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</si>
  <si>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</si>
  <si>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</si>
  <si>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</si>
  <si>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</si>
  <si>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</si>
  <si>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</si>
  <si>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</si>
  <si>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</si>
  <si>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</si>
  <si>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</si>
  <si>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</si>
  <si>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</si>
  <si>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</si>
  <si>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</si>
  <si>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</si>
  <si>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</si>
  <si>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</si>
  <si>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</si>
  <si>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</si>
  <si>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</si>
  <si>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</si>
  <si>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</si>
  <si>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</si>
  <si>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</si>
  <si>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</si>
  <si>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</si>
  <si>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</si>
  <si>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</si>
  <si>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</si>
  <si>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</si>
  <si>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</si>
  <si>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</si>
  <si>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</si>
  <si>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</si>
  <si>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</si>
  <si>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</si>
  <si>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</si>
  <si>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</si>
  <si>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</si>
  <si>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</si>
  <si>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</si>
  <si>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</si>
  <si>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</si>
  <si>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</si>
  <si>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</si>
  <si>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</si>
  <si>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</si>
  <si>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</si>
  <si>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</si>
  <si>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</si>
  <si>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</si>
  <si>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</si>
  <si>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</si>
  <si>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</si>
  <si>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</si>
  <si>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</si>
  <si>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</si>
  <si>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</si>
  <si>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</si>
  <si>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</si>
  <si>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</si>
  <si>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</si>
  <si>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</si>
  <si>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</si>
  <si>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</si>
  <si>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</si>
  <si>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</si>
  <si>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</si>
  <si>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</si>
  <si>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</si>
  <si>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</si>
  <si>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</si>
  <si>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</si>
  <si>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</si>
  <si>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</si>
  <si>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</si>
  <si>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</si>
  <si>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</si>
  <si>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</si>
  <si>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</si>
  <si>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</si>
  <si>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</si>
  <si>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</si>
  <si>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</si>
  <si>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</si>
  <si>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</si>
  <si>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</si>
  <si>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</si>
  <si>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</si>
  <si>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</si>
  <si>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</si>
  <si>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</si>
  <si>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</si>
  <si>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</si>
  <si>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</si>
  <si>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</si>
  <si>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</si>
  <si>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</si>
  <si>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</si>
  <si>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</si>
  <si>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</si>
  <si>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</si>
  <si>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</si>
  <si>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</si>
  <si>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</si>
  <si>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</si>
  <si>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</si>
  <si>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</si>
  <si>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</si>
  <si>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</si>
  <si>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</si>
  <si>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</si>
  <si>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</si>
  <si>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</si>
  <si>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</si>
  <si>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</si>
  <si>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</si>
  <si>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</si>
  <si>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</si>
  <si>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</si>
  <si>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</si>
  <si>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</si>
  <si>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</si>
  <si>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</si>
  <si>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</si>
  <si>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</si>
  <si>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</si>
  <si>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</si>
  <si>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</si>
  <si>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</si>
  <si>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</si>
  <si>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</si>
  <si>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</si>
  <si>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</si>
  <si>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</si>
  <si>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</si>
  <si>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</si>
  <si>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</si>
  <si>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</si>
  <si>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</si>
  <si>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</si>
  <si>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</si>
  <si>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</si>
  <si>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</si>
  <si>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</si>
  <si>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</si>
  <si>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</si>
  <si>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</si>
  <si>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</si>
  <si>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</si>
  <si>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</si>
  <si>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</si>
  <si>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</si>
  <si>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</si>
  <si>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</si>
  <si>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</si>
  <si>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</si>
  <si>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</si>
  <si>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</si>
  <si>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</si>
  <si>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</si>
  <si>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</si>
  <si>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</si>
  <si>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</si>
  <si>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</si>
  <si>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</si>
  <si>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</si>
  <si>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</si>
  <si>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</si>
  <si>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</si>
  <si>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</si>
  <si>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</si>
  <si>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</si>
  <si>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</si>
  <si>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</si>
  <si>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</si>
  <si>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</si>
  <si>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</si>
  <si>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</si>
  <si>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</si>
  <si>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</si>
  <si>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</si>
  <si>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</si>
  <si>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</si>
  <si>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</si>
  <si>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</si>
  <si>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</si>
  <si>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</si>
  <si>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</si>
  <si>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</si>
  <si>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</si>
  <si>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</si>
  <si>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</si>
  <si>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</si>
  <si>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</si>
  <si>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</si>
  <si>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</si>
  <si>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</si>
  <si>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</si>
  <si>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</si>
  <si>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</si>
  <si>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</si>
  <si>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</si>
  <si>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</si>
  <si>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</si>
  <si>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</si>
  <si>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</si>
  <si>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</si>
  <si>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</si>
  <si>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</si>
  <si>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</si>
  <si>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</si>
  <si>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</si>
  <si>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</si>
  <si>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</si>
  <si>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</si>
  <si>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</si>
  <si>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</si>
  <si>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</si>
  <si>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</si>
  <si>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</si>
  <si>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</si>
  <si>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</si>
  <si>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</si>
  <si>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</si>
  <si>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</si>
  <si>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</si>
  <si>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</si>
  <si>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</si>
  <si>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</si>
  <si>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</si>
  <si>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</si>
  <si>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</si>
  <si>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</si>
  <si>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</si>
  <si>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</si>
  <si>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</si>
  <si>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</si>
  <si>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</si>
  <si>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</si>
  <si>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</si>
  <si>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</si>
  <si>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</si>
  <si>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</si>
  <si>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</si>
  <si>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</si>
  <si>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</si>
  <si>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</si>
  <si>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</si>
  <si>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</si>
  <si>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</si>
  <si>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</si>
  <si>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</si>
  <si>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</si>
  <si>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</si>
  <si>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</si>
  <si>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</si>
  <si>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</si>
  <si>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</si>
  <si>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</si>
  <si>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</si>
  <si>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</si>
  <si>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</si>
  <si>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</si>
  <si>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</si>
  <si>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</si>
  <si>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</si>
  <si>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</si>
  <si>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</si>
  <si>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</si>
  <si>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</si>
  <si>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</si>
  <si>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</si>
  <si>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</si>
  <si>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</si>
  <si>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</si>
  <si>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</si>
  <si>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</si>
  <si>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</si>
  <si>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</si>
  <si>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</si>
  <si>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</si>
  <si>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</si>
  <si>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</si>
  <si>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</si>
  <si>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</si>
  <si>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</si>
  <si>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</si>
  <si>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</si>
  <si>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</si>
  <si>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</si>
  <si>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</si>
  <si>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</si>
  <si>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</si>
  <si>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</si>
  <si>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</si>
  <si>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</si>
  <si>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</si>
  <si>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</si>
  <si>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</si>
  <si>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</si>
  <si>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</si>
  <si>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</si>
  <si>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</si>
  <si>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</si>
  <si>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</si>
  <si>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</si>
  <si>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</si>
  <si>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</si>
  <si>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</si>
  <si>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</si>
  <si>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</si>
  <si>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</si>
  <si>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</si>
  <si>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</si>
  <si>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</si>
  <si>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</si>
  <si>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</si>
  <si>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</si>
  <si>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</si>
  <si>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</si>
  <si>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</si>
  <si>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</si>
  <si>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</si>
  <si>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</si>
  <si>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</si>
  <si>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</si>
  <si>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</si>
  <si>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</si>
  <si>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</si>
  <si>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</si>
  <si>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</si>
  <si>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</si>
  <si>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</si>
  <si>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</si>
  <si>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</si>
  <si>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</si>
  <si>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</si>
  <si>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</si>
  <si>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</si>
  <si>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</si>
  <si>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</si>
  <si>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</si>
  <si>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</si>
  <si>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</si>
  <si>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</si>
  <si>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</si>
  <si>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</si>
  <si>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</si>
  <si>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</si>
  <si>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</si>
  <si>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</si>
  <si>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</si>
  <si>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</si>
  <si>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</si>
  <si>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</si>
  <si>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</si>
  <si>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</si>
  <si>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</si>
  <si>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</si>
  <si>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</si>
  <si>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</si>
  <si>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</si>
  <si>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</si>
  <si>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</si>
  <si>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</si>
  <si>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</si>
  <si>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</si>
  <si>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</si>
  <si>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</si>
  <si>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</si>
  <si>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</si>
  <si>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</si>
  <si>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</si>
  <si>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</si>
  <si>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</si>
  <si>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</si>
  <si>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</si>
  <si>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</si>
  <si>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</si>
  <si>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</si>
  <si>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</si>
  <si>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</si>
  <si>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</si>
  <si>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</si>
  <si>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</si>
  <si>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</si>
  <si>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</si>
  <si>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</si>
  <si>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</si>
  <si>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</si>
  <si>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</si>
  <si>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</si>
  <si>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</si>
  <si>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</si>
  <si>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</si>
  <si>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</si>
  <si>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</si>
  <si>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</si>
  <si>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</si>
  <si>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</si>
  <si>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</si>
  <si>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</si>
  <si>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</si>
  <si>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</si>
  <si>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</si>
  <si>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</si>
  <si>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</si>
  <si>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</si>
  <si>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</si>
  <si>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</si>
  <si>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</si>
  <si>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</si>
  <si>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</si>
  <si>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</si>
  <si>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</si>
  <si>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</si>
  <si>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</si>
  <si>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</si>
  <si>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</si>
  <si>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</si>
  <si>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</si>
  <si>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</si>
  <si>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</si>
  <si>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</si>
  <si>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</si>
  <si>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</si>
  <si>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</si>
  <si>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</si>
  <si>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</si>
  <si>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</si>
  <si>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</si>
  <si>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</si>
  <si>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</si>
  <si>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</si>
  <si>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</si>
  <si>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</si>
  <si>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</si>
  <si>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</si>
  <si>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</si>
  <si>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</si>
  <si>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</si>
  <si>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</si>
  <si>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</si>
  <si>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</si>
  <si>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</si>
  <si>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</si>
  <si>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</si>
  <si>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</si>
  <si>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</si>
  <si>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</si>
  <si>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</si>
  <si>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</si>
  <si>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</si>
  <si>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</si>
  <si>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</si>
  <si>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</si>
  <si>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</si>
  <si>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</si>
  <si>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</si>
  <si>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</si>
  <si>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</si>
  <si>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</si>
  <si>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</si>
  <si>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</si>
  <si>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</si>
  <si>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</si>
  <si>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</si>
  <si>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</si>
  <si>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</si>
  <si>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</si>
  <si>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</si>
  <si>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</si>
  <si>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</si>
  <si>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</si>
  <si>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</si>
  <si>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</si>
  <si>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</si>
  <si>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</si>
  <si>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</si>
  <si>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</si>
  <si>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</si>
  <si>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</si>
  <si>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</si>
  <si>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</si>
  <si>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</si>
  <si>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</si>
  <si>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</si>
  <si>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</si>
  <si>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</si>
  <si>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</si>
  <si>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</si>
  <si>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</si>
  <si>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</si>
  <si>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</si>
  <si>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</si>
  <si>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</si>
  <si>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</si>
  <si>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</si>
  <si>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</si>
  <si>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</si>
  <si>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</si>
  <si>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</si>
  <si>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</si>
  <si>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</si>
  <si>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</si>
  <si>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</si>
  <si>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</si>
  <si>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</si>
  <si>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</si>
  <si>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</si>
  <si>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</si>
  <si>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</si>
  <si>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</si>
  <si>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</si>
  <si>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</si>
  <si>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</si>
  <si>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</si>
  <si>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</si>
  <si>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</si>
  <si>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</si>
  <si>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</si>
  <si>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</si>
  <si>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</si>
  <si>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</si>
  <si>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</si>
  <si>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</si>
  <si>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</si>
  <si>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</si>
  <si>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</si>
  <si>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</si>
  <si>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</si>
  <si>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</si>
  <si>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</si>
  <si>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</si>
  <si>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</si>
  <si>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</si>
  <si>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</si>
  <si>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</si>
  <si>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</si>
  <si>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</si>
  <si>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</si>
  <si>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</si>
  <si>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</si>
  <si>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</si>
  <si>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</si>
  <si>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</si>
  <si>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</si>
  <si>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</si>
  <si>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</si>
  <si>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</si>
  <si>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</si>
  <si>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</si>
  <si>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</si>
  <si>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</si>
  <si>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</si>
  <si>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</si>
  <si>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</si>
  <si>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</si>
  <si>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</si>
  <si>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</si>
  <si>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</si>
  <si>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</si>
  <si>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</si>
  <si>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</si>
  <si>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</si>
  <si>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</si>
  <si>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</si>
  <si>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</si>
  <si>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</si>
  <si>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</si>
  <si>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</si>
  <si>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</si>
  <si>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</si>
  <si>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</si>
  <si>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</si>
  <si>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</si>
  <si>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</si>
  <si>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</si>
  <si>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</si>
  <si>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</si>
  <si>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</si>
  <si>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</si>
  <si>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</si>
  <si>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</si>
  <si>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</si>
  <si>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</si>
  <si>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</si>
  <si>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</si>
  <si>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</si>
  <si>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</si>
  <si>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</si>
  <si>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</si>
  <si>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</si>
  <si>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</si>
  <si>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</si>
  <si>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</si>
  <si>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</si>
  <si>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</si>
  <si>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</si>
  <si>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</si>
  <si>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</si>
  <si>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</si>
  <si>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</si>
  <si>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</si>
  <si>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</si>
  <si>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</si>
  <si>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</si>
  <si>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</si>
  <si>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</si>
  <si>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</si>
  <si>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</si>
  <si>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</si>
  <si>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</si>
  <si>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</si>
  <si>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</si>
  <si>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</si>
  <si>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</si>
  <si>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</si>
  <si>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</si>
  <si>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</si>
  <si>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</si>
  <si>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</si>
  <si>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</si>
  <si>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</si>
  <si>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</si>
  <si>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</si>
  <si>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</si>
  <si>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</si>
  <si>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</si>
  <si>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</si>
  <si>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</si>
  <si>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</si>
  <si>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</si>
  <si>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</si>
  <si>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</si>
  <si>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</si>
  <si>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</si>
  <si>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</si>
  <si>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</si>
  <si>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</si>
  <si>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</si>
  <si>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</si>
  <si>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</si>
  <si>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</si>
  <si>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</si>
  <si>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</si>
  <si>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</si>
  <si>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</si>
  <si>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</si>
  <si>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</si>
  <si>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</si>
  <si>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</si>
  <si>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</si>
  <si>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</si>
  <si>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</si>
  <si>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</si>
  <si>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</si>
  <si>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</si>
  <si>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</si>
  <si>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</si>
  <si>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</si>
  <si>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</si>
  <si>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</si>
  <si>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</si>
  <si>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</si>
  <si>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</si>
  <si>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</si>
  <si>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</si>
  <si>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</si>
  <si>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</si>
  <si>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</si>
  <si>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</si>
  <si>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</si>
  <si>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</si>
  <si>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</si>
  <si>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</si>
  <si>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</si>
  <si>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</si>
  <si>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</si>
  <si>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</si>
  <si>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</si>
  <si>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</si>
  <si>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</si>
  <si>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</si>
  <si>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</si>
  <si>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</si>
  <si>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</si>
  <si>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</si>
  <si>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</si>
  <si>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</si>
  <si>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</si>
  <si>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</si>
  <si>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</si>
  <si>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</si>
  <si>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</si>
  <si>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</si>
  <si>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</si>
  <si>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</si>
  <si>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</si>
  <si>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</si>
  <si>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</si>
  <si>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</si>
  <si>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</si>
  <si>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</si>
  <si>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</si>
  <si>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</si>
  <si>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</si>
  <si>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</si>
  <si>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</si>
  <si>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</si>
  <si>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</si>
  <si>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</si>
  <si>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</si>
  <si>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</si>
  <si>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</si>
  <si>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</si>
  <si>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</si>
  <si>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</si>
  <si>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</si>
  <si>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</si>
  <si>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</si>
  <si>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</si>
  <si>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</si>
  <si>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</si>
  <si>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</si>
  <si>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</si>
  <si>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</si>
  <si>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</si>
  <si>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</si>
  <si>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</si>
  <si>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</si>
  <si>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</si>
  <si>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</si>
  <si>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</si>
  <si>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</si>
  <si>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</si>
  <si>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</si>
  <si>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</si>
  <si>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</si>
  <si>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</si>
  <si>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</si>
  <si>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</si>
  <si>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</si>
  <si>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</si>
  <si>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</si>
  <si>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</si>
  <si>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</si>
  <si>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</si>
  <si>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</si>
  <si>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</si>
  <si>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</si>
  <si>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</si>
  <si>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</si>
  <si>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</si>
  <si>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</si>
  <si>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</si>
  <si>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</si>
  <si>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</si>
  <si>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</si>
  <si>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</si>
  <si>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</si>
  <si>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</si>
  <si>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</si>
  <si>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</si>
  <si>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</si>
  <si>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</si>
  <si>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</si>
  <si>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</si>
  <si>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</si>
  <si>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</si>
  <si>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</si>
  <si>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</si>
  <si>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</si>
  <si>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</si>
  <si>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</si>
  <si>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</si>
  <si>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</si>
  <si>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</si>
  <si>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</si>
  <si>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</si>
  <si>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</si>
  <si>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</si>
  <si>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</si>
  <si>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</si>
  <si>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</si>
  <si>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</si>
  <si>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</si>
  <si>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</si>
  <si>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</si>
  <si>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</si>
  <si>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</si>
  <si>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</si>
  <si>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</si>
  <si>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</si>
  <si>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</si>
  <si>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</si>
  <si>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</si>
  <si>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</si>
  <si>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</si>
  <si>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</si>
  <si>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</si>
  <si>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</si>
  <si>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</si>
  <si>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</si>
  <si>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</si>
  <si>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</si>
  <si>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</si>
  <si>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</si>
  <si>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</si>
  <si>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</si>
  <si>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</si>
  <si>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</si>
  <si>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</si>
  <si>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</si>
  <si>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</si>
  <si>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</si>
  <si>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</si>
  <si>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</si>
  <si>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</si>
  <si>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</si>
  <si>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</si>
  <si>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</si>
  <si>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</si>
  <si>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</si>
  <si>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</si>
  <si>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</si>
  <si>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</si>
  <si>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</si>
  <si>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</si>
  <si>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</si>
  <si>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</si>
  <si>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</si>
  <si>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</si>
  <si>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</si>
  <si>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</si>
  <si>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</si>
  <si>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</si>
  <si>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</si>
  <si>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</si>
  <si>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</si>
  <si>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</si>
  <si>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</si>
  <si>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</si>
  <si>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</si>
  <si>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</si>
  <si>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</si>
  <si>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</si>
  <si>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</si>
  <si>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</si>
  <si>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</si>
  <si>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</si>
  <si>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</si>
  <si>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</si>
  <si>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</si>
  <si>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</si>
  <si>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</si>
  <si>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</si>
  <si>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</si>
  <si>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</si>
  <si>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</si>
  <si>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</si>
  <si>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</si>
  <si>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</si>
  <si>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</si>
  <si>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</si>
  <si>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</si>
  <si>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</si>
  <si>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</si>
  <si>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</si>
  <si>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</si>
  <si>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</si>
  <si>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</si>
  <si>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</si>
  <si>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</si>
  <si>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</si>
  <si>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</si>
  <si>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</si>
  <si>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</si>
  <si>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</si>
  <si>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</si>
  <si>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</si>
  <si>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</si>
  <si>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</si>
  <si>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</si>
  <si>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</si>
  <si>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</si>
  <si>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</si>
  <si>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</si>
  <si>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</si>
  <si>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</si>
  <si>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</si>
  <si>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</si>
  <si>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</si>
  <si>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</si>
  <si>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</si>
  <si>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</si>
  <si>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</si>
  <si>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</si>
  <si>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</si>
  <si>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</si>
  <si>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</si>
  <si>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</si>
  <si>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</si>
  <si>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</si>
  <si>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</si>
  <si>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</si>
  <si>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</si>
  <si>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</si>
  <si>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</si>
  <si>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</si>
  <si>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</si>
  <si>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</si>
  <si>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</si>
  <si>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</si>
  <si>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</si>
  <si>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</si>
  <si>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</si>
  <si>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</si>
  <si>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</si>
  <si>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</si>
  <si>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</si>
  <si>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</si>
  <si>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</si>
  <si>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</si>
  <si>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</si>
  <si>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</si>
  <si>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</si>
  <si>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</si>
  <si>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</si>
  <si>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</si>
  <si>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</si>
  <si>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</si>
  <si>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</si>
  <si>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</si>
  <si>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</si>
  <si>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</si>
  <si>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</si>
  <si>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</si>
  <si>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</si>
  <si>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</si>
  <si>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</si>
  <si>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</si>
  <si>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</si>
  <si>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</si>
  <si>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</si>
  <si>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</si>
  <si>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</si>
  <si>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</si>
  <si>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</si>
  <si>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</si>
  <si>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</si>
  <si>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</si>
  <si>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</si>
  <si>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</si>
  <si>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</si>
  <si>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</si>
  <si>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</si>
  <si>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</si>
  <si>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</si>
  <si>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</si>
  <si>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</si>
  <si>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</si>
  <si>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</si>
  <si>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</si>
  <si>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</si>
  <si>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</si>
  <si>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</si>
  <si>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</si>
  <si>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</si>
  <si>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</si>
  <si>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</si>
  <si>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</si>
  <si>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</si>
  <si>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</si>
  <si>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</si>
  <si>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</si>
  <si>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</si>
  <si>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</si>
  <si>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</si>
  <si>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</si>
  <si>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</si>
  <si>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</si>
  <si>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</si>
  <si>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</si>
  <si>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</si>
  <si>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</si>
  <si>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</si>
  <si>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</si>
  <si>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</si>
  <si>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</si>
  <si>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</si>
  <si>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</si>
  <si>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</si>
  <si>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</si>
  <si>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</si>
  <si>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</si>
  <si>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</si>
  <si>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</si>
  <si>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</si>
  <si>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</si>
  <si>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</si>
  <si>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</si>
  <si>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</si>
  <si>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</si>
  <si>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</si>
  <si>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</si>
  <si>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</si>
  <si>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</si>
  <si>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</si>
  <si>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</si>
  <si>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</si>
  <si>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</si>
  <si>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</si>
  <si>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</si>
  <si>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</si>
  <si>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</si>
  <si>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</si>
  <si>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</si>
  <si>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</si>
  <si>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</si>
  <si>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</si>
  <si>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</si>
  <si>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</si>
  <si>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</si>
  <si>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</si>
  <si>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</si>
  <si>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</si>
  <si>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</si>
  <si>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</si>
  <si>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</si>
  <si>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</si>
  <si>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</si>
  <si>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</si>
  <si>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</si>
  <si>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</si>
  <si>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</si>
  <si>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</si>
  <si>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</si>
  <si>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</si>
  <si>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</si>
  <si>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</si>
  <si>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</si>
  <si>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</si>
  <si>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</si>
  <si>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</si>
  <si>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</si>
  <si>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</si>
  <si>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</si>
  <si>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</si>
  <si>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</si>
  <si>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</si>
  <si>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</si>
  <si>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</si>
  <si>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</si>
  <si>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</si>
  <si>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</si>
  <si>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</si>
  <si>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</si>
  <si>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</si>
  <si>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</si>
  <si>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</si>
  <si>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</si>
  <si>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</si>
  <si>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</si>
  <si>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</si>
  <si>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</si>
  <si>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</si>
  <si>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</si>
  <si>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</si>
  <si>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</si>
  <si>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</si>
  <si>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</si>
  <si>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</si>
  <si>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</si>
  <si>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</si>
  <si>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</si>
  <si>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</si>
  <si>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</si>
  <si>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</si>
  <si>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</si>
  <si>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</si>
  <si>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</si>
  <si>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</si>
  <si>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</si>
  <si>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</si>
  <si>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</si>
  <si>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</si>
  <si>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</si>
  <si>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</si>
  <si>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</si>
  <si>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</si>
  <si>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</si>
  <si>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</si>
  <si>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</si>
  <si>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</si>
  <si>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</si>
  <si>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</si>
  <si>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</si>
  <si>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</si>
  <si>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</si>
  <si>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</si>
  <si>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</si>
  <si>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</si>
  <si>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</si>
  <si>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</si>
  <si>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</si>
  <si>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</si>
  <si>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</si>
  <si>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</si>
  <si>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</si>
  <si>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</si>
  <si>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</si>
  <si>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</si>
  <si>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</si>
  <si>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</si>
  <si>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</si>
  <si>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</si>
  <si>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</si>
  <si>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</si>
  <si>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</si>
  <si>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</si>
  <si>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</si>
  <si>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</si>
  <si>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</si>
  <si>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</si>
  <si>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</si>
  <si>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</si>
  <si>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</si>
  <si>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</si>
  <si>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</si>
  <si>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</si>
  <si>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</si>
  <si>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</si>
  <si>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</si>
  <si>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</si>
  <si>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</si>
  <si>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</si>
  <si>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</si>
  <si>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</si>
  <si>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</si>
  <si>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</si>
  <si>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</si>
  <si>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</si>
  <si>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</si>
  <si>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</si>
  <si>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</si>
  <si>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</si>
  <si>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</si>
  <si>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</si>
  <si>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</si>
  <si>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</si>
  <si>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</si>
  <si>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</si>
  <si>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</si>
  <si>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</si>
  <si>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</si>
  <si>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</si>
  <si>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</si>
  <si>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</si>
  <si>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</si>
  <si>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</si>
  <si>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</si>
  <si>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</si>
  <si>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</si>
  <si>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</si>
  <si>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</si>
  <si>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</si>
  <si>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</si>
  <si>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</si>
  <si>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</si>
  <si>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</si>
  <si>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</si>
  <si>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</si>
  <si>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</si>
  <si>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</si>
  <si>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</si>
  <si>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</si>
  <si>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</si>
  <si>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</si>
  <si>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</si>
  <si>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</si>
  <si>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</si>
  <si>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</si>
  <si>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</si>
  <si>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</si>
  <si>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</si>
  <si>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</si>
  <si>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</si>
  <si>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</si>
  <si>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</si>
  <si>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</si>
  <si>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</si>
  <si>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</si>
  <si>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</si>
  <si>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</si>
  <si>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</si>
  <si>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</si>
  <si>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</si>
  <si>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</si>
  <si>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</si>
  <si>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</si>
  <si>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</si>
  <si>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</si>
  <si>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</si>
  <si>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</si>
  <si>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</si>
  <si>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</si>
  <si>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</si>
  <si>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</si>
  <si>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</si>
  <si>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</si>
  <si>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</si>
  <si>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</si>
  <si>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</si>
  <si>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</si>
  <si>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</si>
  <si>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</si>
  <si>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</si>
  <si>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</si>
  <si>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</si>
  <si>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</si>
  <si>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</si>
  <si>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</si>
  <si>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</si>
  <si>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</si>
  <si>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</si>
  <si>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</si>
  <si>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</si>
  <si>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</si>
  <si>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</si>
  <si>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</si>
  <si>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</si>
  <si>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</si>
  <si>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</si>
  <si>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</si>
  <si>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</si>
  <si>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</si>
  <si>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</si>
  <si>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</si>
  <si>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</si>
  <si>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</si>
  <si>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</si>
  <si>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</si>
  <si>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</si>
  <si>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</si>
  <si>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</si>
  <si>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</si>
  <si>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</si>
  <si>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</si>
  <si>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</si>
  <si>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</si>
  <si>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</si>
  <si>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</si>
  <si>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</si>
  <si>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</si>
  <si>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</si>
  <si>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</si>
  <si>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</si>
  <si>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</si>
  <si>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</si>
  <si>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</si>
  <si>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</si>
  <si>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</si>
  <si>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</si>
  <si>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</si>
  <si>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</si>
  <si>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</si>
  <si>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</si>
  <si>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</si>
  <si>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</si>
  <si>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</si>
  <si>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</si>
  <si>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</si>
  <si>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</si>
  <si>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</si>
  <si>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</si>
  <si>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</si>
  <si>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</si>
  <si>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</si>
  <si>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</si>
  <si>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</si>
  <si>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</si>
  <si>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</si>
  <si>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</si>
  <si>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</si>
  <si>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</si>
  <si>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</si>
  <si>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</si>
  <si>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</si>
  <si>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</si>
  <si>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</si>
  <si>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</si>
  <si>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</si>
  <si>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</si>
  <si>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</si>
  <si>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</si>
  <si>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</si>
  <si>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</si>
  <si>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</si>
  <si>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</si>
  <si>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</si>
  <si>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</si>
  <si>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</si>
  <si>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</si>
  <si>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</si>
  <si>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</si>
  <si>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</si>
  <si>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</si>
  <si>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</si>
  <si>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</si>
  <si>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</si>
  <si>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</si>
  <si>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</si>
  <si>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</si>
  <si>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</si>
  <si>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</si>
  <si>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</si>
  <si>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</si>
  <si>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</si>
  <si>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</si>
  <si>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</si>
  <si>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</si>
  <si>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</si>
  <si>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</si>
  <si>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</si>
  <si>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</si>
  <si>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</si>
  <si>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</si>
  <si>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</si>
  <si>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</si>
  <si>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</si>
  <si>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</si>
  <si>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</si>
  <si>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</si>
  <si>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</si>
  <si>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</si>
  <si>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</si>
  <si>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</si>
  <si>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</si>
  <si>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</si>
  <si>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</si>
  <si>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</si>
  <si>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</si>
  <si>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</si>
  <si>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</si>
  <si>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</si>
  <si>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</si>
  <si>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</si>
  <si>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</si>
  <si>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</si>
  <si>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</si>
  <si>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</si>
  <si>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</si>
  <si>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</si>
  <si>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</si>
  <si>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</si>
  <si>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</si>
  <si>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</si>
  <si>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</si>
  <si>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</si>
  <si>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</si>
  <si>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</si>
  <si>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</si>
  <si>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</si>
  <si>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</si>
  <si>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</si>
  <si>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</si>
  <si>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</si>
  <si>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</si>
  <si>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</si>
  <si>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</si>
  <si>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</si>
  <si>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</si>
  <si>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</si>
  <si>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</si>
  <si>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</si>
  <si>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</si>
  <si>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</si>
  <si>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</si>
  <si>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</si>
  <si>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</si>
  <si>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</si>
  <si>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</si>
  <si>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</si>
  <si>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</si>
  <si>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</si>
  <si>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</si>
  <si>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</si>
  <si>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</si>
  <si>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</si>
  <si>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</si>
  <si>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</si>
  <si>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</si>
  <si>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</si>
  <si>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</si>
  <si>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</si>
  <si>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</si>
  <si>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</si>
  <si>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</si>
  <si>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</si>
  <si>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</si>
  <si>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</si>
  <si>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</si>
  <si>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</si>
  <si>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</si>
  <si>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</si>
  <si>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</si>
  <si>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</si>
  <si>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</si>
  <si>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</si>
  <si>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</si>
  <si>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</si>
  <si>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</si>
  <si>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</si>
  <si>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</si>
  <si>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</si>
  <si>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</si>
  <si>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</si>
  <si>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</si>
  <si>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</si>
  <si>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</si>
  <si>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</si>
  <si>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</si>
  <si>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</si>
  <si>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</si>
  <si>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</si>
  <si>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</si>
  <si>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</si>
  <si>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</si>
  <si>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</si>
  <si>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</si>
  <si>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</si>
  <si>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</si>
  <si>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</si>
  <si>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</si>
  <si>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</si>
  <si>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</si>
  <si>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</si>
  <si>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</si>
  <si>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</si>
  <si>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</si>
  <si>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</si>
  <si>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</si>
  <si>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</si>
  <si>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</si>
  <si>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</si>
  <si>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</si>
  <si>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</si>
  <si>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</si>
  <si>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</si>
  <si>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</si>
  <si>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</si>
  <si>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</si>
  <si>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</si>
  <si>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</si>
  <si>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</si>
  <si>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</si>
  <si>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</si>
  <si>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</si>
  <si>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</si>
  <si>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</si>
  <si>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</si>
  <si>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</si>
  <si>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</si>
  <si>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</si>
  <si>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</si>
  <si>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</si>
  <si>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</si>
  <si>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</si>
  <si>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</si>
  <si>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</si>
  <si>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</si>
  <si>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</si>
  <si>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</si>
  <si>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</si>
  <si>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</si>
  <si>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</si>
  <si>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</si>
  <si>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</si>
  <si>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</si>
  <si>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</si>
  <si>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</si>
  <si>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</si>
  <si>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</si>
  <si>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</si>
  <si>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</si>
  <si>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</si>
  <si>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</si>
  <si>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</si>
  <si>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</si>
  <si>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</si>
  <si>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</si>
  <si>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</si>
  <si>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</si>
  <si>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</si>
  <si>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</si>
  <si>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</si>
  <si>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</si>
  <si>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</si>
  <si>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</si>
  <si>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</si>
  <si>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</si>
  <si>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</si>
  <si>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</si>
  <si>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</si>
  <si>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</si>
  <si>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</si>
  <si>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</si>
  <si>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</si>
  <si>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</si>
  <si>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</si>
  <si>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</si>
  <si>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</si>
  <si>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</si>
  <si>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</si>
  <si>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</si>
  <si>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</si>
  <si>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</si>
  <si>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</si>
  <si>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</si>
  <si>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</si>
  <si>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</si>
  <si>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</si>
  <si>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</si>
  <si>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</si>
  <si>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</si>
  <si>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</si>
  <si>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</si>
  <si>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</si>
  <si>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</si>
  <si>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</si>
  <si>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</si>
  <si>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</si>
  <si>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</si>
  <si>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</si>
  <si>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</si>
  <si>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</si>
  <si>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</si>
  <si>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</si>
  <si>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</si>
  <si>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</si>
  <si>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</si>
  <si>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</si>
  <si>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</si>
  <si>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</si>
  <si>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</si>
  <si>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</si>
  <si>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</si>
  <si>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</si>
  <si>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</si>
  <si>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</si>
  <si>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</si>
  <si>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</si>
  <si>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</si>
  <si>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</si>
  <si>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</si>
  <si>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</si>
  <si>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</si>
  <si>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</si>
  <si>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</si>
  <si>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</si>
  <si>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</si>
  <si>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</si>
  <si>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</si>
  <si>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</si>
  <si>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</si>
  <si>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</si>
  <si>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</si>
  <si>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</si>
  <si>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</si>
  <si>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</si>
  <si>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</si>
  <si>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</si>
  <si>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</si>
  <si>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</si>
  <si>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</si>
  <si>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</si>
  <si>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</si>
  <si>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</si>
  <si>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</si>
  <si>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</si>
  <si>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</si>
  <si>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</si>
  <si>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</si>
  <si>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</si>
  <si>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</si>
  <si>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</si>
  <si>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</si>
  <si>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</si>
  <si>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</si>
  <si>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</si>
  <si>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</si>
  <si>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</si>
  <si>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</si>
  <si>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</si>
  <si>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</si>
  <si>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</si>
  <si>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</si>
  <si>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</si>
  <si>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</si>
  <si>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</si>
  <si>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</si>
  <si>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</si>
  <si>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</si>
  <si>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</si>
  <si>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</si>
  <si>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</si>
  <si>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</si>
  <si>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</si>
  <si>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</si>
  <si>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</si>
  <si>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</si>
  <si>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</si>
  <si>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</si>
  <si>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</si>
  <si>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</si>
  <si>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</si>
  <si>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</si>
  <si>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</si>
  <si>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</si>
  <si>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</si>
  <si>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</si>
  <si>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</si>
  <si>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</si>
  <si>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</si>
  <si>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</si>
  <si>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</si>
  <si>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</si>
  <si>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</si>
  <si>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</si>
  <si>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</si>
  <si>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</si>
  <si>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</si>
  <si>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</si>
  <si>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</si>
  <si>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</si>
  <si>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</si>
  <si>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</si>
  <si>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</si>
  <si>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</si>
  <si>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</si>
  <si>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</si>
  <si>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</si>
  <si>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</si>
  <si>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</si>
  <si>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</si>
  <si>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</si>
  <si>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</si>
  <si>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</si>
  <si>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</si>
  <si>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</si>
  <si>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</si>
  <si>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</si>
  <si>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</si>
  <si>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</si>
  <si>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</si>
  <si>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</si>
  <si>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</si>
  <si>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</si>
  <si>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</si>
  <si>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</si>
  <si>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</si>
  <si>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</si>
  <si>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</si>
  <si>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</si>
  <si>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</si>
  <si>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</si>
  <si>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</si>
  <si>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</si>
  <si>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</si>
  <si>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</si>
  <si>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</si>
  <si>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</si>
  <si>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</si>
  <si>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</si>
  <si>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</si>
  <si>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</si>
  <si>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</si>
  <si>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</si>
  <si>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</si>
  <si>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</si>
  <si>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</si>
  <si>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</si>
  <si>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</si>
  <si>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</si>
  <si>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</si>
  <si>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</si>
  <si>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</si>
  <si>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</si>
  <si>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</si>
  <si>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</si>
  <si>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</si>
  <si>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</si>
  <si>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</si>
  <si>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</si>
  <si>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</si>
  <si>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</si>
  <si>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</si>
  <si>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</si>
  <si>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</si>
  <si>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</si>
  <si>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</si>
  <si>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</si>
  <si>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</si>
  <si>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</si>
  <si>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</si>
  <si>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</si>
  <si>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</si>
  <si>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</si>
  <si>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</si>
  <si>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</si>
  <si>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</si>
  <si>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</si>
  <si>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</si>
  <si>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</si>
  <si>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</si>
  <si>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</si>
  <si>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</si>
  <si>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</si>
  <si>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</si>
  <si>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</si>
  <si>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</si>
  <si>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</si>
  <si>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</si>
  <si>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</si>
  <si>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</si>
  <si>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</si>
  <si>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</si>
  <si>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</si>
  <si>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</si>
  <si>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</si>
  <si>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</si>
  <si>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</si>
  <si>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</si>
  <si>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</si>
  <si>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</si>
  <si>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</si>
  <si>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</si>
  <si>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</si>
  <si>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</si>
  <si>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</si>
  <si>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</si>
  <si>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</si>
  <si>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</si>
  <si>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</si>
  <si>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</si>
  <si>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</si>
  <si>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</si>
  <si>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</si>
  <si>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</si>
  <si>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</si>
  <si>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</si>
  <si>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</si>
  <si>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</si>
  <si>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</si>
  <si>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</si>
  <si>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</si>
  <si>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</si>
  <si>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</si>
  <si>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</si>
  <si>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</si>
  <si>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</si>
  <si>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</si>
  <si>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</si>
  <si>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</si>
  <si>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</si>
  <si>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</si>
  <si>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</si>
  <si>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</si>
  <si>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</si>
  <si>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</si>
  <si>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</si>
  <si>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</si>
  <si>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</si>
  <si>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</si>
  <si>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</si>
  <si>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</si>
  <si>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</si>
  <si>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</si>
  <si>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</si>
  <si>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</si>
  <si>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</si>
  <si>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</si>
  <si>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</si>
  <si>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</si>
  <si>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</si>
  <si>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</si>
  <si>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</si>
  <si>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</si>
  <si>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</si>
  <si>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</si>
  <si>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</si>
  <si>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</si>
  <si>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</si>
  <si>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</si>
  <si>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</si>
  <si>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</si>
  <si>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</si>
  <si>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</si>
  <si>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</si>
  <si>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</si>
  <si>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</si>
  <si>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</si>
  <si>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</si>
  <si>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</si>
  <si>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</si>
  <si>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</si>
  <si>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</si>
  <si>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</si>
  <si>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</si>
  <si>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</si>
  <si>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</si>
  <si>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</si>
  <si>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</si>
  <si>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</si>
  <si>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</si>
  <si>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</si>
  <si>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</si>
  <si>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</si>
  <si>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</si>
  <si>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</si>
  <si>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</si>
  <si>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</si>
  <si>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</si>
  <si>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</si>
  <si>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</si>
  <si>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</si>
  <si>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</si>
  <si>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</si>
  <si>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</si>
  <si>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</si>
  <si>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</si>
  <si>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</si>
  <si>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</si>
  <si>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</si>
  <si>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</si>
  <si>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</si>
  <si>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</si>
  <si>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</si>
  <si>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</si>
  <si>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</si>
  <si>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</si>
  <si>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</si>
  <si>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</si>
  <si>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</si>
  <si>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</si>
  <si>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</si>
  <si>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</si>
  <si>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</si>
  <si>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</si>
  <si>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</si>
  <si>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</si>
  <si>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</si>
  <si>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</si>
  <si>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</si>
  <si>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</si>
  <si>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</si>
  <si>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</si>
  <si>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</si>
  <si>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</si>
  <si>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</si>
  <si>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</si>
  <si>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</si>
  <si>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</si>
  <si>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</si>
  <si>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</si>
  <si>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</si>
  <si>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</si>
  <si>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</si>
  <si>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</si>
  <si>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</si>
  <si>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</si>
  <si>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</si>
  <si>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</si>
  <si>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</si>
  <si>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</si>
  <si>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</si>
  <si>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</si>
  <si>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</si>
  <si>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</si>
  <si>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</si>
  <si>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</si>
  <si>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</si>
  <si>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</si>
  <si>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</si>
  <si>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</si>
  <si>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</si>
  <si>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</si>
  <si>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</si>
  <si>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</si>
  <si>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</si>
  <si>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</si>
  <si>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</si>
  <si>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</si>
  <si>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</si>
  <si>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</si>
  <si>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</si>
  <si>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</si>
  <si>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</si>
  <si>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</si>
  <si>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</si>
  <si>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</si>
  <si>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</si>
  <si>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</si>
  <si>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</si>
  <si>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</si>
  <si>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</si>
  <si>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</si>
  <si>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</si>
  <si>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</si>
  <si>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</si>
  <si>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</si>
  <si>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</si>
  <si>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</si>
  <si>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</si>
  <si>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</si>
  <si>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</si>
  <si>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</si>
  <si>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</si>
  <si>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</si>
  <si>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</si>
  <si>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</si>
  <si>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</si>
  <si>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</si>
  <si>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</si>
  <si>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</si>
  <si>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</si>
  <si>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</si>
  <si>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</si>
  <si>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</si>
  <si>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</si>
  <si>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</si>
  <si>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</si>
  <si>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</si>
  <si>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</si>
  <si>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</si>
  <si>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</si>
  <si>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</si>
  <si>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</si>
  <si>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</si>
  <si>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</si>
  <si>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</si>
  <si>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</si>
  <si>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</si>
  <si>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</si>
  <si>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</si>
  <si>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</si>
  <si>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</si>
  <si>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</si>
  <si>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</si>
  <si>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</si>
  <si>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</si>
  <si>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</si>
  <si>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</si>
  <si>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</si>
  <si>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</si>
  <si>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</si>
  <si>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</si>
  <si>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</si>
  <si>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</si>
  <si>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</si>
  <si>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</si>
  <si>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</si>
  <si>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</si>
  <si>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</si>
  <si>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</si>
  <si>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</si>
  <si>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</si>
  <si>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</si>
  <si>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</si>
  <si>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</si>
  <si>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</si>
  <si>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</si>
  <si>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</si>
  <si>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</si>
  <si>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</si>
  <si>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</si>
  <si>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</si>
  <si>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</si>
  <si>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</si>
  <si>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</si>
  <si>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</si>
  <si>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</si>
  <si>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</si>
  <si>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</si>
  <si>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</si>
  <si>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</si>
  <si>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</si>
  <si>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</si>
  <si>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</si>
  <si>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</si>
  <si>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</si>
  <si>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</si>
  <si>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</si>
  <si>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</si>
  <si>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</si>
  <si>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</si>
  <si>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</si>
  <si>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</si>
  <si>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</si>
  <si>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</si>
  <si>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</si>
  <si>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</si>
  <si>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</si>
  <si>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</si>
  <si>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</si>
  <si>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</si>
  <si>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</si>
  <si>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</si>
  <si>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</si>
  <si>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</si>
  <si>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</si>
  <si>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</si>
  <si>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</si>
  <si>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</si>
  <si>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</si>
  <si>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</si>
  <si>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</si>
  <si>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</si>
  <si>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</si>
  <si>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</si>
  <si>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</si>
  <si>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</si>
  <si>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</si>
  <si>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</si>
  <si>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</si>
  <si>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</si>
  <si>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</si>
  <si>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</si>
  <si>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</si>
  <si>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</si>
  <si>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</si>
  <si>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</si>
  <si>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</si>
  <si>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</si>
  <si>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</si>
  <si>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</si>
  <si>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</si>
  <si>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</si>
  <si>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</si>
  <si>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</si>
  <si>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</si>
  <si>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</si>
  <si>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</si>
  <si>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</si>
  <si>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</si>
  <si>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</si>
  <si>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</si>
  <si>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</si>
  <si>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</si>
  <si>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</si>
  <si>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</si>
  <si>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</si>
  <si>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</si>
  <si>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</si>
  <si>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</si>
  <si>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</si>
  <si>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</si>
  <si>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</si>
  <si>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</si>
  <si>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</si>
  <si>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</si>
  <si>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</si>
  <si>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</si>
  <si>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</si>
  <si>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</si>
  <si>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</si>
  <si>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</si>
  <si>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</si>
  <si>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</si>
  <si>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</si>
  <si>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</si>
  <si>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</si>
  <si>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</si>
  <si>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</si>
  <si>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</si>
  <si>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</si>
  <si>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</si>
  <si>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</si>
  <si>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</si>
  <si>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</si>
  <si>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</si>
  <si>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</si>
  <si>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</si>
  <si>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</si>
  <si>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</si>
  <si>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</si>
  <si>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</si>
  <si>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</si>
  <si>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</si>
  <si>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</si>
  <si>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</si>
  <si>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</si>
  <si>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</si>
  <si>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</si>
  <si>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</si>
  <si>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</si>
  <si>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</si>
  <si>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</si>
  <si>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</si>
  <si>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</si>
  <si>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</si>
  <si>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</si>
  <si>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</si>
  <si>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</si>
  <si>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</si>
  <si>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</si>
  <si>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</si>
  <si>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</si>
  <si>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</si>
  <si>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</si>
  <si>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</si>
  <si>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</si>
  <si>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</si>
  <si>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</si>
  <si>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</si>
  <si>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</si>
  <si>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</si>
  <si>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</si>
  <si>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</si>
  <si>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</si>
  <si>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</si>
  <si>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</si>
  <si>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</si>
  <si>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</si>
  <si>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</si>
  <si>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</si>
  <si>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</si>
  <si>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</si>
  <si>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</si>
  <si>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</si>
  <si>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</si>
  <si>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</si>
  <si>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</si>
  <si>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</si>
  <si>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</si>
  <si>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</si>
  <si>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</si>
  <si>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</si>
  <si>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</si>
  <si>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</si>
  <si>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</si>
  <si>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</si>
  <si>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</si>
  <si>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</si>
  <si>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</si>
  <si>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</si>
  <si>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</si>
  <si>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</si>
  <si>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</si>
  <si>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</si>
  <si>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</si>
  <si>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</si>
  <si>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</si>
  <si>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</si>
  <si>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</si>
  <si>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</si>
  <si>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</si>
  <si>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</si>
  <si>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</si>
  <si>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</si>
  <si>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</si>
  <si>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</si>
  <si>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</si>
  <si>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</si>
  <si>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</si>
  <si>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</si>
  <si>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</si>
  <si>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</si>
  <si>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</si>
  <si>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</si>
  <si>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</si>
  <si>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</si>
  <si>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</si>
  <si>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</si>
  <si>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</si>
  <si>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</si>
  <si>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</si>
  <si>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</si>
  <si>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</si>
  <si>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</si>
  <si>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</si>
  <si>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</si>
  <si>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</si>
  <si>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</si>
  <si>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</si>
  <si>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</si>
  <si>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</si>
  <si>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</si>
  <si>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</si>
  <si>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</si>
  <si>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</si>
  <si>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</si>
  <si>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</si>
  <si>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</si>
  <si>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</si>
  <si>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</si>
  <si>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</si>
  <si>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</si>
  <si>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</si>
  <si>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</si>
  <si>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</si>
  <si>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</si>
  <si>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</si>
  <si>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</si>
  <si>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</si>
  <si>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</si>
  <si>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</si>
  <si>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</si>
  <si>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</si>
  <si>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</si>
  <si>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</si>
  <si>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</si>
  <si>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</si>
  <si>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</si>
  <si>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</si>
  <si>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</si>
  <si>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</si>
  <si>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</si>
  <si>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</si>
  <si>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</si>
  <si>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</si>
  <si>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</si>
  <si>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</si>
  <si>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</si>
  <si>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</si>
  <si>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</si>
  <si>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</si>
  <si>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</si>
  <si>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</si>
  <si>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</si>
  <si>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</si>
  <si>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</si>
  <si>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</si>
  <si>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</si>
  <si>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</si>
  <si>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</si>
  <si>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</si>
  <si>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</si>
  <si>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</si>
  <si>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</si>
  <si>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</si>
  <si>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</si>
  <si>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</si>
  <si>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</si>
  <si>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</si>
  <si>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</si>
  <si>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</si>
  <si>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</si>
  <si>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</si>
  <si>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</si>
  <si>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</si>
  <si>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</si>
  <si>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</si>
  <si>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</si>
  <si>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</si>
  <si>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</si>
  <si>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</si>
  <si>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</si>
  <si>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</si>
  <si>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</si>
  <si>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</si>
  <si>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</si>
  <si>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</si>
  <si>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</si>
  <si>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</si>
  <si>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</si>
  <si>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</si>
  <si>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</si>
  <si>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</si>
  <si>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</si>
  <si>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</si>
  <si>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</si>
  <si>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</si>
  <si>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</si>
  <si>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</si>
  <si>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</si>
  <si>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</si>
  <si>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</si>
  <si>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</si>
  <si>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</si>
  <si>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</si>
  <si>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</si>
  <si>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</si>
  <si>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</si>
  <si>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</si>
  <si>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</si>
  <si>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</si>
  <si>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</si>
  <si>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</si>
  <si>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</si>
  <si>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</si>
  <si>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</si>
  <si>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</si>
  <si>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</si>
  <si>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</si>
  <si>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</si>
  <si>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</si>
  <si>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</si>
  <si>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</si>
  <si>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</si>
  <si>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</si>
  <si>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</si>
  <si>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</si>
  <si>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</si>
  <si>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</si>
  <si>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</si>
  <si>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</si>
  <si>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</si>
  <si>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</si>
  <si>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</si>
  <si>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</si>
  <si>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</si>
  <si>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</si>
  <si>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</si>
  <si>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</si>
  <si>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</si>
  <si>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</si>
  <si>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</si>
  <si>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</si>
  <si>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</si>
  <si>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</si>
  <si>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</si>
  <si>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</si>
  <si>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</si>
  <si>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</si>
  <si>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</si>
  <si>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</si>
  <si>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</si>
  <si>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</si>
  <si>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</si>
  <si>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</si>
  <si>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</si>
  <si>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</si>
  <si>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</si>
  <si>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</si>
  <si>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</si>
  <si>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</si>
  <si>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</si>
  <si>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</si>
  <si>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</si>
  <si>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</si>
  <si>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</si>
  <si>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</si>
  <si>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</si>
  <si>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</si>
  <si>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</si>
  <si>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</si>
  <si>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</si>
  <si>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</si>
  <si>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</si>
  <si>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</si>
  <si>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</si>
  <si>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</si>
  <si>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</si>
  <si>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</si>
  <si>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</si>
  <si>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</si>
  <si>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</si>
  <si>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</si>
  <si>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</si>
  <si>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</si>
  <si>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</si>
  <si>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</si>
  <si>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</si>
  <si>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</si>
  <si>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</si>
  <si>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</si>
  <si>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</si>
  <si>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</si>
  <si>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</si>
  <si>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</si>
  <si>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</si>
  <si>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</si>
  <si>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</si>
  <si>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</si>
  <si>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</si>
  <si>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</si>
  <si>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</si>
  <si>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</si>
  <si>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</si>
  <si>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</si>
  <si>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</si>
  <si>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</si>
  <si>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</si>
  <si>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</si>
  <si>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</si>
  <si>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</si>
  <si>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</si>
  <si>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</si>
  <si>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</si>
  <si>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</si>
  <si>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</si>
  <si>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</si>
  <si>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</si>
  <si>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</si>
  <si>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</si>
  <si>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</si>
  <si>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</si>
  <si>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</si>
  <si>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</si>
  <si>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</si>
  <si>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</si>
  <si>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</si>
  <si>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</si>
  <si>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</si>
  <si>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</si>
  <si>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</si>
  <si>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</si>
  <si>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</si>
  <si>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</si>
  <si>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</si>
  <si>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</si>
  <si>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</si>
  <si>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</si>
  <si>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</si>
  <si>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</si>
  <si>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</si>
  <si>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</si>
  <si>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</si>
  <si>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</si>
  <si>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</si>
  <si>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</si>
  <si>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</si>
  <si>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</si>
  <si>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</si>
  <si>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</si>
  <si>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</si>
  <si>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</si>
  <si>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</si>
  <si>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</si>
  <si>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</si>
  <si>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</si>
  <si>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</si>
  <si>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</si>
  <si>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</si>
  <si>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</si>
  <si>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</si>
  <si>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</si>
  <si>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</si>
  <si>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</si>
  <si>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</si>
  <si>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</si>
  <si>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</si>
  <si>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</si>
  <si>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</si>
  <si>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</si>
  <si>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</si>
  <si>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</si>
  <si>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</si>
  <si>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</si>
  <si>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</si>
  <si>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</si>
  <si>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</si>
  <si>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</si>
  <si>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</si>
  <si>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</si>
  <si>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</si>
  <si>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</si>
  <si>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</si>
  <si>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</si>
  <si>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</si>
  <si>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</si>
  <si>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</si>
  <si>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</si>
  <si>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</si>
  <si>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</si>
  <si>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</si>
  <si>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</si>
  <si>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</si>
  <si>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</si>
  <si>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</si>
  <si>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</si>
  <si>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</si>
  <si>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</si>
  <si>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</si>
  <si>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</si>
  <si>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</si>
  <si>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</si>
  <si>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</si>
  <si>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</si>
  <si>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</si>
  <si>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</si>
  <si>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</si>
  <si>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</si>
  <si>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</si>
  <si>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</si>
  <si>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</si>
  <si>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</si>
  <si>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</si>
  <si>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</si>
  <si>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</si>
  <si>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</si>
  <si>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</si>
  <si>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</si>
  <si>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</si>
  <si>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</si>
  <si>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</si>
  <si>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</si>
  <si>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</si>
  <si>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</si>
  <si>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</si>
  <si>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</si>
  <si>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</si>
  <si>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</si>
  <si>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</si>
  <si>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</si>
  <si>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</si>
  <si>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</si>
  <si>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</si>
  <si>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</si>
  <si>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</si>
  <si>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</si>
  <si>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</si>
  <si>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</si>
  <si>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</si>
  <si>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</si>
  <si>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</si>
  <si>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</si>
  <si>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</si>
  <si>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</si>
  <si>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</si>
  <si>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</si>
  <si>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</si>
  <si>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</si>
  <si>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</si>
  <si>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</si>
  <si>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</si>
  <si>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</si>
  <si>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</si>
  <si>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</si>
  <si>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</si>
  <si>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</si>
  <si>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</si>
  <si>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</si>
  <si>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</si>
  <si>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</si>
  <si>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</si>
  <si>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</si>
  <si>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</si>
  <si>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</si>
  <si>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</si>
  <si>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</si>
  <si>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</si>
  <si>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</si>
  <si>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</si>
  <si>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</si>
  <si>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</si>
  <si>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</si>
  <si>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</si>
  <si>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</si>
  <si>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</si>
  <si>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</si>
  <si>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</si>
  <si>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</si>
  <si>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</si>
  <si>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</si>
  <si>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</si>
  <si>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</si>
  <si>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</si>
  <si>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</si>
  <si>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</si>
  <si>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</si>
  <si>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</si>
  <si>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</si>
  <si>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</si>
  <si>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</si>
  <si>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</si>
  <si>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</si>
  <si>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</si>
  <si>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</si>
  <si>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</si>
  <si>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</si>
  <si>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</si>
  <si>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</si>
  <si>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</si>
  <si>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</si>
  <si>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</si>
  <si>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</si>
  <si>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</si>
  <si>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</si>
  <si>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</si>
  <si>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</si>
  <si>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</si>
  <si>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</si>
  <si>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</si>
  <si>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</si>
  <si>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</si>
  <si>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</si>
  <si>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</si>
  <si>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</si>
  <si>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</si>
  <si>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</si>
  <si>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</si>
  <si>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</si>
  <si>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</si>
  <si>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</si>
  <si>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</si>
  <si>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</si>
  <si>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</si>
  <si>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</si>
  <si>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</si>
  <si>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</si>
  <si>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</si>
  <si>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</si>
  <si>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</si>
  <si>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</si>
  <si>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</si>
  <si>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</si>
  <si>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</si>
  <si>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</si>
  <si>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</si>
  <si>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</si>
  <si>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</si>
  <si>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</si>
  <si>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</si>
  <si>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</si>
  <si>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</si>
  <si>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</si>
  <si>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</si>
  <si>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</si>
  <si>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</si>
  <si>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</si>
  <si>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</si>
  <si>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</si>
  <si>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</si>
  <si>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</si>
  <si>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</si>
  <si>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</si>
  <si>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</si>
  <si>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</si>
  <si>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</si>
  <si>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</si>
  <si>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</si>
  <si>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</si>
  <si>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</si>
  <si>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</si>
  <si>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</si>
  <si>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</si>
  <si>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</si>
  <si>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</si>
  <si>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</si>
  <si>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</si>
  <si>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</si>
  <si>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</si>
  <si>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</si>
  <si>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</si>
  <si>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</si>
  <si>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</si>
  <si>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</si>
  <si>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</si>
  <si>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</si>
  <si>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</si>
  <si>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</si>
  <si>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</si>
  <si>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</si>
  <si>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</si>
  <si>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</si>
  <si>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</si>
  <si>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</si>
  <si>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</si>
  <si>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</si>
  <si>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</si>
  <si>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</si>
  <si>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</si>
  <si>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</si>
  <si>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</si>
  <si>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</si>
  <si>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</si>
  <si>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</si>
  <si>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</si>
  <si>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</si>
  <si>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</si>
  <si>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</si>
  <si>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</si>
  <si>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</si>
  <si>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</si>
  <si>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</si>
  <si>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</si>
  <si>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</si>
  <si>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</si>
  <si>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</si>
  <si>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</si>
  <si>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</si>
  <si>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</si>
  <si>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</si>
  <si>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</si>
  <si>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</si>
  <si>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</si>
  <si>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</si>
  <si>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</si>
  <si>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</si>
  <si>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</si>
  <si>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</si>
  <si>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</si>
  <si>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</si>
  <si>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</si>
  <si>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</si>
  <si>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</si>
  <si>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</si>
  <si>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</si>
  <si>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</si>
  <si>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</si>
  <si>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</si>
  <si>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</si>
  <si>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</si>
  <si>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</si>
  <si>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</si>
  <si>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</si>
  <si>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</si>
  <si>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</si>
  <si>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</si>
  <si>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</si>
  <si>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</si>
  <si>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</si>
  <si>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</si>
  <si>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</si>
  <si>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</si>
  <si>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</si>
  <si>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</si>
  <si>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</si>
  <si>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</si>
  <si>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</si>
  <si>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</si>
  <si>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</si>
  <si>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</si>
  <si>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</si>
  <si>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</si>
  <si>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</si>
  <si>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</si>
  <si>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</si>
  <si>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</si>
  <si>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</si>
  <si>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</si>
  <si>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</si>
  <si>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</si>
  <si>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</si>
  <si>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</si>
  <si>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</si>
  <si>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</si>
  <si>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</si>
  <si>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</si>
  <si>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</si>
  <si>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</si>
  <si>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</si>
  <si>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</si>
  <si>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</si>
  <si>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</si>
  <si>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</si>
  <si>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</si>
  <si>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</si>
  <si>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</si>
  <si>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</si>
  <si>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</si>
  <si>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</si>
  <si>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</si>
  <si>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</si>
  <si>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</si>
  <si>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</si>
  <si>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</si>
  <si>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</si>
  <si>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</si>
  <si>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</si>
  <si>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</si>
  <si>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</si>
  <si>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</si>
  <si>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</si>
  <si>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</si>
  <si>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</si>
  <si>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</si>
  <si>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</si>
  <si>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</si>
  <si>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</si>
  <si>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</si>
  <si>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</si>
  <si>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</si>
  <si>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</si>
  <si>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</si>
  <si>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</si>
  <si>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</si>
  <si>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</si>
  <si>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</si>
  <si>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</si>
  <si>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</si>
  <si>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</si>
  <si>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</si>
  <si>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</si>
  <si>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</si>
  <si>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</si>
  <si>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</si>
  <si>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</si>
  <si>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</si>
  <si>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</si>
  <si>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</si>
  <si>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</si>
  <si>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</si>
  <si>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</si>
  <si>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</si>
  <si>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</si>
  <si>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</si>
  <si>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</si>
  <si>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</si>
  <si>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</si>
  <si>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</si>
  <si>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</si>
  <si>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</si>
  <si>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</si>
  <si>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</si>
  <si>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</si>
  <si>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</si>
  <si>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</si>
  <si>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</si>
  <si>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</si>
  <si>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</si>
  <si>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</si>
  <si>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</si>
  <si>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</si>
  <si>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</si>
  <si>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</si>
  <si>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</si>
  <si>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</si>
  <si>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</si>
  <si>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</si>
  <si>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</si>
  <si>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</si>
  <si>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</si>
  <si>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</si>
  <si>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</si>
  <si>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</si>
  <si>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</si>
  <si>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</si>
  <si>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</si>
  <si>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</si>
  <si>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</si>
  <si>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</si>
  <si>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</si>
  <si>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</si>
  <si>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</si>
  <si>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</si>
  <si>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</si>
  <si>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</si>
  <si>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</si>
  <si>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</si>
  <si>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</si>
  <si>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</si>
  <si>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</si>
  <si>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</si>
  <si>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</si>
  <si>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</si>
  <si>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</si>
  <si>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</si>
  <si>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</si>
  <si>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</si>
  <si>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</si>
  <si>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</si>
  <si>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</si>
  <si>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</si>
  <si>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</si>
  <si>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</si>
  <si>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</si>
  <si>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</si>
  <si>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</si>
  <si>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</si>
  <si>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</si>
  <si>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</si>
  <si>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</si>
  <si>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</si>
  <si>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</si>
  <si>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</si>
  <si>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</si>
  <si>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</si>
  <si>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</si>
  <si>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</si>
  <si>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</si>
  <si>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</si>
  <si>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</si>
  <si>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</si>
  <si>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</si>
  <si>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</si>
  <si>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</si>
  <si>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</si>
  <si>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</si>
  <si>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</si>
  <si>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</si>
  <si>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</si>
  <si>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</si>
  <si>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</si>
  <si>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</si>
  <si>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</si>
  <si>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</si>
  <si>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</si>
  <si>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</si>
  <si>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</si>
  <si>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</si>
  <si>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</si>
  <si>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</si>
  <si>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</si>
  <si>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</si>
  <si>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</si>
  <si>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</si>
  <si>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</si>
  <si>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</si>
  <si>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</si>
  <si>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</si>
  <si>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</si>
  <si>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</si>
  <si>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</si>
  <si>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</si>
  <si>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</si>
  <si>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</si>
  <si>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</si>
  <si>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</si>
  <si>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</si>
  <si>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</si>
  <si>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</si>
  <si>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</si>
  <si>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</si>
  <si>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</si>
  <si>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</si>
  <si>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</si>
  <si>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</si>
  <si>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</si>
  <si>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</si>
  <si>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</si>
  <si>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</si>
  <si>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</si>
  <si>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</si>
  <si>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</si>
  <si>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</si>
  <si>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</si>
  <si>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</si>
  <si>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</si>
  <si>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</si>
  <si>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</si>
  <si>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</si>
  <si>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</si>
  <si>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</si>
  <si>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</si>
  <si>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</si>
  <si>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</si>
  <si>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</si>
  <si>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</si>
  <si>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</si>
  <si>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</si>
  <si>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</si>
  <si>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</si>
  <si>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</si>
  <si>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</si>
  <si>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</si>
  <si>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</si>
  <si>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</si>
  <si>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</si>
  <si>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</si>
  <si>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</si>
  <si>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</si>
  <si>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</si>
  <si>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</si>
  <si>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</si>
  <si>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</si>
  <si>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</si>
  <si>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</si>
  <si>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</si>
  <si>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</si>
  <si>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</si>
  <si>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</si>
  <si>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</si>
  <si>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</si>
  <si>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</si>
  <si>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</si>
  <si>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</si>
  <si>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</si>
  <si>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</si>
  <si>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</si>
  <si>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</si>
  <si>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</si>
  <si>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</si>
  <si>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</si>
  <si>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</si>
  <si>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</si>
  <si>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</si>
  <si>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</si>
  <si>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</si>
  <si>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</si>
  <si>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</si>
  <si>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</si>
  <si>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</si>
  <si>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</si>
  <si>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</si>
  <si>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</si>
  <si>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</si>
  <si>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</si>
  <si>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</si>
  <si>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</si>
  <si>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</si>
  <si>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</si>
  <si>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</si>
  <si>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</si>
  <si>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</si>
  <si>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</si>
  <si>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</si>
  <si>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</si>
  <si>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</si>
  <si>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</si>
  <si>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</si>
  <si>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</si>
  <si>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</si>
  <si>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</si>
  <si>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</si>
  <si>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</si>
  <si>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</si>
  <si>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</si>
  <si>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</si>
  <si>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</si>
  <si>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</si>
  <si>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</si>
  <si>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</si>
  <si>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</si>
  <si>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</si>
  <si>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</si>
  <si>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</si>
  <si>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</si>
  <si>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</si>
  <si>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</si>
  <si>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</si>
  <si>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</si>
  <si>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</si>
  <si>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</si>
  <si>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</si>
  <si>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</si>
  <si>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</si>
  <si>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</si>
  <si>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</si>
  <si>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</si>
  <si>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</si>
  <si>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</si>
  <si>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</si>
  <si>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</si>
  <si>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</si>
  <si>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</si>
  <si>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</si>
  <si>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</si>
  <si>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</si>
  <si>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</si>
  <si>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</si>
  <si>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</si>
  <si>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</si>
  <si>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</si>
  <si>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</si>
  <si>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</si>
  <si>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</si>
  <si>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</si>
  <si>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</si>
  <si>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</si>
  <si>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</si>
  <si>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</si>
  <si>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</si>
  <si>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</si>
  <si>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</si>
  <si>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</si>
  <si>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</si>
  <si>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</si>
  <si>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</si>
  <si>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</si>
  <si>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</si>
  <si>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</si>
  <si>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</si>
  <si>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</si>
  <si>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</si>
  <si>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</si>
  <si>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</si>
  <si>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</si>
  <si>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</si>
  <si>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</si>
  <si>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</si>
  <si>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</si>
  <si>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</si>
  <si>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</si>
  <si>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</si>
  <si>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</si>
  <si>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</si>
  <si>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</si>
  <si>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</si>
  <si>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</si>
  <si>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</si>
  <si>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</si>
  <si>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</si>
  <si>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</si>
  <si>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</si>
  <si>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</si>
  <si>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</si>
  <si>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</si>
  <si>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</si>
  <si>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</si>
  <si>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</si>
  <si>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</si>
  <si>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</si>
  <si>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</si>
  <si>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</si>
  <si>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</si>
  <si>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</si>
  <si>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</si>
  <si>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</si>
  <si>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</si>
  <si>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</si>
  <si>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</si>
  <si>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</si>
  <si>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</si>
  <si>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</si>
  <si>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</si>
  <si>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</si>
  <si>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</si>
  <si>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</si>
  <si>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</si>
  <si>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</si>
  <si>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</si>
  <si>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</si>
  <si>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</si>
  <si>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</si>
  <si>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</si>
  <si>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</si>
  <si>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</si>
  <si>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</si>
  <si>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</si>
  <si>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</si>
  <si>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</si>
  <si>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</si>
  <si>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</si>
  <si>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</si>
  <si>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</si>
  <si>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</si>
  <si>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</si>
  <si>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</si>
  <si>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</si>
  <si>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</si>
  <si>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</si>
  <si>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</si>
  <si>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</si>
  <si>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</si>
  <si>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</si>
  <si>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</si>
  <si>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</si>
  <si>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</si>
  <si>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</si>
  <si>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</si>
  <si>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</si>
  <si>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</si>
  <si>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</si>
  <si>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</si>
  <si>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</si>
  <si>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</si>
  <si>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</si>
  <si>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</si>
  <si>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</si>
  <si>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</si>
  <si>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</si>
  <si>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</si>
  <si>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</si>
  <si>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</si>
  <si>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</si>
  <si>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</si>
  <si>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</si>
  <si>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</si>
  <si>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</si>
  <si>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</si>
  <si>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</si>
  <si>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</si>
  <si>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</si>
  <si>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</si>
  <si>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</si>
  <si>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</si>
  <si>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</si>
  <si>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</si>
  <si>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</si>
  <si>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</si>
  <si>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</si>
  <si>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</si>
  <si>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</si>
  <si>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</si>
  <si>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</si>
  <si>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</si>
  <si>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</si>
  <si>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</si>
  <si>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</si>
  <si>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</si>
  <si>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</si>
  <si>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</si>
  <si>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</si>
  <si>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</si>
  <si>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</si>
  <si>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</si>
  <si>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</si>
  <si>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</si>
  <si>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</si>
  <si>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</si>
  <si>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</si>
  <si>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</si>
  <si>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</si>
  <si>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</si>
  <si>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</si>
  <si>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</si>
  <si>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</si>
  <si>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</si>
  <si>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</si>
  <si>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</si>
  <si>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</si>
  <si>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</si>
  <si>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</si>
  <si>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</si>
  <si>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</si>
  <si>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</si>
  <si>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</si>
  <si>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</si>
  <si>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</si>
  <si>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</si>
  <si>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</si>
  <si>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</si>
  <si>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</si>
  <si>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</si>
  <si>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</si>
  <si>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</si>
  <si>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</si>
  <si>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</si>
  <si>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</si>
  <si>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</si>
  <si>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</si>
  <si>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</si>
  <si>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</si>
  <si>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</si>
  <si>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</si>
  <si>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</si>
  <si>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</si>
  <si>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</si>
  <si>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</si>
  <si>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</si>
  <si>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</si>
  <si>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</si>
  <si>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</si>
  <si>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</si>
  <si>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</si>
  <si>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</si>
  <si>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</si>
  <si>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</si>
  <si>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</si>
  <si>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</si>
  <si>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</si>
  <si>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</si>
  <si>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</si>
  <si>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</si>
  <si>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</si>
  <si>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</si>
  <si>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</si>
  <si>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</si>
  <si>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</si>
  <si>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</si>
  <si>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</si>
  <si>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</si>
  <si>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</si>
  <si>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</si>
  <si>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</si>
  <si>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</si>
  <si>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</si>
  <si>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</si>
  <si>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</si>
  <si>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</si>
  <si>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</si>
  <si>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</si>
  <si>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</si>
  <si>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</si>
  <si>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</si>
  <si>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</si>
  <si>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</si>
  <si>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</si>
  <si>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</si>
  <si>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</si>
  <si>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</si>
  <si>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</si>
  <si>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</si>
  <si>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</si>
  <si>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</si>
  <si>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</si>
  <si>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</si>
  <si>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</si>
  <si>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</si>
  <si>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</si>
  <si>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</si>
  <si>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</si>
  <si>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</si>
  <si>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</si>
  <si>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</si>
  <si>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</si>
  <si>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</si>
  <si>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</si>
  <si>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</si>
  <si>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</si>
  <si>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</si>
  <si>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</si>
  <si>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</si>
  <si>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</si>
  <si>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</si>
  <si>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</si>
  <si>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</si>
  <si>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</si>
  <si>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</si>
  <si>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</si>
  <si>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</si>
  <si>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</si>
  <si>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</si>
  <si>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</si>
  <si>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</si>
  <si>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</si>
  <si>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</si>
  <si>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</si>
  <si>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</si>
  <si>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</si>
  <si>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</si>
  <si>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</si>
  <si>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</si>
  <si>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</si>
  <si>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</si>
  <si>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</si>
  <si>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</si>
  <si>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</si>
  <si>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</si>
  <si>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</si>
  <si>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</si>
  <si>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</si>
  <si>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</si>
  <si>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</si>
  <si>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</si>
  <si>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</si>
  <si>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</si>
  <si>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</si>
  <si>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</si>
  <si>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</si>
  <si>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</si>
  <si>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</si>
  <si>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</si>
  <si>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</si>
  <si>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</si>
  <si>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</si>
  <si>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</si>
  <si>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</si>
  <si>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</si>
  <si>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</si>
  <si>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</si>
  <si>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</si>
  <si>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</si>
  <si>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</si>
  <si>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</si>
  <si>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</si>
  <si>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</si>
  <si>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</si>
  <si>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</si>
  <si>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</si>
  <si>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</si>
  <si>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</si>
  <si>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</si>
  <si>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</si>
  <si>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</si>
  <si>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</si>
  <si>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</si>
  <si>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</si>
  <si>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</si>
  <si>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</si>
  <si>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</si>
  <si>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</si>
  <si>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</si>
  <si>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</si>
  <si>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</si>
  <si>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</si>
  <si>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</si>
  <si>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</si>
  <si>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</si>
  <si>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</si>
  <si>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</si>
  <si>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</si>
  <si>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</si>
  <si>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</si>
  <si>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</si>
  <si>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</si>
  <si>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</si>
  <si>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</si>
  <si>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</si>
  <si>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</si>
  <si>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</si>
  <si>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</si>
  <si>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</si>
  <si>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</si>
  <si>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</si>
  <si>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</si>
  <si>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</si>
  <si>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</si>
  <si>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</si>
  <si>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</si>
  <si>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</si>
  <si>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</si>
  <si>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</si>
  <si>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</si>
  <si>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</si>
  <si>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</si>
  <si>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</si>
  <si>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</si>
  <si>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</si>
  <si>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</si>
  <si>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</si>
  <si>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</si>
  <si>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</si>
  <si>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</si>
  <si>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</si>
  <si>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</si>
  <si>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</si>
  <si>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</si>
  <si>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</si>
  <si>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</si>
  <si>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</si>
  <si>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</si>
  <si>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</si>
  <si>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</si>
  <si>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</si>
  <si>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</si>
  <si>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</si>
  <si>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</si>
  <si>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</si>
  <si>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</si>
  <si>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</si>
  <si>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</si>
  <si>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</si>
  <si>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</si>
  <si>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</si>
  <si>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</si>
  <si>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</si>
  <si>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</si>
  <si>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</si>
  <si>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</si>
  <si>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</si>
  <si>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</si>
  <si>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</si>
  <si>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</si>
  <si>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</si>
  <si>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</si>
  <si>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</si>
  <si>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</si>
  <si>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</si>
  <si>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</si>
  <si>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</si>
  <si>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</si>
  <si>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</si>
  <si>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</si>
  <si>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</si>
  <si>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</si>
  <si>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</si>
  <si>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</si>
  <si>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</si>
  <si>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</si>
  <si>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</si>
  <si>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</si>
  <si>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</si>
  <si>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</si>
  <si>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</si>
  <si>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</si>
  <si>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</si>
  <si>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</si>
  <si>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</si>
  <si>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</si>
  <si>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</si>
  <si>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</si>
  <si>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</si>
  <si>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</si>
  <si>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</si>
  <si>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</si>
  <si>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</si>
  <si>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</si>
  <si>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</si>
  <si>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</si>
  <si>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</si>
  <si>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</si>
  <si>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</si>
  <si>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</si>
  <si>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</si>
  <si>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</si>
  <si>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</si>
  <si>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</si>
  <si>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</si>
  <si>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</si>
  <si>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</si>
  <si>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</si>
  <si>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</si>
  <si>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</si>
  <si>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</si>
  <si>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</si>
  <si>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</si>
  <si>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</si>
  <si>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</si>
  <si>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</si>
  <si>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</si>
  <si>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</si>
  <si>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</si>
  <si>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</si>
  <si>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</si>
  <si>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</si>
  <si>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</si>
  <si>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</si>
  <si>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</si>
  <si>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</si>
  <si>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</si>
  <si>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</si>
  <si>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</si>
  <si>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</si>
  <si>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</si>
  <si>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</si>
  <si>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</si>
  <si>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</si>
  <si>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</si>
  <si>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</si>
  <si>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</si>
  <si>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</si>
  <si>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</si>
  <si>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</si>
  <si>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</si>
  <si>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</si>
  <si>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</si>
  <si>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</si>
  <si>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</si>
  <si>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</si>
  <si>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</si>
  <si>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</si>
  <si>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</si>
  <si>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</si>
  <si>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</si>
  <si>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</si>
  <si>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</si>
  <si>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</si>
  <si>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</si>
  <si>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</si>
  <si>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</si>
  <si>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</si>
  <si>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</si>
  <si>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</si>
  <si>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</si>
  <si>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</si>
  <si>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</si>
  <si>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</si>
  <si>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</si>
  <si>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</si>
  <si>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</si>
  <si>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</si>
  <si>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</si>
  <si>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</si>
  <si>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</si>
  <si>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</si>
  <si>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</si>
  <si>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</si>
  <si>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</si>
  <si>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</si>
  <si>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</si>
  <si>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</si>
  <si>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</si>
  <si>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</si>
  <si>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</si>
  <si>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</si>
  <si>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</si>
  <si>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</si>
  <si>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</si>
  <si>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</si>
  <si>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</si>
  <si>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</si>
  <si>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</si>
  <si>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</si>
  <si>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</si>
  <si>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</si>
  <si>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</si>
  <si>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</si>
  <si>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</si>
  <si>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</si>
  <si>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</si>
  <si>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</si>
  <si>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</si>
  <si>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</si>
  <si>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</si>
  <si>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</si>
  <si>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</si>
  <si>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</si>
  <si>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</si>
  <si>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</si>
  <si>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</si>
  <si>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</si>
  <si>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</si>
  <si>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</si>
  <si>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</si>
  <si>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</si>
  <si>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</si>
  <si>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</si>
  <si>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</si>
  <si>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</si>
  <si>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</si>
  <si>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</si>
  <si>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</si>
  <si>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</si>
  <si>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</si>
  <si>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</si>
  <si>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</si>
  <si>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</si>
  <si>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</si>
  <si>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</si>
  <si>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</si>
  <si>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</si>
  <si>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</si>
  <si>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</si>
  <si>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</si>
  <si>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</si>
  <si>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</si>
  <si>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</si>
  <si>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</si>
  <si>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</si>
  <si>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</si>
  <si>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</si>
  <si>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</si>
  <si>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</si>
  <si>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</si>
  <si>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</si>
  <si>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</si>
  <si>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</si>
  <si>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</si>
  <si>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</si>
  <si>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</si>
  <si>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</si>
  <si>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</si>
  <si>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</si>
  <si>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</si>
  <si>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</si>
  <si>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</si>
  <si>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</si>
  <si>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</si>
  <si>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</si>
  <si>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</si>
  <si>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</si>
  <si>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</si>
  <si>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</si>
  <si>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</si>
  <si>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</si>
  <si>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</si>
  <si>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</si>
  <si>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</si>
  <si>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</si>
  <si>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</si>
  <si>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</si>
  <si>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</si>
  <si>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</si>
  <si>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</si>
  <si>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</si>
  <si>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</si>
  <si>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</si>
  <si>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</si>
  <si>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</si>
  <si>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</si>
  <si>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</si>
  <si>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</si>
  <si>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</si>
  <si>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</si>
  <si>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</si>
  <si>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</si>
  <si>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</si>
  <si>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</si>
  <si>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</si>
  <si>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</si>
  <si>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</si>
  <si>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</si>
  <si>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</si>
  <si>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</si>
  <si>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</si>
  <si>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</si>
  <si>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</si>
  <si>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</si>
  <si>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</si>
  <si>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</si>
  <si>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</si>
  <si>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</si>
  <si>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</si>
  <si>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</si>
  <si>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</si>
  <si>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</si>
  <si>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</si>
  <si>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</si>
  <si>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</si>
  <si>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</si>
  <si>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</si>
  <si>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</si>
  <si>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</si>
  <si>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</si>
  <si>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</si>
  <si>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</si>
  <si>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</si>
  <si>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</si>
  <si>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</si>
  <si>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</si>
  <si>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</si>
  <si>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</si>
  <si>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</si>
  <si>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</si>
  <si>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</si>
  <si>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</si>
  <si>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</si>
  <si>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</si>
  <si>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</si>
  <si>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</si>
  <si>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</si>
  <si>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</si>
  <si>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</si>
  <si>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</si>
  <si>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</si>
  <si>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</si>
  <si>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</si>
  <si>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</si>
  <si>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</si>
  <si>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</si>
  <si>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</si>
  <si>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</si>
  <si>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</si>
  <si>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</si>
  <si>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</si>
  <si>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</si>
  <si>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</si>
  <si>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</si>
  <si>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</si>
  <si>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</si>
  <si>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</si>
  <si>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</si>
  <si>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</si>
  <si>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</si>
  <si>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</si>
  <si>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</si>
  <si>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</si>
  <si>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</si>
  <si>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</si>
  <si>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</si>
  <si>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</si>
  <si>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</si>
  <si>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</si>
  <si>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</si>
  <si>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</si>
  <si>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</si>
  <si>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</si>
  <si>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</si>
  <si>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</si>
  <si>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</si>
  <si>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</si>
  <si>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</si>
  <si>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</si>
  <si>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</si>
  <si>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</si>
  <si>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</si>
  <si>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</si>
  <si>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</si>
  <si>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</si>
  <si>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</si>
  <si>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</si>
  <si>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</si>
  <si>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</si>
  <si>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</si>
  <si>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</si>
  <si>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</si>
  <si>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</si>
  <si>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</si>
  <si>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</si>
  <si>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</si>
  <si>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</si>
  <si>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</si>
  <si>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</si>
  <si>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</si>
  <si>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</si>
  <si>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</si>
  <si>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</si>
  <si>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</si>
  <si>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</si>
  <si>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</si>
  <si>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</si>
  <si>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</si>
  <si>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</si>
  <si>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</si>
  <si>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</si>
  <si>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</si>
  <si>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</si>
  <si>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</si>
  <si>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</si>
  <si>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</si>
  <si>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</si>
  <si>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</si>
  <si>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</si>
  <si>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</si>
  <si>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</si>
  <si>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</si>
  <si>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</si>
  <si>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</si>
  <si>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</si>
  <si>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</si>
  <si>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</si>
  <si>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</si>
  <si>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</si>
  <si>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</si>
  <si>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</si>
  <si>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</si>
  <si>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</si>
  <si>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</si>
  <si>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</si>
  <si>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</si>
  <si>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</si>
  <si>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</si>
  <si>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</si>
  <si>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</si>
  <si>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</si>
  <si>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</si>
  <si>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</si>
  <si>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</si>
  <si>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</si>
  <si>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</si>
  <si>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</si>
  <si>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</si>
  <si>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</si>
  <si>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</si>
  <si>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</si>
  <si>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</si>
  <si>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</si>
  <si>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</si>
  <si>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</si>
  <si>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</si>
  <si>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</si>
  <si>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</si>
  <si>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</si>
  <si>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</si>
  <si>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</si>
  <si>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</si>
  <si>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</si>
  <si>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</si>
  <si>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</si>
  <si>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</si>
  <si>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</si>
  <si>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</si>
  <si>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</si>
  <si>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</si>
  <si>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</si>
  <si>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</si>
  <si>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</si>
  <si>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</si>
  <si>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</si>
  <si>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</si>
  <si>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</si>
  <si>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</si>
  <si>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</si>
  <si>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</si>
  <si>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</si>
  <si>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</si>
  <si>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</si>
  <si>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</si>
  <si>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</si>
  <si>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</si>
  <si>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</si>
  <si>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</si>
  <si>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</si>
  <si>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</si>
  <si>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</si>
  <si>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</si>
  <si>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</si>
  <si>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</si>
  <si>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</si>
  <si>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</si>
  <si>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</si>
  <si>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</si>
  <si>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</si>
  <si>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</si>
  <si>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</si>
  <si>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</si>
  <si>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</si>
  <si>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</si>
  <si>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</si>
  <si>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</si>
  <si>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</si>
  <si>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</si>
  <si>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</si>
  <si>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</si>
  <si>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</si>
  <si>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</si>
  <si>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</si>
  <si>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</si>
  <si>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</si>
  <si>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</si>
  <si>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</si>
  <si>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</si>
  <si>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</si>
  <si>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</si>
  <si>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</si>
  <si>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</si>
  <si>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</si>
  <si>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</si>
  <si>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</si>
  <si>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</si>
  <si>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</si>
  <si>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</si>
  <si>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</si>
  <si>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</si>
  <si>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</si>
  <si>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</si>
  <si>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</si>
  <si>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</si>
  <si>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</si>
  <si>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</si>
  <si>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</si>
  <si>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</si>
  <si>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</si>
  <si>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</si>
  <si>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</si>
  <si>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</si>
  <si>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</si>
  <si>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</si>
  <si>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</si>
  <si>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</si>
  <si>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</si>
  <si>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</si>
  <si>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</si>
  <si>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</si>
  <si>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</si>
  <si>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</si>
  <si>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</si>
  <si>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</si>
  <si>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</si>
  <si>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</si>
  <si>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</si>
  <si>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</si>
  <si>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</si>
  <si>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</si>
  <si>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</si>
  <si>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</si>
  <si>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</si>
  <si>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</si>
  <si>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</si>
  <si>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</si>
  <si>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</si>
  <si>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</si>
  <si>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</si>
  <si>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</si>
  <si>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</si>
  <si>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</si>
  <si>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</si>
  <si>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</si>
  <si>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</si>
  <si>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</si>
  <si>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</si>
  <si>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</si>
  <si>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</si>
  <si>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</si>
  <si>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</si>
  <si>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</si>
  <si>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</si>
  <si>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</si>
  <si>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</si>
  <si>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</si>
  <si>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</si>
  <si>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</si>
  <si>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</si>
  <si>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</si>
  <si>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</si>
  <si>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</si>
  <si>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</si>
  <si>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</si>
  <si>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</si>
  <si>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</si>
  <si>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</si>
  <si>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</si>
  <si>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</si>
  <si>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</si>
  <si>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</si>
  <si>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</si>
  <si>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</si>
  <si>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</si>
  <si>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</si>
  <si>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</si>
  <si>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</si>
  <si>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</si>
  <si>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</si>
  <si>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</si>
  <si>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</si>
  <si>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</si>
  <si>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</si>
  <si>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</si>
  <si>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</si>
  <si>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</si>
  <si>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</si>
  <si>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</si>
  <si>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</si>
  <si>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</si>
  <si>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</si>
  <si>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</si>
  <si>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</si>
  <si>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</si>
  <si>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</si>
  <si>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</si>
  <si>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</si>
  <si>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</si>
  <si>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</si>
  <si>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</si>
  <si>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</si>
  <si>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</si>
  <si>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</si>
  <si>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</si>
  <si>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</si>
  <si>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</si>
  <si>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</si>
  <si>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</si>
  <si>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</si>
  <si>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</si>
  <si>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</si>
  <si>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</si>
  <si>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</si>
  <si>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</si>
  <si>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</si>
  <si>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</si>
  <si>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</si>
  <si>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</si>
  <si>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</si>
  <si>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</si>
  <si>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</si>
  <si>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</si>
  <si>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</si>
  <si>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</si>
  <si>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</si>
  <si>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</si>
  <si>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</si>
  <si>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</si>
  <si>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</si>
  <si>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</si>
  <si>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</si>
  <si>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</si>
  <si>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</si>
  <si>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</si>
  <si>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</si>
  <si>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</si>
  <si>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</si>
  <si>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</si>
  <si>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</si>
  <si>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</si>
  <si>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</si>
  <si>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</si>
  <si>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</si>
  <si>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</si>
  <si>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</si>
  <si>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</si>
  <si>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</si>
  <si>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</si>
  <si>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</si>
  <si>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</si>
  <si>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</si>
  <si>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</si>
  <si>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</si>
  <si>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</si>
  <si>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</si>
  <si>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</si>
  <si>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</si>
  <si>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</si>
  <si>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</si>
  <si>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</si>
  <si>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</si>
  <si>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</si>
  <si>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</si>
  <si>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</si>
  <si>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</si>
  <si>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</si>
  <si>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</si>
  <si>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</si>
  <si>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</si>
  <si>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</si>
  <si>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</si>
  <si>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</si>
  <si>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</si>
  <si>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</si>
  <si>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</si>
  <si>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</si>
  <si>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</si>
  <si>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</si>
  <si>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</si>
  <si>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</si>
  <si>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</si>
  <si>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</si>
  <si>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</si>
  <si>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</si>
  <si>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</si>
  <si>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</si>
  <si>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</si>
  <si>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</si>
  <si>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</si>
  <si>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</si>
  <si>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</si>
  <si>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</si>
  <si>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</si>
  <si>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</si>
  <si>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</si>
  <si>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</si>
  <si>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</si>
  <si>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</si>
  <si>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</si>
  <si>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</si>
  <si>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</si>
  <si>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</si>
  <si>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</si>
  <si>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</si>
  <si>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</si>
  <si>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</si>
  <si>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</si>
  <si>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</si>
  <si>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</si>
  <si>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</si>
  <si>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</si>
  <si>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</si>
  <si>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</si>
  <si>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</si>
  <si>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</si>
  <si>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</si>
  <si>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</si>
  <si>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</si>
  <si>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</si>
  <si>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</si>
  <si>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</si>
  <si>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</si>
  <si>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</si>
  <si>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</si>
  <si>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</si>
  <si>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</si>
  <si>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</si>
  <si>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</si>
  <si>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</si>
  <si>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</si>
  <si>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</si>
  <si>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</si>
  <si>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</si>
  <si>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</si>
  <si>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</si>
  <si>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</si>
  <si>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</si>
  <si>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</si>
  <si>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</si>
  <si>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</si>
  <si>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</si>
  <si>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</si>
  <si>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</si>
  <si>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</si>
  <si>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</si>
  <si>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</si>
  <si>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</si>
  <si>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</si>
  <si>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</si>
  <si>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</si>
  <si>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</si>
  <si>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</si>
  <si>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</si>
  <si>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</si>
  <si>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</si>
  <si>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</si>
  <si>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</si>
  <si>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</si>
  <si>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</si>
  <si>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</si>
  <si>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</si>
  <si>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</si>
  <si>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</si>
  <si>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</si>
  <si>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</si>
  <si>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</si>
  <si>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</si>
  <si>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</si>
  <si>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</si>
  <si>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</si>
  <si>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</si>
  <si>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</si>
  <si>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</si>
  <si>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</si>
  <si>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</si>
  <si>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</si>
  <si>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</si>
  <si>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</si>
  <si>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</si>
  <si>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</si>
  <si>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</si>
  <si>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</si>
  <si>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</si>
  <si>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</si>
  <si>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</si>
  <si>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</si>
  <si>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</si>
  <si>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</si>
  <si>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</si>
  <si>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</si>
  <si>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</si>
  <si>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</si>
  <si>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</si>
  <si>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</si>
  <si>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</si>
  <si>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</si>
  <si>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</si>
  <si>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</si>
  <si>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</si>
  <si>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</si>
  <si>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</si>
  <si>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</si>
  <si>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</si>
  <si>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</si>
  <si>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</si>
  <si>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</si>
  <si>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</si>
  <si>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</si>
  <si>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</si>
  <si>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</si>
  <si>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</si>
  <si>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</si>
  <si>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</si>
  <si>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</si>
  <si>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</si>
  <si>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</si>
  <si>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</si>
  <si>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</si>
  <si>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</si>
  <si>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</si>
  <si>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</si>
  <si>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</si>
  <si>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</si>
  <si>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</si>
  <si>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</si>
  <si>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</si>
  <si>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</si>
  <si>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</si>
  <si>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</si>
  <si>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</si>
  <si>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</si>
  <si>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</si>
  <si>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</si>
  <si>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</si>
  <si>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</si>
  <si>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</si>
  <si>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</si>
  <si>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</si>
  <si>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</si>
  <si>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</si>
  <si>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</si>
  <si>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</si>
  <si>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</si>
  <si>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</si>
  <si>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</si>
  <si>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</si>
  <si>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</si>
  <si>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</si>
  <si>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</si>
  <si>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</si>
  <si>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</si>
  <si>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</si>
  <si>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</si>
  <si>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</si>
  <si>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</si>
  <si>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</si>
  <si>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</si>
  <si>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</si>
  <si>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</si>
  <si>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</si>
  <si>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</si>
  <si>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</si>
  <si>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</si>
  <si>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</si>
  <si>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</si>
  <si>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</si>
  <si>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</si>
  <si>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</si>
  <si>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</si>
  <si>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</si>
  <si>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</si>
  <si>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</si>
  <si>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</si>
  <si>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</si>
  <si>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</si>
  <si>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</si>
  <si>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</si>
  <si>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</si>
  <si>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</si>
  <si>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</si>
  <si>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</si>
  <si>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</si>
  <si>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</si>
  <si>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</si>
  <si>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</si>
  <si>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</si>
  <si>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</si>
  <si>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</si>
  <si>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</si>
  <si>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</si>
  <si>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</si>
  <si>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</si>
  <si>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</si>
  <si>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</si>
  <si>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</si>
  <si>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</si>
  <si>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</si>
  <si>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</si>
  <si>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</si>
  <si>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</si>
  <si>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</si>
  <si>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</si>
  <si>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</si>
  <si>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</si>
  <si>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</si>
  <si>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</si>
  <si>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</si>
  <si>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</si>
  <si>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</si>
  <si>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</si>
  <si>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</si>
  <si>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</si>
  <si>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</si>
  <si>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</si>
  <si>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</si>
  <si>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</si>
  <si>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</si>
  <si>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</si>
  <si>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</si>
  <si>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</si>
  <si>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</si>
  <si>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</si>
  <si>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</si>
  <si>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</si>
  <si>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</si>
  <si>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</si>
  <si>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</si>
  <si>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</si>
  <si>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</si>
  <si>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</si>
  <si>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</si>
  <si>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</si>
  <si>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</si>
  <si>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</si>
  <si>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</si>
  <si>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</si>
  <si>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</si>
  <si>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</si>
  <si>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</si>
  <si>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</si>
  <si>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</si>
  <si>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</si>
  <si>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</si>
  <si>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</si>
  <si>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</si>
  <si>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</si>
  <si>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</si>
  <si>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</si>
  <si>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</si>
  <si>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</si>
  <si>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</si>
  <si>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</si>
  <si>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</si>
  <si>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</si>
  <si>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</si>
  <si>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</si>
  <si>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</si>
  <si>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</si>
  <si>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</si>
  <si>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</si>
  <si>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</si>
  <si>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</si>
  <si>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</si>
  <si>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</si>
  <si>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</si>
  <si>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</si>
  <si>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</si>
  <si>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</si>
  <si>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</si>
  <si>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</si>
  <si>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</si>
  <si>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</si>
  <si>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</si>
  <si>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</si>
  <si>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</si>
  <si>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</si>
  <si>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</si>
  <si>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</si>
  <si>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</si>
  <si>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</si>
  <si>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</si>
  <si>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</si>
  <si>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</si>
  <si>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</si>
  <si>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</si>
  <si>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</si>
  <si>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</si>
  <si>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</si>
  <si>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</si>
  <si>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</si>
  <si>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</si>
  <si>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</si>
  <si>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</si>
  <si>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</si>
  <si>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</si>
  <si>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</si>
  <si>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</si>
  <si>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</si>
  <si>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</si>
  <si>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</si>
  <si>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</si>
  <si>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</si>
  <si>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</si>
  <si>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</si>
  <si>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</si>
  <si>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</si>
  <si>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</si>
  <si>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</si>
  <si>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</si>
  <si>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</si>
  <si>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</si>
  <si>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</si>
  <si>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</si>
  <si>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</si>
  <si>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</si>
  <si>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</si>
  <si>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</si>
  <si>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</si>
  <si>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</si>
  <si>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</si>
  <si>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</si>
  <si>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</si>
  <si>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</si>
  <si>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</si>
  <si>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</si>
  <si>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</si>
  <si>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</si>
  <si>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</si>
  <si>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</si>
  <si>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</si>
  <si>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</si>
  <si>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</si>
  <si>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</si>
  <si>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</si>
  <si>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</si>
  <si>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</si>
  <si>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</si>
  <si>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</si>
  <si>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</si>
  <si>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</si>
  <si>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</si>
  <si>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</si>
  <si>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</si>
  <si>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</si>
  <si>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</si>
  <si>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</si>
  <si>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</si>
  <si>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</si>
  <si>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</si>
  <si>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</si>
  <si>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</si>
  <si>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</si>
  <si>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</si>
  <si>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</si>
  <si>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</si>
  <si>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</si>
  <si>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</si>
  <si>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</si>
  <si>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</si>
  <si>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</si>
  <si>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</si>
  <si>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</si>
  <si>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</si>
  <si>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</si>
  <si>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</si>
  <si>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</si>
  <si>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</si>
  <si>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</si>
  <si>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</si>
  <si>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</si>
  <si>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</si>
  <si>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</si>
  <si>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</si>
  <si>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</si>
  <si>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</si>
  <si>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</si>
  <si>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</si>
  <si>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</si>
  <si>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</si>
  <si>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</si>
  <si>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</si>
  <si>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</si>
  <si>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</si>
  <si>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</si>
  <si>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</si>
  <si>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</si>
  <si>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</si>
  <si>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</si>
  <si>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</si>
  <si>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</si>
  <si>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</si>
  <si>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</si>
  <si>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</si>
  <si>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</si>
  <si>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</si>
  <si>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</si>
  <si>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</si>
  <si>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</si>
  <si>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</si>
  <si>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</si>
  <si>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</si>
  <si>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</si>
  <si>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</si>
  <si>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</si>
  <si>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</si>
  <si>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</si>
  <si>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</si>
  <si>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</si>
  <si>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</si>
  <si>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</si>
  <si>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</si>
  <si>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</si>
  <si>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</si>
  <si>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</si>
  <si>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</si>
  <si>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</si>
  <si>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</si>
  <si>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</si>
  <si>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</si>
  <si>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</si>
  <si>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</si>
  <si>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</si>
  <si>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</si>
  <si>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</si>
  <si>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</si>
  <si>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</si>
  <si>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</si>
  <si>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</si>
  <si>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</si>
  <si>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</si>
  <si>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</si>
  <si>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</si>
  <si>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</si>
  <si>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</si>
  <si>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</si>
  <si>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</si>
  <si>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</si>
  <si>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</si>
  <si>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</si>
  <si>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</si>
  <si>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</si>
  <si>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</si>
  <si>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</si>
  <si>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</si>
  <si>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</si>
  <si>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</si>
  <si>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</si>
  <si>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</si>
  <si>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</si>
  <si>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</si>
  <si>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</si>
  <si>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</si>
  <si>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</si>
  <si>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</si>
  <si>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</si>
  <si>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</si>
  <si>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</si>
  <si>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</si>
  <si>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</si>
  <si>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</si>
  <si>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</si>
  <si>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</si>
  <si>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</si>
  <si>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</si>
  <si>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</si>
  <si>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</si>
  <si>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</si>
  <si>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</si>
  <si>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</si>
  <si>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</si>
  <si>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</si>
  <si>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</si>
  <si>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</si>
  <si>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</si>
  <si>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</si>
  <si>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</si>
  <si>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</si>
  <si>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</si>
  <si>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</si>
  <si>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</si>
  <si>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</si>
  <si>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</si>
  <si>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</si>
  <si>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</si>
  <si>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</si>
  <si>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</si>
  <si>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</si>
  <si>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</si>
  <si>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</si>
  <si>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</si>
  <si>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</si>
  <si>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</si>
  <si>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</si>
  <si>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</si>
  <si>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</si>
  <si>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</si>
  <si>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</si>
  <si>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</si>
  <si>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</si>
  <si>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</si>
  <si>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</si>
  <si>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</si>
  <si>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</si>
  <si>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</si>
  <si>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</si>
  <si>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</si>
  <si>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</si>
  <si>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</si>
  <si>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</si>
  <si>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</si>
  <si>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</si>
  <si>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</si>
  <si>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</si>
  <si>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</si>
  <si>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</si>
  <si>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</si>
  <si>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</si>
  <si>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</si>
  <si>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</si>
  <si>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</si>
  <si>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</si>
  <si>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</si>
  <si>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</si>
  <si>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</si>
  <si>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</si>
  <si>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</si>
  <si>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</si>
  <si>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</si>
  <si>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</si>
  <si>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</si>
  <si>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</si>
  <si>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</si>
  <si>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</si>
  <si>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</si>
  <si>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</si>
  <si>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</si>
  <si>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</si>
  <si>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</si>
  <si>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</si>
  <si>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</si>
  <si>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</si>
  <si>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</si>
  <si>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</si>
  <si>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</si>
  <si>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</si>
  <si>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</si>
  <si>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</si>
  <si>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</si>
  <si>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</si>
  <si>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</si>
  <si>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</si>
  <si>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</si>
  <si>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</si>
  <si>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</si>
  <si>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</si>
  <si>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</si>
  <si>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</si>
  <si>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</si>
  <si>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</si>
  <si>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</si>
  <si>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</si>
  <si>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</si>
  <si>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</si>
  <si>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</si>
  <si>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</si>
  <si>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</si>
  <si>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</si>
  <si>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</si>
  <si>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</si>
  <si>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</si>
  <si>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</si>
  <si>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</si>
  <si>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</si>
  <si>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</si>
  <si>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</si>
  <si>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</si>
  <si>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</si>
  <si>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</si>
  <si>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</si>
  <si>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</si>
  <si>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</si>
  <si>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</si>
  <si>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</si>
  <si>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</si>
  <si>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</si>
  <si>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</si>
  <si>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</si>
  <si>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</si>
  <si>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</si>
  <si>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</si>
  <si>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</si>
  <si>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</si>
  <si>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</si>
  <si>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</si>
  <si>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</si>
  <si>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</si>
  <si>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</si>
  <si>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</si>
  <si>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</si>
  <si>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</si>
  <si>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</si>
  <si>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</si>
  <si>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</si>
  <si>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</si>
  <si>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</si>
  <si>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</si>
  <si>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</si>
  <si>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</si>
  <si>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</si>
  <si>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</si>
  <si>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</si>
  <si>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</si>
  <si>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</si>
  <si>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</si>
  <si>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</si>
  <si>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</si>
  <si>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</si>
  <si>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</si>
  <si>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</si>
  <si>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</si>
  <si>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</si>
  <si>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</si>
  <si>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</si>
  <si>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</si>
  <si>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</si>
  <si>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</si>
  <si>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</si>
  <si>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</si>
  <si>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</si>
  <si>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</si>
  <si>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</si>
  <si>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</si>
  <si>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</si>
  <si>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</si>
  <si>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</si>
  <si>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</si>
  <si>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</si>
  <si>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</si>
  <si>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</si>
  <si>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</si>
  <si>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</si>
  <si>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</si>
  <si>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</si>
  <si>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</si>
  <si>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</si>
  <si>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</si>
  <si>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</si>
  <si>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</si>
  <si>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</si>
  <si>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</si>
  <si>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</si>
  <si>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</si>
  <si>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</si>
  <si>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</si>
  <si>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</si>
  <si>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</si>
  <si>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</si>
  <si>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</si>
  <si>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</si>
  <si>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</si>
  <si>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</si>
  <si>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</si>
  <si>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</si>
  <si>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</si>
  <si>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</si>
  <si>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</si>
  <si>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</si>
  <si>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</si>
  <si>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</si>
  <si>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</si>
  <si>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</si>
  <si>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</si>
  <si>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</si>
  <si>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</si>
  <si>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</si>
  <si>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</si>
  <si>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</si>
  <si>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</si>
  <si>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</si>
  <si>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</si>
  <si>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</si>
  <si>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</si>
  <si>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</si>
  <si>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</si>
  <si>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</si>
  <si>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</si>
  <si>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</si>
  <si>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</si>
  <si>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</si>
  <si>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</si>
  <si>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</si>
  <si>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</si>
  <si>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</si>
  <si>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</si>
  <si>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</si>
  <si>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</si>
  <si>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</si>
  <si>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</si>
  <si>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</si>
  <si>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</si>
  <si>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</si>
  <si>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</si>
  <si>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</si>
  <si>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</si>
  <si>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</si>
  <si>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</si>
  <si>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</si>
  <si>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</si>
  <si>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</si>
  <si>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</si>
  <si>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</si>
  <si>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</si>
  <si>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</si>
  <si>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</si>
  <si>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</si>
  <si>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</si>
  <si>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</si>
  <si>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</si>
  <si>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</si>
  <si>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</si>
  <si>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</si>
  <si>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</si>
  <si>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</si>
  <si>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</si>
  <si>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</si>
  <si>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</si>
  <si>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</si>
  <si>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</si>
  <si>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</si>
  <si>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</si>
  <si>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</si>
  <si>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</si>
  <si>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</si>
  <si>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</si>
  <si>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</si>
  <si>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</si>
  <si>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</si>
  <si>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</si>
  <si>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</si>
  <si>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</si>
  <si>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</si>
  <si>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</si>
  <si>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</si>
  <si>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</si>
  <si>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</si>
  <si>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</si>
  <si>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</si>
  <si>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</si>
  <si>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</si>
  <si>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</si>
  <si>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</si>
  <si>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</si>
  <si>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</si>
  <si>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</si>
  <si>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</si>
  <si>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</si>
  <si>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</si>
  <si>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</si>
  <si>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</si>
  <si>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</si>
  <si>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</si>
  <si>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</si>
  <si>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</si>
  <si>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</si>
  <si>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</si>
  <si>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</si>
  <si>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</si>
  <si>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</si>
  <si>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</si>
  <si>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</si>
  <si>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</si>
  <si>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</si>
  <si>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</si>
  <si>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</si>
  <si>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</si>
  <si>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</si>
  <si>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</si>
  <si>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</si>
  <si>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</si>
  <si>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</si>
  <si>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</si>
  <si>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</si>
  <si>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</si>
  <si>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</si>
  <si>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</si>
  <si>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</si>
  <si>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</si>
  <si>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</si>
  <si>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</si>
  <si>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</si>
  <si>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</si>
  <si>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</si>
  <si>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</si>
  <si>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</si>
  <si>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</si>
  <si>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</si>
  <si>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</si>
  <si>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</si>
  <si>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</si>
  <si>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</si>
  <si>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</si>
  <si>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</si>
  <si>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</si>
  <si>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</si>
  <si>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</si>
  <si>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</si>
  <si>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</si>
  <si>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</si>
  <si>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</si>
  <si>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</si>
  <si>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</si>
  <si>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</si>
  <si>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</si>
  <si>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</si>
  <si>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</si>
  <si>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</si>
  <si>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</si>
  <si>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</si>
  <si>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</si>
  <si>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</si>
  <si>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</si>
  <si>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</si>
  <si>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</si>
  <si>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</si>
  <si>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</si>
  <si>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</si>
  <si>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</si>
  <si>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</si>
  <si>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</si>
  <si>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</si>
  <si>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</si>
  <si>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</si>
  <si>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</si>
  <si>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</si>
  <si>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</si>
  <si>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</si>
  <si>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</si>
  <si>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</si>
  <si>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</si>
  <si>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</si>
  <si>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</si>
  <si>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</si>
  <si>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</si>
  <si>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</si>
  <si>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</si>
  <si>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</si>
  <si>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</si>
  <si>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</si>
  <si>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</si>
  <si>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</si>
  <si>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</si>
  <si>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</si>
  <si>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</si>
  <si>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</si>
  <si>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</si>
  <si>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</si>
  <si>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</si>
  <si>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</si>
  <si>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</si>
  <si>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</si>
  <si>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</si>
  <si>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</si>
  <si>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</si>
  <si>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</si>
  <si>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</si>
  <si>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</si>
  <si>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</si>
  <si>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</si>
  <si>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</si>
  <si>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</si>
  <si>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</si>
  <si>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</si>
  <si>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</si>
  <si>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</si>
  <si>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</si>
  <si>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</si>
  <si>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</si>
  <si>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</si>
  <si>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</si>
  <si>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</si>
  <si>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</si>
  <si>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</si>
  <si>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</si>
  <si>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</si>
  <si>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</si>
  <si>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</si>
  <si>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</si>
  <si>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</si>
  <si>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</si>
  <si>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</si>
  <si>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</si>
  <si>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</si>
  <si>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</si>
  <si>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</si>
  <si>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</si>
  <si>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</si>
  <si>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</si>
  <si>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</si>
  <si>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</si>
  <si>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</si>
  <si>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</si>
  <si>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</si>
  <si>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</si>
  <si>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</si>
  <si>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</si>
  <si>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</si>
  <si>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</si>
  <si>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</si>
  <si>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</si>
  <si>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</si>
  <si>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</si>
  <si>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</si>
  <si>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</si>
  <si>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</si>
  <si>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</si>
  <si>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</si>
  <si>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</si>
  <si>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</si>
  <si>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</si>
  <si>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</si>
  <si>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</si>
  <si>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</si>
  <si>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</si>
  <si>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</si>
  <si>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</si>
  <si>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</si>
  <si>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</si>
  <si>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</si>
  <si>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</si>
  <si>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</si>
  <si>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</si>
  <si>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</si>
  <si>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</si>
  <si>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</si>
  <si>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</si>
  <si>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</si>
  <si>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</si>
  <si>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</si>
  <si>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</si>
  <si>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</si>
  <si>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</si>
  <si>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</si>
  <si>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</si>
  <si>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</si>
  <si>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</si>
  <si>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</si>
  <si>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</si>
  <si>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</si>
  <si>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</si>
  <si>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</si>
  <si>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</si>
  <si>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</si>
  <si>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</si>
  <si>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</si>
  <si>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</si>
  <si>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</si>
  <si>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</si>
  <si>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</si>
  <si>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</si>
  <si>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</si>
  <si>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</si>
  <si>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</si>
  <si>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</si>
  <si>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</si>
  <si>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</si>
  <si>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</si>
  <si>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</si>
  <si>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</si>
  <si>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</si>
  <si>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</si>
  <si>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</si>
  <si>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</si>
  <si>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</si>
  <si>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</si>
  <si>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</si>
  <si>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</si>
  <si>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</si>
  <si>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</si>
  <si>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</si>
  <si>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</si>
  <si>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</si>
  <si>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</si>
  <si>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</si>
  <si>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</si>
  <si>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</si>
  <si>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</si>
  <si>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</si>
  <si>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</si>
  <si>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</si>
  <si>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</si>
  <si>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</si>
  <si>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</si>
  <si>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</si>
  <si>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</si>
  <si>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</si>
  <si>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</si>
  <si>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</si>
  <si>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</si>
  <si>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</si>
  <si>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</si>
  <si>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</si>
  <si>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</si>
  <si>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</si>
  <si>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</si>
  <si>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</si>
  <si>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</si>
  <si>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</si>
  <si>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</si>
  <si>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</si>
  <si>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</si>
  <si>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</si>
  <si>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</si>
  <si>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</si>
  <si>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</si>
  <si>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</si>
  <si>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</si>
  <si>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</si>
  <si>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</si>
  <si>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</si>
  <si>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</si>
  <si>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</si>
  <si>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</si>
  <si>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</si>
  <si>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</si>
  <si>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</si>
  <si>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</si>
  <si>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</si>
  <si>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</si>
  <si>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</si>
  <si>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</si>
  <si>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</si>
  <si>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</si>
  <si>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</si>
  <si>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</si>
  <si>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</si>
  <si>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</si>
  <si>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</si>
  <si>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</si>
  <si>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</si>
  <si>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</si>
  <si>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</si>
  <si>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</si>
  <si>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</si>
  <si>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</si>
  <si>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</si>
  <si>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</si>
  <si>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</si>
  <si>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</si>
  <si>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</si>
  <si>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</si>
  <si>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</si>
  <si>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</si>
  <si>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</si>
  <si>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</si>
  <si>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</si>
  <si>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</si>
  <si>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</si>
  <si>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</si>
  <si>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</si>
  <si>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</si>
  <si>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</si>
  <si>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</si>
  <si>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</si>
  <si>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</si>
  <si>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</si>
  <si>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</si>
  <si>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</si>
  <si>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</si>
  <si>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</si>
  <si>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</si>
  <si>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</si>
  <si>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</si>
  <si>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</si>
  <si>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</si>
  <si>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</si>
  <si>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</si>
  <si>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</si>
  <si>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</si>
  <si>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</si>
  <si>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</si>
  <si>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</si>
  <si>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</si>
  <si>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</si>
  <si>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</si>
  <si>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</si>
  <si>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</si>
  <si>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</si>
  <si>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</si>
  <si>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</si>
  <si>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</si>
  <si>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</si>
  <si>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</si>
  <si>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</si>
  <si>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</si>
  <si>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</si>
  <si>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</si>
  <si>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</si>
  <si>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</si>
  <si>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</si>
  <si>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</si>
  <si>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</si>
  <si>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</si>
  <si>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</si>
  <si>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</si>
  <si>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</si>
  <si>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</si>
  <si>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</si>
  <si>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</si>
  <si>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</si>
  <si>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</si>
  <si>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</si>
  <si>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</si>
  <si>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</si>
  <si>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</si>
  <si>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</si>
  <si>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</si>
  <si>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</si>
  <si>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</si>
  <si>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</si>
  <si>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</si>
  <si>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</si>
  <si>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</si>
  <si>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</si>
  <si>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</si>
  <si>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</si>
  <si>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</si>
  <si>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</si>
  <si>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</si>
  <si>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</si>
  <si>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</si>
  <si>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</si>
  <si>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</si>
  <si>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</si>
  <si>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</si>
  <si>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</si>
  <si>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</si>
  <si>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</si>
  <si>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</si>
  <si>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</si>
  <si>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</si>
  <si>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</si>
  <si>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</si>
  <si>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</si>
  <si>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</si>
  <si>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</si>
  <si>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</si>
  <si>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</si>
  <si>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</si>
  <si>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</si>
  <si>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</si>
  <si>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</si>
  <si>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</si>
  <si>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</si>
  <si>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</si>
  <si>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</si>
  <si>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</si>
  <si>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</si>
  <si>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</si>
  <si>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</si>
  <si>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</si>
  <si>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</si>
  <si>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</si>
  <si>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</si>
  <si>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</si>
  <si>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</si>
  <si>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</si>
  <si>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</si>
  <si>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</si>
  <si>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</si>
  <si>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</si>
  <si>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</si>
  <si>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</si>
  <si>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</si>
  <si>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</si>
  <si>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</si>
  <si>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</si>
  <si>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</si>
  <si>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</si>
  <si>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</si>
  <si>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</si>
  <si>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</si>
  <si>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</si>
  <si>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</si>
  <si>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</si>
  <si>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</si>
  <si>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</si>
  <si>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</si>
  <si>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</si>
  <si>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</si>
  <si>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</si>
  <si>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</si>
  <si>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</si>
  <si>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</si>
  <si>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</si>
  <si>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</si>
  <si>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</si>
  <si>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</si>
  <si>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</si>
  <si>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</si>
  <si>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</si>
  <si>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</si>
  <si>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</si>
  <si>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</si>
  <si>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</si>
  <si>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</si>
  <si>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</si>
  <si>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</si>
  <si>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</si>
  <si>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</si>
  <si>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</si>
  <si>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</si>
  <si>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</si>
  <si>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</si>
  <si>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</si>
  <si>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</si>
  <si>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</si>
  <si>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</si>
  <si>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</si>
  <si>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</si>
  <si>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</si>
  <si>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</si>
  <si>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</si>
  <si>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</si>
  <si>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</si>
  <si>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</si>
  <si>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</si>
  <si>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</si>
  <si>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</si>
  <si>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</si>
  <si>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</si>
  <si>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</si>
  <si>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</si>
  <si>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</si>
  <si>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</si>
  <si>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</si>
  <si>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</si>
  <si>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</si>
  <si>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</si>
  <si>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</si>
  <si>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</si>
  <si>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</si>
  <si>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</si>
  <si>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</si>
  <si>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</si>
  <si>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</si>
  <si>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</si>
  <si>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</si>
  <si>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</si>
  <si>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</si>
  <si>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</si>
  <si>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</si>
  <si>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</si>
  <si>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</si>
  <si>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</si>
  <si>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</si>
  <si>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</si>
  <si>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</si>
  <si>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</si>
  <si>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</si>
  <si>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</si>
  <si>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</si>
  <si>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</si>
  <si>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</si>
  <si>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</si>
  <si>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</si>
  <si>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</si>
  <si>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</si>
  <si>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</si>
  <si>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</si>
  <si>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</si>
  <si>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</si>
  <si>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</si>
  <si>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</si>
  <si>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</si>
  <si>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</si>
  <si>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</si>
  <si>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</si>
  <si>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</si>
  <si>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</si>
  <si>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</si>
  <si>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</si>
  <si>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</si>
  <si>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</si>
  <si>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</si>
  <si>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</si>
  <si>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</si>
  <si>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</si>
  <si>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</si>
  <si>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</si>
  <si>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</si>
  <si>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</si>
  <si>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</si>
  <si>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</si>
  <si>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</si>
  <si>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</si>
  <si>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</si>
  <si>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</si>
  <si>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</si>
  <si>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</si>
  <si>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</si>
  <si>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</si>
  <si>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</si>
  <si>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</si>
  <si>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</si>
  <si>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</si>
  <si>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</si>
  <si>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</si>
  <si>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</si>
  <si>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</si>
  <si>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</si>
  <si>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</si>
  <si>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</si>
  <si>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</si>
  <si>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</si>
  <si>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</si>
  <si>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</si>
  <si>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</si>
  <si>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</si>
  <si>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</si>
  <si>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</si>
  <si>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</si>
  <si>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</si>
  <si>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</si>
  <si>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</si>
  <si>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</si>
  <si>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</si>
  <si>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</si>
  <si>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</si>
  <si>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</si>
  <si>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</si>
  <si>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</si>
  <si>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</si>
  <si>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</si>
  <si>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</si>
  <si>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</si>
  <si>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</si>
  <si>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</si>
  <si>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</si>
  <si>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</si>
  <si>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</si>
  <si>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</si>
  <si>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</si>
  <si>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</si>
  <si>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</si>
  <si>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</si>
  <si>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</si>
  <si>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</si>
  <si>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</si>
  <si>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</si>
  <si>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</si>
  <si>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</si>
  <si>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</si>
  <si>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</si>
  <si>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</si>
  <si>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</si>
  <si>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</si>
  <si>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</si>
  <si>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</si>
  <si>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</si>
  <si>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</si>
  <si>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</si>
  <si>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</si>
  <si>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</si>
  <si>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</si>
  <si>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</si>
  <si>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</si>
  <si>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</si>
  <si>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</si>
  <si>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</si>
  <si>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</si>
  <si>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</si>
  <si>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</si>
  <si>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</si>
  <si>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</si>
  <si>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</si>
  <si>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</si>
  <si>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</si>
  <si>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</si>
  <si>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</si>
  <si>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</si>
  <si>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</si>
  <si>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</si>
  <si>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</si>
  <si>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</si>
  <si>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</si>
  <si>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</si>
  <si>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</si>
  <si>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</si>
  <si>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</si>
  <si>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</si>
  <si>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</si>
  <si>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</si>
  <si>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</si>
  <si>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</si>
  <si>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</si>
  <si>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</si>
  <si>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</si>
  <si>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</si>
  <si>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</si>
  <si>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</si>
  <si>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</si>
  <si>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</si>
  <si>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</si>
  <si>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</si>
  <si>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</si>
  <si>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</si>
  <si>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</si>
  <si>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</si>
  <si>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</si>
  <si>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</si>
  <si>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</si>
  <si>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</si>
  <si>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</si>
  <si>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</si>
  <si>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</si>
  <si>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</si>
  <si>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</si>
  <si>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</si>
  <si>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</si>
  <si>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</si>
  <si>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</si>
  <si>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</si>
  <si>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</si>
  <si>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</si>
  <si>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</si>
  <si>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</si>
  <si>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</si>
  <si>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</si>
  <si>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</si>
  <si>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</si>
  <si>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</si>
  <si>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</si>
  <si>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</si>
  <si>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</si>
  <si>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</si>
  <si>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</si>
  <si>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</si>
  <si>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</si>
  <si>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</si>
  <si>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</si>
  <si>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</si>
  <si>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</si>
  <si>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</si>
  <si>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</si>
  <si>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</si>
  <si>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</si>
  <si>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</si>
  <si>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</si>
  <si>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</si>
  <si>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</si>
  <si>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</si>
  <si>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</si>
  <si>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</si>
  <si>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</si>
  <si>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</si>
  <si>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</si>
  <si>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</si>
  <si>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</si>
  <si>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</si>
  <si>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</si>
  <si>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</si>
  <si>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</si>
  <si>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</si>
  <si>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</si>
  <si>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</si>
  <si>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</si>
  <si>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</si>
  <si>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</si>
  <si>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</si>
  <si>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</si>
  <si>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</si>
  <si>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</si>
  <si>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</si>
  <si>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</si>
  <si>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</si>
  <si>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</si>
  <si>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</si>
  <si>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</si>
  <si>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</si>
  <si>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</si>
  <si>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</si>
  <si>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</si>
  <si>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</si>
  <si>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</si>
  <si>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</si>
  <si>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</si>
  <si>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</si>
  <si>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</si>
  <si>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</si>
  <si>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</si>
  <si>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</si>
  <si>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</si>
  <si>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</si>
  <si>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</si>
  <si>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</si>
  <si>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</si>
  <si>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</si>
  <si>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</si>
  <si>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</si>
  <si>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</si>
  <si>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</si>
  <si>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</si>
  <si>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</si>
  <si>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</si>
  <si>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</si>
  <si>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</si>
  <si>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</si>
  <si>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</si>
  <si>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</si>
  <si>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</si>
  <si>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</si>
  <si>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</si>
  <si>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</si>
  <si>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</si>
  <si>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</si>
  <si>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</si>
  <si>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</si>
  <si>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</si>
  <si>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</si>
  <si>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</si>
  <si>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</si>
  <si>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</si>
  <si>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</si>
  <si>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</si>
  <si>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</si>
  <si>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</si>
  <si>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</si>
  <si>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</si>
  <si>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</si>
  <si>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</si>
  <si>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</si>
  <si>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</si>
  <si>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</si>
  <si>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</si>
  <si>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</si>
  <si>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</si>
  <si>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</si>
  <si>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</si>
  <si>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</si>
  <si>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</si>
  <si>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</si>
  <si>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</si>
  <si>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</si>
  <si>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</si>
  <si>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</si>
  <si>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</si>
  <si>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</si>
  <si>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</si>
  <si>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</si>
  <si>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</si>
  <si>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</si>
  <si>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</si>
  <si>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</si>
  <si>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</si>
  <si>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</si>
  <si>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</si>
  <si>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</si>
  <si>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</si>
  <si>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</si>
  <si>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</si>
  <si>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</si>
  <si>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</si>
  <si>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</si>
  <si>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</si>
  <si>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</si>
  <si>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</si>
  <si>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</si>
  <si>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</si>
  <si>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</si>
  <si>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</si>
  <si>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</si>
  <si>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</si>
  <si>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</si>
  <si>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</si>
  <si>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</si>
  <si>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</si>
  <si>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</si>
  <si>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</si>
  <si>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</si>
  <si>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</si>
  <si>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</si>
  <si>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</si>
  <si>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</si>
  <si>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</si>
  <si>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</si>
  <si>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</si>
  <si>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</si>
  <si>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</si>
  <si>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</si>
  <si>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</si>
  <si>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</si>
  <si>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</si>
  <si>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</si>
  <si>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</si>
  <si>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</si>
  <si>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</si>
  <si>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</si>
  <si>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</si>
  <si>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</si>
  <si>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</si>
  <si>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</si>
  <si>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</si>
  <si>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</si>
  <si>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</si>
  <si>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</si>
  <si>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</si>
  <si>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</si>
  <si>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</si>
  <si>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</si>
  <si>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</si>
  <si>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</si>
  <si>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</si>
  <si>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</si>
  <si>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</si>
  <si>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</si>
  <si>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</si>
  <si>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</si>
  <si>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</si>
  <si>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</si>
  <si>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</si>
  <si>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</si>
  <si>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</si>
  <si>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</si>
  <si>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</si>
  <si>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</si>
  <si>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</si>
  <si>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</si>
  <si>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</si>
  <si>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</si>
  <si>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</si>
  <si>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</si>
  <si>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</si>
  <si>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</si>
  <si>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</si>
  <si>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</si>
  <si>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</si>
  <si>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</si>
  <si>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</si>
  <si>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</si>
  <si>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</si>
  <si>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</si>
  <si>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</si>
  <si>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</si>
  <si>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</si>
  <si>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</si>
  <si>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</si>
  <si>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</si>
  <si>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</si>
  <si>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</si>
  <si>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</si>
  <si>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</si>
  <si>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</si>
  <si>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</si>
  <si>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</si>
  <si>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</si>
  <si>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</si>
  <si>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</si>
  <si>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</si>
  <si>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</si>
  <si>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</si>
  <si>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</si>
  <si>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</si>
  <si>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</si>
  <si>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</si>
  <si>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</si>
  <si>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</si>
  <si>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</si>
  <si>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</si>
  <si>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</si>
  <si>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</si>
  <si>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</si>
  <si>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</si>
  <si>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</si>
  <si>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</si>
  <si>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</si>
  <si>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</si>
  <si>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</si>
  <si>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</si>
  <si>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</si>
  <si>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</si>
  <si>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</si>
  <si>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</si>
  <si>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</si>
  <si>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</si>
  <si>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</si>
  <si>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</si>
  <si>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</si>
  <si>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</si>
  <si>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</si>
  <si>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</si>
  <si>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</si>
  <si>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</si>
  <si>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</si>
  <si>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</si>
  <si>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</si>
  <si>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</si>
  <si>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</si>
  <si>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</si>
  <si>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</si>
  <si>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</si>
  <si>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</si>
  <si>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</si>
  <si>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</si>
  <si>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</si>
  <si>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</si>
  <si>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</si>
  <si>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</si>
  <si>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</si>
  <si>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</si>
  <si>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</si>
  <si>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</si>
  <si>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</si>
  <si>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</si>
  <si>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</si>
  <si>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</si>
  <si>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</si>
  <si>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</si>
  <si>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</si>
  <si>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</si>
  <si>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</si>
  <si>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</si>
  <si>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</si>
  <si>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</si>
  <si>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</si>
  <si>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</si>
  <si>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</si>
  <si>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</si>
  <si>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</si>
  <si>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</si>
  <si>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</si>
  <si>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</si>
  <si>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</si>
  <si>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</si>
  <si>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</si>
  <si>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</si>
  <si>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</si>
  <si>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</si>
  <si>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</si>
  <si>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</si>
  <si>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</si>
  <si>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</si>
  <si>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</si>
  <si>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</si>
  <si>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</si>
  <si>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</si>
  <si>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</si>
  <si>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</si>
  <si>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</si>
  <si>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</si>
  <si>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</si>
  <si>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</si>
  <si>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</si>
  <si>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</si>
  <si>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</si>
  <si>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</si>
  <si>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</si>
  <si>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</si>
  <si>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</si>
  <si>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</si>
  <si>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</si>
  <si>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</si>
  <si>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</si>
  <si>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</si>
  <si>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</si>
  <si>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</si>
  <si>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</si>
  <si>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</si>
  <si>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</si>
  <si>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</si>
  <si>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</si>
  <si>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</si>
  <si>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</si>
  <si>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</si>
  <si>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</si>
  <si>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</si>
  <si>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</si>
  <si>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</si>
  <si>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</si>
  <si>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</si>
  <si>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</si>
  <si>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</si>
  <si>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</si>
  <si>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</si>
  <si>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</si>
  <si>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</si>
  <si>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</si>
  <si>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</si>
  <si>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</si>
  <si>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</si>
  <si>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</si>
  <si>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</si>
  <si>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</si>
  <si>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</si>
  <si>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</si>
  <si>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</si>
  <si>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</si>
  <si>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</si>
  <si>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</si>
  <si>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</si>
  <si>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</si>
  <si>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</si>
  <si>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</si>
  <si>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</si>
  <si>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</si>
  <si>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</si>
  <si>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</si>
  <si>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</si>
  <si>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</si>
  <si>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</si>
  <si>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</si>
  <si>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</si>
  <si>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</si>
  <si>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</si>
  <si>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</si>
  <si>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</si>
  <si>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</si>
  <si>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</si>
  <si>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</si>
  <si>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</si>
  <si>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</si>
  <si>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</si>
  <si>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</si>
  <si>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</si>
  <si>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</si>
  <si>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</si>
  <si>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</si>
  <si>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</si>
  <si>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</si>
  <si>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</si>
  <si>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</si>
  <si>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</si>
  <si>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</si>
  <si>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</si>
  <si>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</si>
  <si>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</si>
  <si>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</si>
  <si>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</si>
  <si>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</si>
  <si>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</si>
  <si>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</si>
  <si>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</si>
  <si>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</si>
  <si>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</si>
  <si>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</si>
  <si>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</si>
  <si>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</si>
  <si>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</si>
  <si>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</si>
  <si>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</si>
  <si>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</si>
  <si>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</si>
  <si>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</si>
  <si>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</si>
  <si>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</si>
  <si>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</si>
  <si>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</si>
  <si>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</si>
  <si>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</si>
  <si>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</si>
  <si>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</si>
  <si>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</si>
  <si>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</si>
  <si>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</si>
  <si>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</si>
  <si>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</si>
  <si>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</si>
  <si>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</si>
  <si>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</si>
  <si>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</si>
  <si>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</si>
  <si>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</si>
  <si>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</si>
  <si>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</si>
  <si>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</si>
  <si>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</si>
  <si>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</si>
  <si>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</si>
  <si>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</si>
  <si>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</si>
  <si>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</si>
  <si>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</si>
  <si>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</si>
  <si>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</si>
  <si>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</si>
  <si>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</si>
  <si>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</si>
  <si>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</si>
  <si>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</si>
  <si>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</si>
  <si>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</si>
  <si>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</si>
  <si>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</si>
  <si>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</si>
  <si>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</si>
  <si>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</si>
  <si>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</si>
  <si>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</si>
  <si>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</si>
  <si>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</si>
  <si>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</si>
  <si>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</si>
  <si>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</si>
  <si>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</si>
  <si>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</si>
  <si>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</si>
  <si>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</si>
  <si>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</si>
  <si>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</si>
  <si>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</si>
  <si>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</si>
  <si>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</si>
  <si>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</si>
  <si>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</si>
  <si>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</si>
  <si>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</si>
  <si>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</si>
  <si>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</si>
  <si>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</si>
  <si>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</si>
  <si>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</si>
  <si>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</si>
  <si>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</si>
  <si>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</si>
  <si>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</si>
  <si>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</si>
  <si>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</si>
  <si>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</si>
  <si>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</si>
  <si>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</si>
  <si>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</si>
  <si>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</si>
  <si>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</si>
  <si>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</si>
  <si>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</si>
  <si>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</si>
  <si>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</si>
  <si>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</si>
  <si>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</si>
  <si>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</si>
  <si>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</si>
  <si>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</si>
  <si>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</si>
  <si>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</si>
  <si>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</si>
  <si>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</si>
  <si>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</si>
  <si>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</si>
  <si>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</si>
  <si>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</si>
  <si>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</si>
  <si>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</si>
  <si>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</si>
  <si>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</si>
  <si>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</si>
  <si>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</si>
  <si>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</si>
  <si>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</si>
  <si>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</si>
  <si>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</si>
  <si>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</si>
  <si>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</si>
  <si>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</si>
  <si>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</si>
  <si>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</si>
  <si>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</si>
  <si>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</si>
  <si>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</si>
  <si>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</si>
  <si>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</si>
  <si>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</si>
  <si>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</si>
  <si>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</si>
  <si>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</si>
  <si>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</si>
  <si>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</si>
  <si>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</si>
  <si>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</si>
  <si>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</si>
  <si>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</si>
  <si>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</si>
  <si>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</si>
  <si>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</si>
  <si>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</si>
  <si>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</si>
  <si>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</si>
  <si>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</si>
  <si>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</si>
  <si>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</si>
  <si>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</si>
  <si>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</si>
  <si>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</si>
  <si>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</si>
  <si>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</si>
  <si>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</si>
  <si>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</si>
  <si>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</si>
  <si>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</si>
  <si>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</si>
  <si>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</si>
  <si>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</si>
  <si>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</si>
  <si>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</si>
  <si>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</si>
  <si>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</si>
  <si>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</si>
  <si>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</si>
  <si>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</si>
  <si>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</si>
  <si>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</si>
  <si>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</si>
  <si>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</si>
  <si>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</si>
  <si>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</si>
  <si>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</si>
  <si>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</si>
  <si>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</si>
  <si>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</si>
  <si>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</si>
  <si>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</si>
  <si>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</si>
  <si>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</si>
  <si>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</si>
  <si>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</si>
  <si>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</si>
  <si>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</si>
  <si>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</si>
  <si>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</si>
  <si>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</si>
  <si>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</si>
  <si>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</si>
  <si>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</si>
  <si>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</si>
  <si>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</si>
  <si>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</si>
  <si>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</si>
  <si>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</si>
  <si>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</si>
  <si>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</si>
  <si>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</si>
  <si>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</si>
  <si>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</si>
  <si>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</si>
  <si>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</si>
  <si>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</si>
  <si>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</si>
  <si>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</si>
  <si>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</si>
  <si>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</si>
  <si>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</si>
  <si>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</si>
  <si>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</si>
  <si>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</si>
  <si>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</si>
  <si>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</si>
  <si>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</si>
  <si>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</si>
  <si>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</si>
  <si>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</si>
  <si>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</si>
  <si>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</si>
  <si>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</si>
  <si>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</si>
  <si>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</si>
  <si>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</si>
  <si>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</si>
  <si>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</si>
  <si>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</si>
  <si>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</si>
  <si>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</si>
  <si>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</si>
  <si>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</si>
  <si>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</si>
  <si>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</si>
  <si>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</si>
  <si>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</si>
  <si>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</si>
  <si>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</si>
  <si>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</si>
  <si>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</si>
  <si>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</si>
  <si>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</si>
  <si>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</si>
  <si>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</si>
  <si>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</si>
  <si>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</si>
  <si>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</si>
  <si>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</si>
  <si>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</si>
  <si>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</si>
  <si>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</si>
  <si>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</si>
  <si>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</si>
  <si>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</si>
  <si>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</si>
  <si>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</si>
  <si>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</si>
  <si>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</si>
  <si>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</si>
  <si>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</si>
  <si>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</si>
  <si>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</si>
  <si>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</si>
  <si>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</si>
  <si>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</si>
  <si>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</si>
  <si>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</si>
  <si>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</si>
  <si>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</si>
  <si>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</si>
  <si>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</si>
  <si>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</si>
  <si>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</si>
  <si>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</si>
  <si>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</si>
  <si>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</si>
  <si>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</si>
  <si>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</si>
  <si>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</si>
  <si>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</si>
  <si>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</si>
  <si>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</si>
  <si>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</si>
  <si>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</si>
  <si>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</si>
  <si>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</si>
  <si>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</si>
  <si>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</si>
  <si>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</si>
  <si>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</si>
  <si>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</si>
  <si>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</si>
  <si>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</si>
  <si>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</si>
  <si>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</si>
  <si>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</si>
  <si>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</si>
  <si>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</si>
  <si>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</si>
  <si>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</si>
  <si>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</si>
  <si>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</si>
  <si>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</si>
  <si>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</si>
  <si>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</si>
  <si>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</si>
  <si>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</si>
  <si>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</si>
  <si>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</si>
  <si>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</si>
  <si>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</si>
  <si>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</si>
  <si>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</si>
  <si>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</si>
  <si>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</si>
  <si>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</si>
  <si>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</si>
  <si>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</si>
  <si>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</si>
  <si>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</si>
  <si>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</si>
  <si>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</si>
  <si>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</si>
  <si>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</si>
  <si>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</si>
  <si>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</si>
  <si>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</si>
  <si>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</si>
  <si>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</si>
  <si>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</si>
  <si>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</si>
  <si>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</si>
  <si>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</si>
  <si>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</si>
  <si>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</si>
  <si>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</si>
  <si>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</si>
  <si>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</si>
  <si>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</si>
  <si>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</si>
  <si>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</si>
  <si>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</si>
  <si>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</si>
  <si>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</si>
  <si>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</si>
  <si>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</si>
  <si>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</si>
  <si>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</si>
  <si>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</si>
  <si>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</si>
  <si>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</si>
  <si>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</si>
  <si>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</si>
  <si>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</si>
  <si>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</si>
  <si>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</si>
  <si>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</si>
  <si>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</si>
  <si>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</si>
  <si>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</si>
  <si>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</si>
  <si>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</si>
  <si>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</si>
  <si>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</si>
  <si>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</si>
  <si>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</si>
  <si>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</si>
  <si>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</si>
  <si>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</si>
  <si>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</si>
  <si>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</si>
  <si>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</si>
  <si>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</si>
  <si>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</si>
  <si>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</si>
  <si>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</si>
  <si>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</si>
  <si>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</si>
  <si>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</si>
  <si>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</si>
  <si>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</si>
  <si>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</si>
  <si>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</si>
  <si>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</si>
  <si>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</si>
  <si>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</si>
  <si>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</si>
  <si>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</si>
  <si>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</si>
  <si>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</si>
  <si>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</si>
  <si>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</si>
  <si>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</si>
  <si>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</si>
  <si>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</si>
  <si>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</si>
  <si>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</si>
  <si>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</si>
  <si>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</si>
  <si>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</si>
  <si>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</si>
  <si>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</si>
  <si>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</si>
  <si>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</si>
  <si>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</si>
  <si>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</si>
  <si>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</si>
  <si>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</si>
  <si>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</si>
  <si>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</si>
  <si>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</si>
  <si>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</si>
  <si>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</si>
  <si>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</si>
  <si>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</si>
  <si>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</si>
  <si>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</si>
  <si>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</si>
  <si>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</si>
  <si>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</si>
  <si>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</si>
  <si>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</si>
  <si>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</si>
  <si>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</si>
  <si>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</si>
  <si>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</si>
  <si>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</si>
  <si>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</si>
  <si>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</si>
  <si>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</si>
  <si>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</si>
  <si>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</si>
  <si>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</si>
  <si>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</si>
  <si>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</si>
  <si>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</si>
  <si>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</si>
  <si>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</si>
  <si>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</si>
  <si>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</si>
  <si>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</si>
  <si>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</si>
  <si>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</si>
  <si>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</si>
  <si>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</si>
  <si>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</si>
  <si>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</si>
  <si>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</si>
  <si>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</si>
  <si>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</si>
  <si>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</si>
  <si>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</si>
  <si>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</si>
  <si>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</si>
  <si>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</si>
  <si>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</si>
  <si>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</si>
  <si>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</si>
  <si>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</si>
  <si>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</si>
  <si>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</si>
  <si>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</si>
  <si>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</si>
  <si>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</si>
  <si>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</si>
  <si>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</si>
  <si>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</si>
  <si>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</si>
  <si>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</si>
  <si>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</si>
  <si>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</si>
  <si>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</si>
  <si>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</si>
  <si>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</si>
  <si>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</si>
  <si>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</si>
  <si>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</si>
  <si>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</si>
  <si>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</si>
  <si>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</si>
  <si>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</si>
  <si>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</si>
  <si>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</si>
  <si>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</si>
  <si>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</si>
  <si>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</si>
  <si>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</si>
  <si>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</si>
  <si>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</si>
  <si>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</si>
  <si>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</si>
  <si>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</si>
  <si>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</si>
  <si>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</si>
  <si>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</si>
  <si>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</si>
  <si>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</si>
  <si>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</si>
  <si>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</si>
  <si>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</si>
  <si>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</si>
  <si>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</si>
  <si>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</si>
  <si>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</si>
  <si>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</si>
  <si>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</si>
  <si>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</si>
  <si>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</si>
  <si>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</si>
  <si>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</si>
  <si>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</si>
  <si>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</si>
  <si>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</si>
  <si>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</si>
  <si>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</si>
  <si>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</si>
  <si>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</si>
  <si>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</si>
  <si>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</si>
  <si>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</si>
  <si>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</si>
  <si>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</si>
  <si>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</si>
  <si>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</si>
  <si>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</si>
  <si>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</si>
  <si>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</si>
  <si>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</si>
  <si>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</si>
  <si>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</si>
  <si>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</si>
  <si>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</si>
  <si>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</si>
  <si>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</si>
  <si>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</si>
  <si>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</si>
  <si>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</si>
  <si>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</si>
  <si>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</si>
  <si>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</si>
  <si>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</si>
  <si>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</si>
  <si>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</si>
  <si>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</si>
  <si>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</si>
  <si>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</si>
  <si>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</si>
  <si>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</si>
  <si>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</si>
  <si>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</si>
  <si>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</si>
  <si>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</si>
  <si>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</si>
  <si>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</si>
  <si>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</si>
  <si>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</si>
  <si>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</si>
  <si>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</si>
  <si>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</si>
  <si>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</si>
  <si>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</si>
  <si>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</si>
  <si>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</si>
  <si>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</si>
  <si>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</si>
  <si>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</si>
  <si>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</si>
  <si>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</si>
  <si>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</si>
  <si>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</si>
  <si>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</si>
  <si>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</si>
  <si>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</si>
  <si>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</si>
  <si>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</si>
  <si>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</si>
  <si>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</si>
  <si>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</si>
  <si>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</si>
  <si>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</si>
  <si>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</si>
  <si>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</si>
  <si>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</si>
  <si>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</si>
  <si>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</si>
  <si>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</si>
  <si>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</si>
  <si>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</si>
  <si>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</si>
  <si>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</si>
  <si>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</si>
  <si>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</si>
  <si>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</si>
  <si>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</si>
  <si>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</si>
  <si>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</si>
  <si>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</si>
  <si>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</si>
  <si>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</si>
  <si>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</si>
  <si>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</si>
  <si>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</si>
  <si>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</si>
  <si>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</si>
  <si>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</si>
  <si>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</si>
  <si>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</si>
  <si>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</si>
  <si>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</si>
  <si>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</si>
  <si>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</si>
  <si>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</si>
  <si>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</si>
  <si>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</si>
  <si>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</si>
  <si>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</si>
  <si>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</si>
  <si>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</si>
  <si>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</si>
  <si>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</si>
  <si>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</si>
  <si>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</si>
  <si>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</si>
  <si>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</si>
  <si>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</si>
  <si>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</si>
  <si>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</si>
  <si>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</si>
  <si>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</si>
  <si>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</si>
  <si>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</si>
  <si>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</si>
  <si>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</si>
  <si>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</si>
  <si>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</si>
  <si>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</si>
  <si>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</si>
  <si>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</si>
  <si>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</si>
  <si>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</si>
  <si>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</si>
  <si>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</si>
  <si>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</si>
  <si>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</si>
  <si>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</si>
  <si>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</si>
  <si>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</si>
  <si>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</si>
  <si>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</si>
  <si>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</si>
  <si>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</si>
  <si>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</si>
  <si>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</si>
  <si>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</si>
  <si>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</si>
  <si>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</si>
  <si>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</si>
  <si>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</si>
  <si>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</si>
  <si>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</si>
  <si>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</si>
  <si>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</si>
  <si>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</si>
  <si>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</si>
  <si>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</si>
  <si>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</si>
  <si>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</si>
  <si>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</si>
  <si>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</si>
  <si>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</si>
  <si>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</si>
  <si>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</si>
  <si>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</si>
  <si>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</si>
  <si>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</si>
  <si>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</si>
  <si>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</si>
  <si>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</si>
  <si>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</si>
  <si>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</si>
  <si>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</si>
  <si>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</si>
  <si>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</si>
  <si>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</si>
  <si>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</si>
  <si>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</si>
  <si>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</si>
  <si>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</si>
  <si>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</si>
  <si>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</si>
  <si>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</si>
  <si>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</si>
  <si>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</si>
  <si>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</si>
  <si>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</si>
  <si>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</si>
  <si>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</si>
  <si>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</si>
  <si>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</si>
  <si>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</si>
  <si>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</si>
  <si>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</si>
  <si>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</si>
  <si>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</si>
  <si>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</si>
  <si>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</si>
  <si>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</si>
  <si>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</si>
  <si>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</si>
  <si>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</si>
  <si>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</si>
  <si>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</si>
  <si>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</si>
  <si>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</si>
  <si>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</si>
  <si>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</si>
  <si>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</si>
  <si>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</si>
  <si>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</si>
  <si>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</si>
  <si>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</si>
  <si>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</si>
  <si>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</si>
  <si>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</si>
  <si>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</si>
  <si>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</si>
  <si>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</si>
  <si>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</si>
  <si>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</si>
  <si>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</si>
  <si>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</si>
  <si>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</si>
  <si>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</si>
  <si>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</si>
  <si>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</si>
  <si>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</si>
  <si>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</si>
  <si>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</si>
  <si>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</si>
  <si>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</si>
  <si>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</si>
  <si>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</si>
  <si>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</si>
  <si>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</si>
  <si>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</si>
  <si>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</si>
  <si>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</si>
  <si>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</si>
  <si>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</si>
  <si>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</si>
  <si>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</si>
  <si>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</si>
  <si>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</si>
  <si>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</si>
  <si>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</si>
  <si>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</si>
  <si>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</si>
  <si>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</si>
  <si>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</si>
  <si>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</si>
  <si>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</si>
  <si>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</si>
  <si>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</si>
  <si>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</si>
  <si>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</si>
  <si>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</si>
  <si>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</si>
  <si>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</si>
  <si>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</si>
  <si>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</si>
  <si>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</si>
  <si>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</si>
  <si>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</si>
  <si>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</si>
  <si>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</si>
  <si>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</si>
  <si>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</si>
  <si>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</si>
  <si>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</si>
  <si>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</si>
  <si>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</si>
  <si>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</si>
  <si>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</si>
  <si>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</si>
  <si>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</si>
  <si>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</si>
  <si>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</si>
  <si>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</si>
  <si>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</si>
  <si>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</si>
  <si>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</si>
  <si>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</si>
  <si>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</si>
  <si>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</si>
  <si>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</si>
  <si>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</si>
  <si>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</si>
  <si>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</si>
  <si>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</si>
  <si>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</si>
  <si>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</si>
  <si>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</si>
  <si>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</si>
  <si>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</si>
  <si>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</si>
  <si>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</si>
  <si>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</si>
  <si>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</si>
  <si>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</si>
  <si>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</si>
  <si>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</si>
  <si>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</si>
  <si>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</si>
  <si>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</si>
  <si>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</si>
  <si>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</si>
  <si>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</si>
  <si>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</si>
  <si>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</si>
  <si>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</si>
  <si>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</si>
  <si>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</si>
  <si>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</si>
  <si>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</si>
  <si>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</si>
  <si>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</si>
  <si>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</si>
  <si>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</si>
  <si>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</si>
  <si>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</si>
  <si>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</si>
  <si>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</si>
  <si>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</si>
  <si>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</si>
  <si>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</si>
  <si>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</si>
  <si>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</si>
  <si>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</si>
  <si>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</si>
  <si>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</si>
  <si>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</si>
  <si>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</si>
  <si>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</si>
  <si>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</si>
  <si>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</si>
  <si>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</si>
  <si>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</si>
  <si>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</si>
  <si>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</si>
  <si>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</si>
  <si>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</si>
  <si>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</si>
  <si>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</si>
  <si>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</si>
  <si>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</si>
  <si>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</si>
  <si>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</si>
  <si>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</si>
  <si>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</si>
  <si>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</si>
  <si>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</si>
  <si>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</si>
  <si>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</si>
  <si>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</si>
  <si>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</si>
  <si>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</si>
  <si>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</si>
  <si>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</si>
  <si>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</si>
  <si>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</si>
  <si>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</si>
  <si>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</si>
  <si>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</si>
  <si>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</si>
  <si>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</si>
  <si>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</si>
  <si>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</si>
  <si>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</si>
  <si>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</si>
  <si>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</si>
  <si>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</si>
  <si>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</si>
  <si>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</si>
  <si>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</si>
  <si>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</si>
  <si>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</si>
  <si>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</si>
  <si>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</si>
  <si>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</si>
  <si>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</si>
  <si>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</si>
  <si>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</si>
  <si>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</si>
  <si>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</si>
  <si>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</si>
  <si>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</si>
  <si>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</si>
  <si>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</si>
  <si>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</si>
  <si>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</si>
  <si>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</si>
  <si>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</si>
  <si>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</si>
  <si>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</si>
  <si>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</si>
  <si>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</si>
  <si>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</si>
  <si>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</si>
  <si>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</si>
  <si>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</si>
  <si>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</si>
  <si>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</si>
  <si>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</si>
  <si>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</si>
  <si>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</si>
  <si>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</si>
  <si>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</si>
  <si>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</si>
  <si>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</si>
  <si>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</si>
  <si>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</si>
  <si>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</si>
  <si>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</si>
  <si>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</si>
  <si>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</si>
  <si>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</si>
  <si>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</si>
  <si>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</si>
  <si>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</si>
  <si>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</si>
  <si>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</si>
  <si>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</si>
  <si>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</si>
  <si>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</si>
  <si>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</si>
  <si>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</si>
  <si>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</si>
  <si>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</si>
  <si>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</si>
  <si>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</si>
  <si>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</si>
  <si>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</si>
  <si>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</si>
  <si>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</si>
  <si>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</si>
  <si>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</si>
  <si>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</si>
  <si>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</si>
  <si>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</si>
  <si>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</si>
  <si>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</si>
  <si>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</si>
  <si>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</si>
  <si>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</si>
  <si>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</si>
  <si>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</si>
  <si>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</si>
  <si>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</si>
  <si>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</si>
  <si>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</si>
  <si>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</si>
  <si>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</si>
  <si>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</si>
  <si>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</si>
  <si>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</si>
  <si>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</si>
  <si>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</si>
  <si>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</si>
  <si>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</si>
  <si>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</si>
  <si>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</si>
  <si>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</si>
  <si>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</si>
  <si>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</si>
  <si>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</si>
  <si>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</si>
  <si>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</si>
  <si>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</si>
  <si>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</si>
  <si>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</si>
  <si>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</si>
  <si>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</si>
  <si>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</si>
  <si>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</si>
  <si>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</si>
  <si>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</si>
  <si>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</si>
  <si>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</si>
  <si>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</si>
  <si>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</si>
  <si>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</si>
  <si>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</si>
  <si>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</si>
  <si>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</si>
  <si>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</si>
  <si>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</si>
  <si>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</si>
  <si>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</si>
  <si>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</si>
  <si>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</si>
  <si>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</si>
  <si>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</si>
  <si>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</si>
  <si>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</si>
  <si>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</si>
  <si>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</si>
  <si>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</si>
  <si>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</si>
  <si>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</si>
  <si>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</si>
  <si>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</si>
  <si>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</si>
  <si>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</si>
  <si>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</si>
  <si>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</si>
  <si>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</si>
  <si>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</si>
  <si>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</si>
  <si>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</si>
  <si>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</si>
  <si>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</si>
  <si>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</si>
  <si>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</si>
  <si>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</si>
  <si>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</si>
  <si>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</si>
  <si>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</si>
  <si>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</si>
  <si>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</si>
  <si>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</si>
  <si>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</si>
  <si>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</si>
  <si>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</si>
  <si>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</si>
  <si>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</si>
  <si>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</si>
  <si>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</si>
  <si>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</si>
  <si>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</si>
  <si>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</si>
  <si>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</si>
  <si>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</si>
  <si>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</si>
  <si>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</si>
  <si>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</si>
  <si>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</si>
  <si>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</si>
  <si>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</si>
  <si>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</si>
  <si>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</si>
  <si>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</si>
  <si>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</si>
  <si>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</si>
  <si>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</si>
  <si>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</si>
  <si>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</si>
  <si>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</si>
  <si>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</si>
  <si>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</si>
  <si>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</si>
  <si>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</si>
  <si>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</si>
  <si>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</si>
  <si>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</si>
  <si>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</si>
  <si>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</si>
  <si>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</si>
  <si>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</si>
  <si>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</si>
  <si>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</si>
  <si>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</si>
  <si>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</si>
  <si>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</si>
  <si>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</si>
  <si>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</si>
  <si>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</si>
  <si>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</si>
  <si>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</si>
  <si>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</si>
  <si>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</si>
  <si>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</si>
  <si>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</si>
  <si>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</si>
  <si>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</si>
  <si>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</si>
  <si>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</si>
  <si>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</si>
  <si>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</si>
  <si>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</si>
  <si>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</si>
  <si>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</si>
  <si>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</si>
  <si>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</si>
  <si>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</si>
  <si>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</si>
  <si>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</si>
  <si>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</si>
  <si>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</si>
  <si>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</si>
  <si>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</si>
  <si>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</si>
  <si>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</si>
  <si>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</si>
  <si>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</si>
  <si>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</si>
  <si>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</si>
  <si>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</si>
  <si>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</si>
  <si>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</si>
  <si>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</si>
  <si>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</si>
  <si>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</si>
  <si>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</si>
  <si>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</si>
  <si>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</si>
  <si>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</si>
  <si>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</si>
  <si>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</si>
  <si>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</si>
  <si>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</si>
  <si>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</si>
  <si>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</si>
  <si>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</si>
  <si>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</si>
  <si>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</si>
  <si>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</si>
  <si>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</si>
  <si>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</si>
  <si>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</si>
  <si>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</si>
  <si>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</si>
  <si>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</si>
  <si>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</si>
  <si>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</si>
  <si>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</si>
  <si>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</si>
  <si>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</si>
  <si>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</si>
  <si>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</si>
  <si>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</si>
  <si>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</si>
  <si>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</si>
  <si>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</si>
  <si>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</si>
  <si>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</si>
  <si>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</si>
  <si>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</si>
  <si>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</si>
  <si>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</si>
  <si>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</si>
  <si>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</si>
  <si>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</si>
  <si>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</si>
  <si>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</si>
  <si>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</si>
  <si>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</si>
  <si>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</si>
  <si>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</si>
  <si>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</si>
  <si>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</si>
  <si>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</si>
  <si>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</si>
  <si>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</si>
  <si>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</si>
  <si>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</si>
  <si>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</si>
  <si>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</si>
  <si>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</si>
  <si>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</si>
  <si>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</si>
  <si>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</si>
  <si>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</si>
  <si>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</si>
  <si>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</si>
  <si>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</si>
  <si>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</si>
  <si>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</si>
  <si>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</si>
  <si>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</si>
  <si>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</si>
  <si>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</si>
  <si>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</si>
  <si>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</si>
  <si>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</si>
  <si>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</si>
  <si>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</si>
  <si>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</si>
  <si>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</si>
  <si>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</si>
  <si>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</si>
  <si>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</si>
  <si>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</si>
  <si>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</si>
  <si>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</si>
  <si>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</si>
  <si>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</si>
  <si>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</si>
  <si>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</si>
  <si>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</si>
  <si>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</si>
  <si>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</si>
  <si>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</si>
  <si>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</si>
  <si>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</si>
  <si>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</si>
  <si>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</si>
  <si>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</si>
  <si>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</si>
  <si>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</si>
  <si>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</si>
  <si>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</si>
  <si>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</si>
  <si>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</si>
  <si>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</si>
  <si>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</si>
  <si>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</si>
  <si>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</si>
  <si>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</si>
  <si>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</si>
  <si>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</si>
  <si>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</si>
  <si>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</si>
  <si>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</si>
  <si>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</si>
  <si>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</si>
  <si>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</si>
  <si>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</si>
  <si>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</si>
  <si>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</si>
  <si>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</si>
  <si>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</si>
  <si>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</si>
  <si>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</si>
  <si>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</si>
  <si>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</si>
  <si>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</si>
  <si>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</si>
  <si>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</si>
  <si>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</si>
  <si>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</si>
  <si>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</si>
  <si>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</si>
  <si>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</si>
  <si>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</si>
  <si>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</si>
  <si>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</si>
  <si>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</si>
  <si>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</si>
  <si>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</si>
  <si>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</si>
  <si>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</si>
  <si>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</si>
  <si>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</si>
  <si>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</si>
  <si>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</si>
  <si>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</si>
  <si>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</si>
  <si>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</si>
  <si>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</si>
  <si>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</si>
  <si>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</si>
  <si>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</si>
  <si>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</si>
  <si>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</si>
  <si>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</si>
  <si>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</si>
  <si>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</si>
  <si>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</si>
  <si>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</si>
  <si>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</si>
  <si>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</si>
  <si>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</si>
  <si>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</si>
  <si>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</si>
  <si>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</si>
  <si>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</si>
  <si>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</si>
  <si>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</si>
  <si>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</si>
  <si>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</si>
  <si>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</si>
  <si>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</si>
  <si>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</si>
  <si>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</si>
  <si>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</si>
  <si>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</si>
  <si>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</si>
  <si>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</si>
  <si>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</si>
  <si>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</si>
  <si>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</si>
  <si>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</si>
  <si>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</si>
  <si>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</si>
  <si>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</si>
  <si>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</si>
  <si>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</si>
  <si>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</si>
  <si>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</si>
  <si>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</si>
  <si>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</si>
  <si>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</si>
  <si>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</si>
  <si>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</si>
  <si>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</si>
  <si>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</si>
  <si>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</si>
  <si>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</si>
  <si>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</si>
  <si>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</si>
  <si>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</si>
  <si>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</si>
  <si>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</si>
  <si>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</si>
  <si>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</si>
  <si>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</si>
  <si>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</si>
  <si>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</si>
  <si>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</si>
  <si>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</si>
  <si>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</si>
  <si>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</si>
  <si>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</si>
  <si>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</si>
  <si>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</si>
  <si>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</si>
  <si>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</si>
  <si>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</si>
  <si>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</si>
  <si>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</si>
  <si>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</si>
  <si>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</si>
  <si>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</si>
  <si>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</si>
  <si>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</si>
  <si>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</si>
  <si>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</si>
  <si>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</si>
  <si>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</si>
  <si>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</si>
  <si>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</si>
  <si>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</si>
  <si>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</si>
  <si>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</si>
  <si>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</si>
  <si>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</si>
  <si>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</si>
  <si>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</si>
  <si>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</si>
  <si>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</si>
  <si>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</si>
  <si>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</si>
  <si>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</si>
  <si>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</si>
  <si>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</si>
  <si>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</si>
  <si>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</si>
  <si>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</si>
  <si>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</si>
  <si>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</si>
  <si>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</si>
  <si>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</si>
  <si>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</si>
  <si>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</si>
  <si>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</si>
  <si>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</si>
  <si>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</si>
  <si>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</si>
  <si>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</si>
  <si>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</si>
  <si>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</si>
  <si>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</si>
  <si>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</si>
  <si>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</si>
  <si>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</si>
  <si>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</si>
  <si>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</si>
  <si>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</si>
  <si>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</si>
  <si>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</si>
  <si>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</si>
  <si>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</si>
  <si>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</si>
  <si>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</si>
  <si>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</si>
  <si>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</si>
  <si>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</si>
  <si>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</si>
  <si>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</si>
  <si>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</si>
  <si>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</si>
  <si>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</si>
  <si>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</si>
  <si>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</si>
  <si>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</si>
  <si>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</si>
  <si>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</si>
  <si>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</si>
  <si>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</si>
  <si>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</si>
  <si>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</si>
  <si>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</si>
  <si>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</si>
  <si>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</si>
  <si>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</si>
  <si>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</si>
  <si>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</si>
  <si>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</si>
  <si>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</si>
  <si>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</si>
  <si>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</si>
  <si>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</si>
  <si>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</si>
  <si>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</si>
  <si>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</si>
  <si>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</si>
  <si>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</si>
  <si>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</si>
  <si>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</si>
  <si>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</si>
  <si>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</si>
  <si>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</si>
  <si>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</si>
  <si>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</si>
  <si>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</si>
  <si>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</si>
  <si>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</si>
  <si>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</si>
  <si>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</si>
  <si>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</si>
  <si>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</si>
  <si>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</si>
  <si>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</si>
  <si>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</si>
  <si>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</si>
  <si>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</si>
  <si>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</si>
  <si>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</si>
  <si>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</si>
  <si>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</si>
  <si>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</si>
  <si>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</si>
  <si>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</si>
  <si>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</si>
  <si>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</si>
  <si>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</si>
  <si>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</si>
  <si>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</si>
  <si>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</si>
  <si>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</si>
  <si>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</si>
  <si>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</si>
  <si>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</si>
  <si>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</si>
  <si>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</si>
  <si>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</si>
  <si>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</si>
  <si>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</si>
  <si>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</si>
  <si>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</si>
  <si>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</si>
  <si>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</si>
  <si>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</si>
  <si>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</si>
  <si>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</si>
  <si>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</si>
  <si>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</si>
  <si>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</si>
  <si>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</si>
  <si>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</si>
  <si>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</si>
  <si>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</si>
  <si>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</si>
  <si>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</si>
  <si>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</si>
  <si>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</si>
  <si>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</si>
  <si>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</si>
  <si>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</si>
  <si>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</si>
  <si>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</si>
  <si>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</si>
  <si>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</si>
  <si>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</si>
  <si>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</si>
  <si>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</si>
  <si>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</si>
  <si>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</si>
  <si>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</si>
  <si>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</si>
  <si>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</si>
  <si>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</si>
  <si>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</si>
  <si>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</si>
  <si>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</si>
  <si>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</si>
  <si>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</si>
  <si>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</si>
  <si>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</si>
  <si>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</si>
  <si>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</si>
  <si>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</si>
  <si>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</si>
  <si>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</si>
  <si>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</si>
  <si>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</si>
  <si>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</si>
  <si>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</si>
  <si>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</si>
  <si>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</si>
  <si>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</si>
  <si>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</si>
  <si>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</si>
  <si>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</si>
  <si>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</si>
  <si>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</si>
  <si>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</si>
  <si>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</si>
  <si>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</si>
  <si>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</si>
  <si>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</si>
  <si>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</si>
  <si>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</si>
  <si>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</si>
  <si>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</si>
  <si>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</si>
  <si>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</si>
  <si>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</si>
  <si>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</si>
  <si>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</si>
  <si>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</si>
  <si>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</si>
  <si>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</si>
  <si>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</si>
  <si>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</si>
  <si>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</si>
  <si>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</si>
  <si>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</si>
  <si>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</si>
  <si>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</si>
  <si>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</si>
  <si>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</si>
  <si>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</si>
  <si>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</si>
  <si>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</si>
  <si>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</si>
  <si>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</si>
  <si>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</si>
  <si>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</si>
  <si>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</si>
  <si>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</si>
  <si>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</si>
  <si>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</si>
  <si>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</si>
  <si>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</si>
  <si>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</si>
  <si>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</si>
  <si>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</si>
  <si>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</si>
  <si>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</si>
  <si>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</si>
  <si>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</si>
  <si>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</si>
  <si>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</si>
  <si>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</si>
  <si>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</si>
  <si>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</si>
  <si>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</si>
  <si>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</si>
  <si>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</si>
  <si>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</si>
  <si>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</si>
  <si>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</si>
  <si>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</si>
  <si>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</si>
  <si>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</si>
  <si>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</si>
  <si>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</si>
  <si>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</si>
  <si>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</si>
  <si>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</si>
  <si>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</si>
  <si>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</si>
  <si>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</si>
  <si>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</si>
  <si>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</si>
  <si>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</si>
  <si>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</si>
  <si>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</si>
  <si>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</si>
  <si>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</si>
  <si>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</si>
  <si>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</si>
  <si>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</si>
  <si>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</si>
  <si>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</si>
  <si>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</si>
  <si>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</si>
  <si>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</si>
  <si>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</si>
  <si>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</si>
  <si>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</si>
  <si>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</si>
  <si>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</si>
  <si>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</si>
  <si>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</si>
  <si>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</si>
  <si>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</si>
  <si>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</si>
  <si>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</si>
  <si>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</si>
  <si>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</si>
  <si>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</si>
  <si>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</si>
  <si>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</si>
  <si>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</si>
  <si>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</si>
  <si>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</si>
  <si>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</si>
  <si>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</si>
  <si>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</si>
  <si>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</si>
  <si>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</si>
  <si>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</si>
  <si>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</si>
  <si>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</si>
  <si>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</si>
  <si>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</si>
  <si>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</si>
  <si>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</si>
  <si>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</si>
  <si>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</si>
  <si>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</si>
  <si>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</si>
  <si>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</si>
  <si>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</si>
  <si>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</si>
  <si>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</si>
  <si>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</si>
  <si>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</si>
  <si>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</si>
  <si>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</si>
  <si>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</si>
  <si>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</si>
  <si>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</si>
  <si>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</si>
  <si>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</si>
  <si>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</si>
  <si>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</si>
  <si>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</si>
  <si>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</si>
  <si>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</si>
  <si>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</si>
  <si>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</si>
  <si>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</si>
  <si>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</si>
  <si>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</si>
  <si>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</si>
  <si>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</si>
  <si>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</si>
  <si>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</si>
  <si>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</si>
  <si>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</si>
  <si>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</si>
  <si>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</si>
  <si>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</si>
  <si>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</si>
  <si>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</si>
  <si>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</si>
  <si>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</si>
  <si>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</si>
  <si>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</si>
  <si>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</si>
  <si>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</si>
  <si>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</si>
  <si>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</si>
  <si>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</si>
  <si>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</si>
  <si>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</si>
  <si>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</si>
  <si>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</si>
  <si>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</si>
  <si>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</si>
  <si>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</si>
  <si>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</si>
  <si>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</si>
  <si>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</si>
  <si>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</si>
  <si>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</si>
  <si>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</si>
  <si>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</si>
  <si>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</si>
  <si>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</si>
  <si>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</si>
  <si>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</si>
  <si>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</si>
  <si>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</si>
  <si>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</si>
  <si>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</si>
  <si>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</si>
  <si>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</si>
  <si>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</si>
  <si>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</si>
  <si>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</si>
  <si>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</si>
  <si>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</si>
  <si>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</si>
  <si>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</si>
  <si>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</si>
  <si>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</si>
  <si>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</si>
  <si>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</si>
  <si>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</si>
  <si>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</si>
  <si>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</si>
  <si>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</si>
  <si>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</si>
  <si>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</si>
  <si>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</si>
  <si>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</si>
  <si>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</si>
  <si>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</si>
  <si>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</si>
  <si>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</si>
  <si>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</si>
  <si>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</si>
  <si>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</si>
  <si>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</si>
  <si>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</si>
  <si>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</si>
  <si>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</si>
  <si>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</si>
  <si>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</si>
  <si>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</si>
  <si>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</si>
  <si>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</si>
  <si>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</si>
  <si>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</si>
  <si>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</si>
  <si>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</si>
  <si>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</si>
  <si>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</si>
  <si>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</si>
  <si>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</si>
  <si>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</si>
  <si>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</si>
  <si>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</si>
  <si>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</si>
  <si>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</si>
  <si>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</si>
  <si>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</si>
  <si>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</si>
  <si>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</si>
  <si>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</si>
  <si>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</si>
  <si>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</si>
  <si>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</si>
  <si>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</si>
  <si>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</si>
  <si>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</si>
  <si>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</si>
  <si>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</si>
  <si>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</si>
  <si>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</si>
  <si>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</si>
  <si>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</si>
  <si>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</si>
  <si>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</si>
  <si>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</si>
  <si>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</si>
  <si>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</si>
  <si>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</si>
  <si>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</si>
  <si>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</si>
  <si>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</si>
  <si>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</si>
  <si>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</si>
  <si>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</si>
  <si>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</si>
  <si>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</si>
  <si>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</si>
  <si>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</si>
  <si>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</si>
  <si>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</si>
  <si>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</si>
  <si>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</si>
  <si>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</si>
  <si>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</si>
  <si>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</si>
  <si>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</si>
  <si>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</si>
  <si>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</si>
  <si>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</si>
  <si>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</si>
  <si>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</si>
  <si>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</si>
  <si>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</si>
  <si>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</si>
  <si>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</si>
  <si>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</si>
  <si>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</si>
  <si>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</si>
  <si>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</si>
  <si>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</si>
  <si>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</si>
  <si>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</si>
  <si>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</si>
  <si>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</si>
  <si>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</si>
  <si>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</si>
  <si>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</si>
  <si>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</si>
  <si>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</si>
  <si>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</si>
  <si>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</si>
  <si>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</si>
  <si>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</si>
  <si>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</si>
  <si>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</si>
  <si>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</si>
  <si>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</si>
  <si>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</si>
  <si>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</si>
  <si>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</si>
  <si>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</si>
  <si>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</si>
  <si>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</si>
  <si>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</si>
  <si>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</si>
  <si>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</si>
  <si>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</si>
  <si>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</si>
  <si>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</si>
  <si>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</si>
  <si>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</si>
  <si>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</si>
  <si>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</si>
  <si>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</si>
  <si>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</si>
  <si>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</si>
  <si>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</si>
  <si>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</si>
  <si>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</si>
  <si>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</si>
  <si>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</si>
  <si>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</si>
  <si>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</si>
  <si>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</si>
  <si>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</si>
  <si>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</si>
  <si>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</si>
  <si>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</si>
  <si>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</si>
  <si>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</si>
  <si>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</si>
  <si>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</si>
  <si>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</si>
  <si>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</si>
  <si>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</si>
  <si>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</si>
  <si>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</si>
  <si>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</si>
  <si>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</si>
  <si>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</si>
  <si>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</si>
  <si>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</si>
  <si>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</si>
  <si>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</si>
  <si>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</si>
  <si>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</si>
  <si>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</si>
  <si>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</si>
  <si>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</si>
  <si>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</si>
  <si>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</si>
  <si>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</si>
  <si>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</si>
  <si>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</si>
  <si>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</si>
  <si>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</si>
  <si>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</si>
  <si>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</si>
  <si>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</si>
  <si>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</si>
  <si>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</si>
  <si>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</si>
  <si>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</si>
  <si>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</si>
  <si>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</si>
  <si>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</si>
  <si>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</si>
  <si>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</si>
  <si>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</si>
  <si>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</si>
  <si>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</si>
  <si>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</si>
  <si>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</si>
  <si>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</si>
  <si>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</si>
  <si>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</si>
  <si>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</si>
  <si>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</si>
  <si>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</si>
  <si>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</si>
  <si>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</si>
  <si>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</si>
  <si>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</si>
  <si>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</si>
  <si>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</si>
  <si>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</si>
  <si>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</si>
  <si>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</si>
  <si>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</si>
  <si>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</si>
  <si>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</si>
  <si>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</si>
  <si>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</si>
  <si>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</si>
  <si>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</si>
  <si>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</si>
  <si>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</si>
  <si>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</si>
  <si>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</si>
  <si>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</si>
  <si>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</si>
  <si>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</si>
  <si>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</si>
  <si>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</si>
  <si>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</si>
  <si>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</si>
  <si>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</si>
  <si>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</si>
  <si>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</si>
  <si>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</si>
  <si>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</si>
  <si>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</si>
  <si>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</si>
  <si>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</si>
  <si>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</si>
  <si>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</si>
  <si>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</si>
  <si>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</si>
  <si>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</si>
  <si>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</si>
  <si>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</si>
  <si>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</si>
  <si>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</si>
  <si>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</si>
  <si>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</si>
  <si>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</si>
  <si>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</si>
  <si>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</si>
  <si>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</si>
  <si>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</si>
  <si>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</si>
  <si>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</si>
  <si>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</si>
  <si>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</si>
  <si>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</si>
  <si>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</si>
  <si>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</si>
  <si>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</si>
  <si>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</si>
  <si>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</si>
  <si>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</si>
  <si>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</si>
  <si>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</si>
  <si>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</si>
  <si>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</si>
  <si>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</si>
  <si>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</si>
  <si>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</si>
  <si>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</si>
  <si>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</si>
  <si>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</si>
  <si>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</si>
  <si>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</si>
  <si>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</si>
  <si>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</si>
  <si>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</si>
  <si>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</si>
  <si>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</si>
  <si>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</si>
  <si>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</si>
  <si>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</si>
  <si>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</si>
  <si>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</si>
  <si>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</si>
  <si>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</si>
  <si>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</si>
  <si>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</si>
  <si>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</si>
  <si>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</si>
  <si>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</si>
  <si>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</si>
  <si>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</si>
  <si>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</si>
  <si>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</si>
  <si>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</si>
  <si>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</si>
  <si>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</si>
  <si>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</si>
  <si>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</si>
  <si>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</si>
  <si>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</si>
  <si>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</si>
  <si>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</si>
  <si>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</si>
  <si>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</si>
  <si>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</si>
  <si>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</si>
  <si>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</si>
  <si>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</si>
  <si>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</si>
  <si>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</si>
  <si>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</si>
  <si>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</si>
  <si>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</si>
  <si>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</si>
  <si>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</si>
  <si>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</si>
  <si>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</si>
  <si>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</si>
  <si>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</si>
  <si>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</si>
  <si>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</si>
  <si>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</si>
  <si>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</si>
  <si>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</si>
  <si>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</si>
  <si>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</si>
  <si>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</si>
  <si>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</si>
  <si>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</si>
  <si>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</si>
  <si>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</si>
  <si>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</si>
  <si>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</si>
  <si>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</si>
  <si>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</si>
  <si>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</si>
  <si>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</si>
  <si>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</si>
  <si>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</si>
  <si>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</si>
  <si>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</si>
  <si>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</si>
  <si>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</si>
  <si>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</si>
  <si>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</si>
  <si>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</si>
  <si>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</si>
  <si>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</si>
  <si>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</si>
  <si>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</si>
  <si>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</si>
  <si>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</si>
  <si>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</si>
  <si>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</si>
  <si>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</si>
  <si>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</si>
  <si>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</si>
  <si>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</si>
  <si>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</si>
  <si>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</si>
  <si>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</si>
  <si>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</si>
  <si>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</si>
  <si>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</si>
  <si>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</si>
  <si>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</si>
  <si>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</si>
  <si>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</si>
  <si>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</si>
  <si>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</si>
  <si>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</si>
  <si>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</si>
  <si>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</si>
  <si>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</si>
  <si>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</si>
  <si>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</si>
  <si>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</si>
  <si>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</si>
  <si>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</si>
  <si>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</si>
  <si>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</si>
  <si>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</si>
  <si>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</si>
  <si>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</si>
  <si>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</si>
  <si>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</si>
  <si>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</si>
  <si>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</si>
  <si>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</si>
  <si>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</si>
  <si>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</si>
  <si>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Coversion</t>
  </si>
  <si>
    <t>Date Ended Conversion</t>
  </si>
  <si>
    <t>(blank)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</si>
  <si>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</si>
  <si>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</si>
  <si>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</si>
  <si>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</si>
  <si>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</si>
  <si>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</si>
  <si>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</si>
  <si>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</si>
  <si>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</si>
  <si>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</si>
  <si>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</si>
  <si>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</si>
  <si>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</si>
  <si>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</si>
  <si>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</si>
  <si>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 xml:space="preserve">Pledged </t>
  </si>
  <si>
    <t># of Backers</t>
  </si>
  <si>
    <t>Median Goal</t>
  </si>
  <si>
    <t>Mean Pledged</t>
  </si>
  <si>
    <t>Median Pledged</t>
  </si>
  <si>
    <t>Mean Goal</t>
  </si>
  <si>
    <t>Successful</t>
  </si>
  <si>
    <t>Failed</t>
  </si>
  <si>
    <t>std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</si>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</sst>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[kickstarter_lesson_exercises_copy.xlsx]Sheet1!PivotTable1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D-4603-9B4A-1FD194C0B5E4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D-4603-9B4A-1FD194C0B5E4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D-4603-9B4A-1FD194C0B5E4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D-4603-9B4A-1FD194C0B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7995615"/>
        <c:axId val="1237998111"/>
      </c:barChart>
      <c:catAx>
        <c:axId val="12379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98111"/>
        <c:crosses val="autoZero"/>
        <c:auto val="1"/>
        <c:lblAlgn val="ctr"/>
        <c:lblOffset val="100"/>
        <c:noMultiLvlLbl val="0"/>
      </c:catAx>
      <c:valAx>
        <c:axId val="123799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99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[kickstarter_lesson_exercises_copy.xlsx]subcategory!PivotTable3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9-4EA6-9779-FA30A4748ACB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9-4EA6-9779-FA30A4748ACB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9-4EA6-9779-FA30A4748ACB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subcategory!$E$6:$E$9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D9-4EA6-9779-FA30A474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9969391"/>
        <c:axId val="1229968559"/>
      </c:barChart>
      <c:catAx>
        <c:axId val="122996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68559"/>
        <c:crosses val="autoZero"/>
        <c:auto val="1"/>
        <c:lblAlgn val="ctr"/>
        <c:lblOffset val="100"/>
        <c:noMultiLvlLbl val="0"/>
      </c:catAx>
      <c:valAx>
        <c:axId val="122996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96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[kickstarter_lesson_exercises_copy.xlsx]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26-4DF3-9A5B-2436F82A162F}"/>
            </c:ext>
          </c:extLst>
        </c:ser>
        <c:ser>
          <c:idx val="1"/>
          <c:order val="1"/>
          <c:tx>
            <c:strRef>
              <c:f>'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26-4DF3-9A5B-2436F82A162F}"/>
            </c:ext>
          </c:extLst>
        </c:ser>
        <c:ser>
          <c:idx val="2"/>
          <c:order val="2"/>
          <c:tx>
            <c:strRef>
              <c:f>'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26-4DF3-9A5B-2436F82A162F}"/>
            </c:ext>
          </c:extLst>
        </c:ser>
        <c:ser>
          <c:idx val="3"/>
          <c:order val="3"/>
          <c:tx>
            <c:strRef>
              <c:f>'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26-4DF3-9A5B-2436F82A162F}"/>
            </c:ext>
          </c:extLst>
        </c:ser>
        <c:ser>
          <c:idx val="4"/>
          <c:order val="4"/>
          <c:tx>
            <c:strRef>
              <c:f>' launch date'!$F$1:$F$2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launch date'!$F$3:$F$15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26-4DF3-9A5B-2436F82A1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545487"/>
        <c:axId val="1094706431"/>
      </c:lineChart>
      <c:catAx>
        <c:axId val="69654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706431"/>
        <c:crosses val="autoZero"/>
        <c:auto val="1"/>
        <c:lblAlgn val="ctr"/>
        <c:lblOffset val="100"/>
        <c:noMultiLvlLbl val="0"/>
      </c:catAx>
      <c:valAx>
        <c:axId val="109470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4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12</xdr:row>
      <xdr:rowOff>161925</xdr:rowOff>
    </xdr:from>
    <xdr:to>
      <xdr:col>15</xdr:col>
      <xdr:colOff>71437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0AE12-310E-42C2-95AB-9E22E3F20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447675</xdr:colOff>
      <xdr:row>3</xdr:row>
      <xdr:rowOff>133350</xdr:rowOff>
    </xdr:from>
    <xdr:to>
      <xdr:col>17</xdr:col>
      <xdr:colOff>342900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C88E7E-3784-4FE8-92D6-D300A66A9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1</xdr:row>
      <xdr:rowOff>180975</xdr:rowOff>
    </xdr:from>
    <xdr:to>
      <xdr:col>16</xdr:col>
      <xdr:colOff>123825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46E13-2143-4BFD-AA32-736F7B383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d Boeger" refreshedDate="44263.672820254629" createdVersion="6" refreshedVersion="6" minRefreshableVersion="3" recordCount="4114" xr:uid="{DE1CD4D5-433D-45DB-8412-A45ACED6B8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d Boeger" refreshedDate="44263.72489513889" createdVersion="6" refreshedVersion="6" minRefreshableVersion="3" recordCount="4119" xr:uid="{156EADB4-24BA-4FC2-9BE3-7316F312F81E}">
  <cacheSource type="worksheet">
    <worksheetSource ref="A1:T4120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d v="1970-01-01T00:00:00"/>
  </r>
  <r>
    <m/>
    <m/>
    <m/>
    <m/>
    <m/>
    <x v="4"/>
    <m/>
    <m/>
    <m/>
    <m/>
    <m/>
    <m/>
    <m/>
    <m/>
    <m/>
    <m/>
    <m/>
    <m/>
    <x v="4114"/>
    <d v="1970-01-01T00:00:00"/>
  </r>
  <r>
    <m/>
    <m/>
    <m/>
    <m/>
    <m/>
    <x v="4"/>
    <m/>
    <m/>
    <m/>
    <m/>
    <m/>
    <m/>
    <m/>
    <m/>
    <m/>
    <m/>
    <m/>
    <m/>
    <x v="4114"/>
    <d v="1970-01-01T00:00:00"/>
  </r>
  <r>
    <m/>
    <m/>
    <m/>
    <m/>
    <m/>
    <x v="4"/>
    <m/>
    <m/>
    <m/>
    <m/>
    <m/>
    <m/>
    <m/>
    <m/>
    <m/>
    <m/>
    <m/>
    <m/>
    <x v="4114"/>
    <d v="1970-01-01T00:00:00"/>
  </r>
  <r>
    <m/>
    <m/>
    <m/>
    <m/>
    <m/>
    <x v="4"/>
    <m/>
    <m/>
    <m/>
    <m/>
    <m/>
    <m/>
    <m/>
    <m/>
    <m/>
    <m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27328-A9AD-4F61-8FCE-07C69128441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C0A36-01AC-4FE6-8509-1B1A83EDB00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6410F-928D-4DF1-B1FD-ACD9FFC92B1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FFEB4-7A84-48BC-A709-3306F42B5FD0}">
  <dimension ref="A1:F6"/>
  <sheetViews>
    <sheetView workbookViewId="0">
      <selection activeCell="J4" sqref="I4:J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5">
      <c r="A6" s="15" t="s">
        <v>8361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11227-AAF0-42D3-8B55-F2624953B37A}">
  <dimension ref="A1:F9"/>
  <sheetViews>
    <sheetView workbookViewId="0">
      <selection activeCell="G10" sqref="G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8222</v>
      </c>
      <c r="B2" t="s">
        <v>8223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25">
      <c r="A7" s="15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25">
      <c r="A8" s="15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25">
      <c r="A9" s="15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B7C4-9E85-4609-A724-67005FB7A756}">
  <dimension ref="A1:G15"/>
  <sheetViews>
    <sheetView workbookViewId="0">
      <selection activeCell="C1" sqref="C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4" t="s">
        <v>8363</v>
      </c>
      <c r="B1" s="14" t="s">
        <v>8360</v>
      </c>
    </row>
    <row r="2" spans="1:7" x14ac:dyDescent="0.25">
      <c r="A2" s="14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8367</v>
      </c>
      <c r="G2" t="s">
        <v>8361</v>
      </c>
    </row>
    <row r="3" spans="1:7" x14ac:dyDescent="0.25">
      <c r="A3" s="17" t="s">
        <v>8368</v>
      </c>
      <c r="B3" s="11">
        <v>34</v>
      </c>
      <c r="C3" s="11">
        <v>149</v>
      </c>
      <c r="D3" s="11">
        <v>2</v>
      </c>
      <c r="E3" s="11">
        <v>182</v>
      </c>
      <c r="F3" s="11"/>
      <c r="G3" s="11">
        <v>367</v>
      </c>
    </row>
    <row r="4" spans="1:7" x14ac:dyDescent="0.25">
      <c r="A4" s="17" t="s">
        <v>8375</v>
      </c>
      <c r="B4" s="11">
        <v>27</v>
      </c>
      <c r="C4" s="11">
        <v>106</v>
      </c>
      <c r="D4" s="11">
        <v>18</v>
      </c>
      <c r="E4" s="11">
        <v>202</v>
      </c>
      <c r="F4" s="11"/>
      <c r="G4" s="11">
        <v>353</v>
      </c>
    </row>
    <row r="5" spans="1:7" x14ac:dyDescent="0.25">
      <c r="A5" s="17" t="s">
        <v>8376</v>
      </c>
      <c r="B5" s="11">
        <v>28</v>
      </c>
      <c r="C5" s="11">
        <v>108</v>
      </c>
      <c r="D5" s="11">
        <v>30</v>
      </c>
      <c r="E5" s="11">
        <v>180</v>
      </c>
      <c r="F5" s="11"/>
      <c r="G5" s="11">
        <v>346</v>
      </c>
    </row>
    <row r="6" spans="1:7" x14ac:dyDescent="0.25">
      <c r="A6" s="17" t="s">
        <v>8377</v>
      </c>
      <c r="B6" s="11">
        <v>27</v>
      </c>
      <c r="C6" s="11">
        <v>102</v>
      </c>
      <c r="D6" s="11"/>
      <c r="E6" s="11">
        <v>192</v>
      </c>
      <c r="F6" s="11"/>
      <c r="G6" s="11">
        <v>321</v>
      </c>
    </row>
    <row r="7" spans="1:7" x14ac:dyDescent="0.25">
      <c r="A7" s="17" t="s">
        <v>8369</v>
      </c>
      <c r="B7" s="11">
        <v>26</v>
      </c>
      <c r="C7" s="11">
        <v>126</v>
      </c>
      <c r="D7" s="11"/>
      <c r="E7" s="11">
        <v>234</v>
      </c>
      <c r="F7" s="11"/>
      <c r="G7" s="11">
        <v>386</v>
      </c>
    </row>
    <row r="8" spans="1:7" x14ac:dyDescent="0.25">
      <c r="A8" s="17" t="s">
        <v>8378</v>
      </c>
      <c r="B8" s="11">
        <v>27</v>
      </c>
      <c r="C8" s="11">
        <v>147</v>
      </c>
      <c r="D8" s="11"/>
      <c r="E8" s="11">
        <v>211</v>
      </c>
      <c r="F8" s="11"/>
      <c r="G8" s="11">
        <v>385</v>
      </c>
    </row>
    <row r="9" spans="1:7" x14ac:dyDescent="0.25">
      <c r="A9" s="17" t="s">
        <v>8370</v>
      </c>
      <c r="B9" s="11">
        <v>43</v>
      </c>
      <c r="C9" s="11">
        <v>150</v>
      </c>
      <c r="D9" s="11"/>
      <c r="E9" s="11">
        <v>194</v>
      </c>
      <c r="F9" s="11"/>
      <c r="G9" s="11">
        <v>387</v>
      </c>
    </row>
    <row r="10" spans="1:7" x14ac:dyDescent="0.25">
      <c r="A10" s="17" t="s">
        <v>8371</v>
      </c>
      <c r="B10" s="11">
        <v>33</v>
      </c>
      <c r="C10" s="11">
        <v>134</v>
      </c>
      <c r="D10" s="11"/>
      <c r="E10" s="11">
        <v>166</v>
      </c>
      <c r="F10" s="11"/>
      <c r="G10" s="11">
        <v>333</v>
      </c>
    </row>
    <row r="11" spans="1:7" x14ac:dyDescent="0.25">
      <c r="A11" s="17" t="s">
        <v>8372</v>
      </c>
      <c r="B11" s="11">
        <v>24</v>
      </c>
      <c r="C11" s="11">
        <v>127</v>
      </c>
      <c r="D11" s="11"/>
      <c r="E11" s="11">
        <v>147</v>
      </c>
      <c r="F11" s="11"/>
      <c r="G11" s="11">
        <v>298</v>
      </c>
    </row>
    <row r="12" spans="1:7" x14ac:dyDescent="0.25">
      <c r="A12" s="17" t="s">
        <v>8373</v>
      </c>
      <c r="B12" s="11">
        <v>20</v>
      </c>
      <c r="C12" s="11">
        <v>149</v>
      </c>
      <c r="D12" s="11"/>
      <c r="E12" s="11">
        <v>183</v>
      </c>
      <c r="F12" s="11"/>
      <c r="G12" s="11">
        <v>352</v>
      </c>
    </row>
    <row r="13" spans="1:7" x14ac:dyDescent="0.25">
      <c r="A13" s="17" t="s">
        <v>8374</v>
      </c>
      <c r="B13" s="11">
        <v>37</v>
      </c>
      <c r="C13" s="11">
        <v>114</v>
      </c>
      <c r="D13" s="11"/>
      <c r="E13" s="11">
        <v>183</v>
      </c>
      <c r="F13" s="11"/>
      <c r="G13" s="11">
        <v>334</v>
      </c>
    </row>
    <row r="14" spans="1:7" x14ac:dyDescent="0.25">
      <c r="A14" s="17" t="s">
        <v>8379</v>
      </c>
      <c r="B14" s="11">
        <v>23</v>
      </c>
      <c r="C14" s="11">
        <v>118</v>
      </c>
      <c r="D14" s="11"/>
      <c r="E14" s="11">
        <v>111</v>
      </c>
      <c r="F14" s="11"/>
      <c r="G14" s="11">
        <v>252</v>
      </c>
    </row>
    <row r="15" spans="1:7" x14ac:dyDescent="0.25">
      <c r="A15" s="17" t="s">
        <v>8361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7CE83-6376-4745-A63B-A8BEF0FB0D74}">
  <dimension ref="A1:E6"/>
  <sheetViews>
    <sheetView workbookViewId="0">
      <selection activeCell="I5" sqref="I5"/>
    </sheetView>
  </sheetViews>
  <sheetFormatPr defaultRowHeight="15" x14ac:dyDescent="0.25"/>
  <cols>
    <col min="1" max="1" width="33.5703125" bestFit="1" customWidth="1"/>
    <col min="2" max="2" width="39.42578125" style="3" customWidth="1"/>
    <col min="5" max="5" width="11.42578125" bestFit="1" customWidth="1"/>
  </cols>
  <sheetData>
    <row r="1" spans="1:5" x14ac:dyDescent="0.25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</row>
    <row r="2" spans="1:5" ht="60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VLOOKUP(A2,Kickstarter!B:F, 4, FALSE)</f>
        <v>2020</v>
      </c>
      <c r="E2">
        <f>VLOOKUP(A2,Kickstarter!B:L, 11, FALSE)</f>
        <v>39</v>
      </c>
    </row>
    <row r="3" spans="1:5" ht="60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VLOOKUP(A3,Kickstarter!B:F, 4, FALSE)</f>
        <v>2020</v>
      </c>
      <c r="E3">
        <f>VLOOKUP(A3,Kickstarter!B:L, 11, FALSE)</f>
        <v>56</v>
      </c>
    </row>
    <row r="4" spans="1:5" ht="60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VLOOKUP(A4,Kickstarter!B:F, 4, FALSE)</f>
        <v>2576</v>
      </c>
      <c r="E4">
        <f>VLOOKUP(A4,Kickstarter!B:L, 11, FALSE)</f>
        <v>78</v>
      </c>
    </row>
    <row r="5" spans="1:5" ht="60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VLOOKUP(A5,Kickstarter!B:F, 4, FALSE)</f>
        <v>1168</v>
      </c>
      <c r="E5">
        <f>VLOOKUP(A5,Kickstarter!B:L, 11, FALSE)</f>
        <v>26</v>
      </c>
    </row>
    <row r="6" spans="1:5" ht="60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VLOOKUP(A6,Kickstarter!B:F, 4, FALSE)</f>
        <v>4137</v>
      </c>
      <c r="E6">
        <f>VLOOKUP(A6,Kickstarter!B:L,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0"/>
  <sheetViews>
    <sheetView tabSelected="1" topLeftCell="K1" zoomScale="70" zoomScaleNormal="70" workbookViewId="0">
      <pane ySplit="521" topLeftCell="A3763" activePane="bottomLeft" state="frozen"/>
      <selection pane="bottomLeft" activeCell="J2924" sqref="J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85546875" style="6" bestFit="1" customWidth="1"/>
    <col min="5" max="5" width="17.42578125" style="8" bestFit="1" customWidth="1"/>
    <col min="6" max="6" width="21.28515625" customWidth="1"/>
    <col min="7" max="7" width="17.85546875" customWidth="1"/>
    <col min="8" max="8" width="19.85546875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4.42578125" customWidth="1"/>
    <col min="13" max="13" width="36.42578125" customWidth="1"/>
    <col min="14" max="14" width="41.140625" customWidth="1"/>
    <col min="15" max="15" width="24.5703125" style="11" bestFit="1" customWidth="1"/>
    <col min="16" max="16" width="22.42578125" bestFit="1" customWidth="1"/>
    <col min="17" max="17" width="41.140625" customWidth="1"/>
    <col min="18" max="18" width="18.28515625" bestFit="1" customWidth="1"/>
    <col min="19" max="19" width="24" bestFit="1" customWidth="1"/>
    <col min="20" max="20" width="23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9" t="s">
        <v>8359</v>
      </c>
      <c r="S1" t="s">
        <v>8365</v>
      </c>
      <c r="T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 2), 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 2), 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 2), 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 2), 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 2), 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 2), 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 2), 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 2), 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 2), 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 2), 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 2), 0)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 2), 0)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 2), 0)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 2), 0)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 2), 0)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 2), 0)</f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 2), 0)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 2), 0)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 2), 0)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 2), 0)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 2), 0)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 2), 0)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 2), 0)</f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 2), 0)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 2), 0)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 2), 0)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 2), 0)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 2), 0)</f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 2), 0)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 2), 0)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 2), 0)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 2), 0)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 2), 0)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 2), 0)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 2), 0)</f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 2), 0)</f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 2), 0)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 2), 0)</f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 2), 0)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 2), 0)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 2), 0)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 2), 0)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 2), 0)</f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 2), 0)</f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 2), 0)</f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 2), 0)</f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 2), 0)</f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 2), 0)</f>
        <v>12.5</v>
      </c>
      <c r="Q3203" s="1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 2), 0)</f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 2), 0)</f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 2), 0)</f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 2), 0)</f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 2), 0)</f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 2), 0)</f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 2), 0)</f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 2), 0)</f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 2), 0)</f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 2), 0)</f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 2), 0)</f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 2), 0)</f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 2), 0)</f>
        <v>0</v>
      </c>
      <c r="Q4099" s="13" t="s">
        <v>8315</v>
      </c>
      <c r="R4099" t="s">
        <v>8316</v>
      </c>
      <c r="S4099" s="16">
        <f t="shared" ref="S4099:S4120" si="258">(((J4099/60)/60)/24)+DATE(1970,1,1)</f>
        <v>42344.824502314819</v>
      </c>
      <c r="T4099" s="16">
        <f t="shared" ref="T4099:T4120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idden="1" x14ac:dyDescent="0.25">
      <c r="S4116" s="16">
        <f t="shared" si="258"/>
        <v>25569</v>
      </c>
      <c r="T4116" s="16">
        <f t="shared" si="259"/>
        <v>25569</v>
      </c>
    </row>
    <row r="4117" spans="1:20" hidden="1" x14ac:dyDescent="0.25">
      <c r="S4117" s="16">
        <f t="shared" si="258"/>
        <v>25569</v>
      </c>
      <c r="T4117" s="16">
        <f t="shared" si="259"/>
        <v>25569</v>
      </c>
    </row>
    <row r="4118" spans="1:20" hidden="1" x14ac:dyDescent="0.25">
      <c r="S4118" s="16">
        <f t="shared" si="258"/>
        <v>25569</v>
      </c>
      <c r="T4118" s="16">
        <f t="shared" si="259"/>
        <v>25569</v>
      </c>
    </row>
    <row r="4119" spans="1:20" hidden="1" x14ac:dyDescent="0.25">
      <c r="S4119" s="16">
        <f t="shared" si="258"/>
        <v>25569</v>
      </c>
      <c r="T4119" s="16">
        <f t="shared" si="259"/>
        <v>25569</v>
      </c>
    </row>
    <row r="4120" spans="1:20" hidden="1" x14ac:dyDescent="0.25">
      <c r="S4120" s="16">
        <f t="shared" si="258"/>
        <v>25569</v>
      </c>
      <c r="T4120" s="16">
        <f t="shared" si="259"/>
        <v>25569</v>
      </c>
    </row>
  </sheetData>
  <autoFilter ref="A1:T4120" xr:uid="{6E4D2D42-2BFA-4822-99C8-BBBD83DA7DD1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9">
    <sortCondition ref="A1:A4119"/>
  </sortState>
  <conditionalFormatting sqref="F1:F1048576">
    <cfRule type="cellIs" dxfId="4" priority="14" operator="equal">
      <formula>"live"</formula>
    </cfRule>
    <cfRule type="cellIs" dxfId="3" priority="13" operator="equal">
      <formula>"successful"</formula>
    </cfRule>
    <cfRule type="cellIs" dxfId="2" priority="12" operator="equal">
      <formula>"failed"</formula>
    </cfRule>
    <cfRule type="cellIs" dxfId="1" priority="11" operator="equal">
      <formula>"cancelled"</formula>
    </cfRule>
    <cfRule type="cellIs" dxfId="0" priority="7" operator="equal">
      <formula>"canceled"</formula>
    </cfRule>
  </conditionalFormatting>
  <conditionalFormatting sqref="O1">
    <cfRule type="colorScale" priority="10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9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rgb="FF0070C0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8696B"/>
        <color rgb="FF63BE7B"/>
      </colorScale>
    </cfRule>
    <cfRule type="colorScale" priority="1">
      <colorScale>
        <cfvo type="min"/>
        <cfvo type="percent" val="90"/>
        <color rgb="FFFF0000"/>
        <color rgb="FF0070C0"/>
      </colorScale>
    </cfRule>
  </conditionalFormatting>
  <conditionalFormatting sqref="O6">
    <cfRule type="colorScale" priority="4">
      <colorScale>
        <cfvo type="min"/>
        <cfvo type="max"/>
        <color rgb="FFFF7128"/>
        <color rgb="FFFFEF9C"/>
      </colorScale>
    </cfRule>
  </conditionalFormatting>
  <conditionalFormatting sqref="O2:O4118">
    <cfRule type="colorScale" priority="3">
      <colorScale>
        <cfvo type="min"/>
        <cfvo type="max"/>
        <color rgb="FFFF0000"/>
        <color rgb="FF0070C0"/>
      </colorScale>
    </cfRule>
  </conditionalFormatting>
  <conditionalFormatting sqref="O2:O4115">
    <cfRule type="colorScale" priority="2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CF04A-4FEA-437E-9F2C-29C1E5B957D5}">
  <dimension ref="A1:C10"/>
  <sheetViews>
    <sheetView workbookViewId="0">
      <selection activeCell="H7" sqref="H7"/>
    </sheetView>
  </sheetViews>
  <sheetFormatPr defaultRowHeight="15" x14ac:dyDescent="0.25"/>
  <cols>
    <col min="1" max="1" width="24.5703125" bestFit="1" customWidth="1"/>
    <col min="2" max="2" width="10.5703125" style="18" bestFit="1" customWidth="1"/>
    <col min="3" max="3" width="11.5703125" style="18" bestFit="1" customWidth="1"/>
  </cols>
  <sheetData>
    <row r="1" spans="1:3" x14ac:dyDescent="0.25">
      <c r="B1" s="18" t="s">
        <v>8389</v>
      </c>
      <c r="C1" s="18" t="s">
        <v>8390</v>
      </c>
    </row>
    <row r="2" spans="1:3" x14ac:dyDescent="0.25">
      <c r="A2" t="s">
        <v>8388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8385</v>
      </c>
      <c r="B3" s="18" t="e">
        <f>MEDIAN(#REF!)</f>
        <v>#REF!</v>
      </c>
      <c r="C3" s="18" t="e">
        <f>MEDIAN(#REF!)</f>
        <v>#REF!</v>
      </c>
    </row>
    <row r="5" spans="1:3" x14ac:dyDescent="0.25">
      <c r="A5" t="s">
        <v>8386</v>
      </c>
      <c r="B5" s="18" t="e">
        <f>AVERAGE(#REF!)</f>
        <v>#REF!</v>
      </c>
      <c r="C5" s="18" t="e">
        <f>AVERAGE(#REF!)</f>
        <v>#REF!</v>
      </c>
    </row>
    <row r="6" spans="1:3" x14ac:dyDescent="0.25">
      <c r="A6" t="s">
        <v>8387</v>
      </c>
      <c r="B6" s="18" t="e">
        <f>MEDIAN(#REF!)</f>
        <v>#REF!</v>
      </c>
      <c r="C6" s="18" t="e">
        <f>MEDIAN(#REF!)</f>
        <v>#REF!</v>
      </c>
    </row>
    <row r="7" spans="1:3" x14ac:dyDescent="0.25">
      <c r="A7" t="s">
        <v>8391</v>
      </c>
      <c r="B7" s="18" t="e">
        <f>_xlfn.STDEV.P(#REF!)</f>
        <v>#REF!</v>
      </c>
      <c r="C7" s="18" t="e">
        <f>_xlfn.STDEV.P(#REF!)</f>
        <v>#REF!</v>
      </c>
    </row>
    <row r="8" spans="1:3" x14ac:dyDescent="0.25">
      <c r="A8" t="s">
        <v>8392</v>
      </c>
      <c r="B8" s="18" t="e">
        <f>_xlfn.QUARTILE.EXC(#REF!, 3)</f>
        <v>#REF!</v>
      </c>
      <c r="C8" s="18" t="e">
        <f>_xlfn.QUARTILE.EXC(#REF!, 3)</f>
        <v>#REF!</v>
      </c>
    </row>
    <row r="9" spans="1:3" x14ac:dyDescent="0.25">
      <c r="A9" t="s">
        <v>8393</v>
      </c>
      <c r="B9" s="18" t="e">
        <f>_xlfn.QUARTILE.EXC(#REF!, 1)</f>
        <v>#REF!</v>
      </c>
      <c r="C9" s="18" t="e">
        <f>_xlfn.QUARTILE.EXC(#REF!, 1)</f>
        <v>#REF!</v>
      </c>
    </row>
    <row r="10" spans="1:3" x14ac:dyDescent="0.25">
      <c r="A10" t="s">
        <v>8394</v>
      </c>
      <c r="B10" s="18" t="e">
        <f>B8-B9</f>
        <v>#REF!</v>
      </c>
      <c r="C10" s="18" t="e">
        <f>C8-C9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subcategory</vt:lpstr>
      <vt:lpstr> launch date</vt:lpstr>
      <vt:lpstr>Edinburgh Research</vt:lpstr>
      <vt:lpstr>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Reed Boeger</cp:lastModifiedBy>
  <dcterms:created xsi:type="dcterms:W3CDTF">2017-04-20T15:17:24Z</dcterms:created>
  <dcterms:modified xsi:type="dcterms:W3CDTF">2021-03-15T20:29:53Z</dcterms:modified>
</cp:coreProperties>
</file>