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/Documents/GitHub/teacher-tools/downloads/"/>
    </mc:Choice>
  </mc:AlternateContent>
  <xr:revisionPtr revIDLastSave="0" documentId="13_ncr:1_{B06BD8B7-5B33-974A-9908-91087AAF687A}" xr6:coauthVersionLast="47" xr6:coauthVersionMax="47" xr10:uidLastSave="{00000000-0000-0000-0000-000000000000}"/>
  <bookViews>
    <workbookView xWindow="0" yWindow="500" windowWidth="28800" windowHeight="17500" xr2:uid="{F1CCD67E-1967-B847-A30E-CC2F0874E884}"/>
  </bookViews>
  <sheets>
    <sheet name="Questions" sheetId="1" r:id="rId1"/>
    <sheet name="Quiz" sheetId="5" r:id="rId2"/>
    <sheet name="Answers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1" l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A18" i="1"/>
  <c r="A19" i="1"/>
  <c r="A20" i="1"/>
  <c r="A21" i="1"/>
  <c r="A22" i="1"/>
  <c r="A23" i="1"/>
  <c r="A24" i="1"/>
  <c r="A25" i="1"/>
  <c r="I18" i="1"/>
  <c r="I19" i="1"/>
  <c r="I20" i="1"/>
  <c r="I21" i="1"/>
  <c r="I22" i="1"/>
  <c r="I23" i="1"/>
  <c r="I24" i="1"/>
  <c r="I25" i="1"/>
  <c r="I26" i="1"/>
  <c r="N5" i="5"/>
  <c r="N5" i="6" s="1"/>
  <c r="N4" i="5"/>
  <c r="N3" i="5"/>
  <c r="N3" i="6" s="1"/>
  <c r="N2" i="5"/>
  <c r="N2" i="6" s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7" i="1"/>
  <c r="I28" i="1"/>
  <c r="I29" i="1"/>
  <c r="I30" i="1"/>
  <c r="I3" i="1"/>
  <c r="I2" i="1"/>
  <c r="N4" i="6" l="1"/>
  <c r="A10" i="1"/>
  <c r="A3" i="1"/>
  <c r="A4" i="1"/>
  <c r="A5" i="1"/>
  <c r="A6" i="1"/>
  <c r="A7" i="1"/>
  <c r="A8" i="1"/>
  <c r="A9" i="1"/>
  <c r="A11" i="1"/>
  <c r="A12" i="1"/>
  <c r="A13" i="1"/>
  <c r="A14" i="1"/>
  <c r="A15" i="1"/>
  <c r="A16" i="1"/>
  <c r="A17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2" i="1"/>
  <c r="A20" i="6" l="1"/>
  <c r="A14" i="6"/>
  <c r="A26" i="6"/>
  <c r="A2" i="6"/>
  <c r="A8" i="6"/>
  <c r="A20" i="5"/>
  <c r="A14" i="5"/>
  <c r="A8" i="5"/>
  <c r="A26" i="5"/>
  <c r="A2" i="5"/>
  <c r="I2" i="6" l="1"/>
  <c r="E2" i="6"/>
  <c r="H2" i="6"/>
  <c r="D2" i="6"/>
  <c r="G2" i="6"/>
  <c r="F2" i="6"/>
  <c r="C2" i="6"/>
  <c r="I26" i="6"/>
  <c r="E26" i="6"/>
  <c r="H26" i="6"/>
  <c r="D26" i="6"/>
  <c r="G26" i="6"/>
  <c r="C26" i="6"/>
  <c r="F26" i="6"/>
  <c r="G14" i="6"/>
  <c r="C14" i="6"/>
  <c r="F14" i="6"/>
  <c r="I14" i="6"/>
  <c r="E14" i="6"/>
  <c r="H14" i="6"/>
  <c r="D14" i="6"/>
  <c r="H8" i="6"/>
  <c r="D8" i="6"/>
  <c r="G8" i="6"/>
  <c r="C8" i="6"/>
  <c r="I8" i="6"/>
  <c r="F8" i="6"/>
  <c r="E8" i="6"/>
  <c r="F20" i="6"/>
  <c r="I20" i="6"/>
  <c r="E20" i="6"/>
  <c r="H20" i="6"/>
  <c r="D20" i="6"/>
  <c r="G20" i="6"/>
  <c r="C20" i="6"/>
  <c r="I26" i="5"/>
  <c r="E26" i="5"/>
  <c r="H26" i="5"/>
  <c r="D26" i="5"/>
  <c r="G26" i="5"/>
  <c r="C26" i="5"/>
  <c r="F26" i="5"/>
  <c r="H8" i="5"/>
  <c r="D8" i="5"/>
  <c r="G8" i="5"/>
  <c r="C8" i="5"/>
  <c r="F8" i="5"/>
  <c r="I8" i="5"/>
  <c r="E8" i="5"/>
  <c r="G14" i="5"/>
  <c r="C14" i="5"/>
  <c r="F14" i="5"/>
  <c r="I14" i="5"/>
  <c r="E14" i="5"/>
  <c r="H14" i="5"/>
  <c r="D14" i="5"/>
  <c r="I2" i="5"/>
  <c r="E2" i="5"/>
  <c r="H2" i="5"/>
  <c r="D2" i="5"/>
  <c r="G2" i="5"/>
  <c r="C2" i="5"/>
  <c r="F2" i="5"/>
  <c r="F20" i="5"/>
  <c r="I20" i="5"/>
  <c r="E20" i="5"/>
  <c r="H20" i="5"/>
  <c r="D20" i="5"/>
  <c r="G20" i="5"/>
  <c r="C20" i="5"/>
  <c r="C17" i="5" l="1"/>
  <c r="C12" i="6"/>
  <c r="C23" i="6"/>
  <c r="C4" i="6"/>
  <c r="C28" i="6"/>
  <c r="C29" i="6"/>
  <c r="C3" i="6"/>
  <c r="C18" i="6"/>
  <c r="C11" i="6"/>
  <c r="C24" i="6"/>
  <c r="C17" i="6"/>
  <c r="C10" i="6"/>
  <c r="C9" i="6"/>
  <c r="C27" i="6"/>
  <c r="C6" i="6"/>
  <c r="C21" i="6"/>
  <c r="C22" i="6"/>
  <c r="C15" i="6"/>
  <c r="C16" i="6"/>
  <c r="C30" i="6"/>
  <c r="C5" i="6"/>
  <c r="I30" i="6"/>
  <c r="I28" i="6"/>
  <c r="I27" i="6"/>
  <c r="I29" i="6"/>
  <c r="I25" i="6"/>
  <c r="I24" i="6"/>
  <c r="I22" i="6"/>
  <c r="I23" i="6"/>
  <c r="I21" i="6"/>
  <c r="I11" i="6"/>
  <c r="I9" i="6"/>
  <c r="I13" i="6"/>
  <c r="I12" i="6"/>
  <c r="I10" i="6"/>
  <c r="I17" i="6"/>
  <c r="I15" i="6"/>
  <c r="I19" i="6"/>
  <c r="I18" i="6"/>
  <c r="I16" i="6"/>
  <c r="I6" i="6"/>
  <c r="I3" i="6"/>
  <c r="I4" i="6"/>
  <c r="I7" i="6"/>
  <c r="I5" i="6"/>
  <c r="C22" i="5"/>
  <c r="C12" i="5"/>
  <c r="C27" i="5"/>
  <c r="C23" i="5"/>
  <c r="C11" i="5"/>
  <c r="C29" i="5"/>
  <c r="C5" i="5"/>
  <c r="C21" i="5"/>
  <c r="C3" i="5"/>
  <c r="C15" i="5"/>
  <c r="C28" i="5"/>
  <c r="C30" i="5"/>
  <c r="C4" i="5"/>
  <c r="C10" i="5"/>
  <c r="C18" i="5"/>
  <c r="C9" i="5"/>
  <c r="C6" i="5"/>
  <c r="C16" i="5"/>
  <c r="C24" i="5"/>
  <c r="I25" i="5"/>
  <c r="I24" i="5"/>
  <c r="I22" i="5"/>
  <c r="I23" i="5"/>
  <c r="I21" i="5"/>
  <c r="I6" i="5"/>
  <c r="I3" i="5"/>
  <c r="I4" i="5"/>
  <c r="I7" i="5"/>
  <c r="I5" i="5"/>
  <c r="I17" i="5"/>
  <c r="I15" i="5"/>
  <c r="I19" i="5"/>
  <c r="I18" i="5"/>
  <c r="I16" i="5"/>
  <c r="I11" i="5"/>
  <c r="I9" i="5"/>
  <c r="I13" i="5"/>
  <c r="I12" i="5"/>
  <c r="I10" i="5"/>
  <c r="I30" i="5"/>
  <c r="I28" i="5"/>
  <c r="I29" i="5"/>
  <c r="I27" i="5"/>
</calcChain>
</file>

<file path=xl/sharedStrings.xml><?xml version="1.0" encoding="utf-8"?>
<sst xmlns="http://schemas.openxmlformats.org/spreadsheetml/2006/main" count="331" uniqueCount="154">
  <si>
    <t>Which microphones exhibit proximity effect?</t>
  </si>
  <si>
    <t>Cardioid</t>
  </si>
  <si>
    <t>Directional</t>
  </si>
  <si>
    <t>Unidirectional</t>
  </si>
  <si>
    <t>Bi-directional</t>
  </si>
  <si>
    <t>A</t>
  </si>
  <si>
    <t>B</t>
  </si>
  <si>
    <t>C</t>
  </si>
  <si>
    <t>D</t>
  </si>
  <si>
    <t>Hyper-cardioid</t>
  </si>
  <si>
    <t>Omnidirectional</t>
  </si>
  <si>
    <t>Which polar pattern has the best rear rejection?</t>
  </si>
  <si>
    <t>Dynamic</t>
  </si>
  <si>
    <t>Which does not use electromagnetism?</t>
  </si>
  <si>
    <t>Ribbon</t>
  </si>
  <si>
    <t>Condenser</t>
  </si>
  <si>
    <t>Which generally has better transient response?</t>
  </si>
  <si>
    <t>y</t>
  </si>
  <si>
    <t>TEST:</t>
  </si>
  <si>
    <t>-</t>
  </si>
  <si>
    <t>Which microphones require phantom power?</t>
  </si>
  <si>
    <t>Which microphones can generally handle higher SPL?</t>
  </si>
  <si>
    <t>Which microphone contains a moving coil?</t>
  </si>
  <si>
    <t>How does a dynamic mic produce a signal?</t>
  </si>
  <si>
    <t>Capacitance</t>
  </si>
  <si>
    <t>Electromagnetic induction</t>
  </si>
  <si>
    <t>Phantom Power</t>
  </si>
  <si>
    <t>A thin metallic strip</t>
  </si>
  <si>
    <t>Higher tolerance for loud volumes</t>
  </si>
  <si>
    <t>More robust</t>
  </si>
  <si>
    <t>Faster transient response</t>
  </si>
  <si>
    <t>Identify a characteristic of a condenser mic</t>
  </si>
  <si>
    <t>Generally cheaper</t>
  </si>
  <si>
    <t>Flatter frequency response</t>
  </si>
  <si>
    <t>Identify a characteristic of a dynamic mic</t>
  </si>
  <si>
    <t>More sensitive</t>
  </si>
  <si>
    <t>Common for studio vocals</t>
  </si>
  <si>
    <t>A capacitor</t>
  </si>
  <si>
    <t>An electromagnet</t>
  </si>
  <si>
    <t>A thin metal ribbon</t>
  </si>
  <si>
    <t>What generates the signal in a dynamic mic?</t>
  </si>
  <si>
    <t>Carbon molecules</t>
  </si>
  <si>
    <t xml:space="preserve">Turn questions on/off in 'Questions' sheet. Press F9 to randomly re-generate. </t>
  </si>
  <si>
    <t>Pick the odd one out</t>
  </si>
  <si>
    <t>Hypercardioid</t>
  </si>
  <si>
    <t>Figure-of-8</t>
  </si>
  <si>
    <t>Which graph shows the sensitivity of a mic from different directions?</t>
  </si>
  <si>
    <t>Frequency response</t>
  </si>
  <si>
    <t>Transient response</t>
  </si>
  <si>
    <t>Polar pattern</t>
  </si>
  <si>
    <t>Envelope</t>
  </si>
  <si>
    <t>Where would you find out the low-frequency sensitivity of a mic?</t>
  </si>
  <si>
    <t>Which of these does not have proximity effect?</t>
  </si>
  <si>
    <t>Shure SM57</t>
  </si>
  <si>
    <t>Cardioid mic</t>
  </si>
  <si>
    <t>Omni mic</t>
  </si>
  <si>
    <t>Hyper-cardioid mic</t>
  </si>
  <si>
    <t>Identify the correct order</t>
  </si>
  <si>
    <t>VCO-VCF-VCA</t>
  </si>
  <si>
    <t>VCA-VCO-VCF</t>
  </si>
  <si>
    <t>VCF-VCA-VCO</t>
  </si>
  <si>
    <t>VCO-VCA-VCF</t>
  </si>
  <si>
    <t>What is the sound source in subtractive synthesis?</t>
  </si>
  <si>
    <t>Oscillator</t>
  </si>
  <si>
    <t>Filter</t>
  </si>
  <si>
    <t>Amplifier</t>
  </si>
  <si>
    <t>Which component affects the frequency content of the sound?</t>
  </si>
  <si>
    <t>Which component controls the synth's volume over time?</t>
  </si>
  <si>
    <t>Amp</t>
  </si>
  <si>
    <t>VCF</t>
  </si>
  <si>
    <t>Cut-off frequency</t>
  </si>
  <si>
    <t>Which component controls the waveform?</t>
  </si>
  <si>
    <t>VCO</t>
  </si>
  <si>
    <t>VCA</t>
  </si>
  <si>
    <t>LFO</t>
  </si>
  <si>
    <t>Low-frequency oscillator</t>
  </si>
  <si>
    <t>Where would you change the wave?</t>
  </si>
  <si>
    <t>Where would you change the octave range?</t>
  </si>
  <si>
    <t>Which is the highest note?</t>
  </si>
  <si>
    <t>4'</t>
  </si>
  <si>
    <t>8'</t>
  </si>
  <si>
    <t>16'</t>
  </si>
  <si>
    <t>32'</t>
  </si>
  <si>
    <t>Which is the lowest note?</t>
  </si>
  <si>
    <t>2'</t>
  </si>
  <si>
    <t>64'</t>
  </si>
  <si>
    <t>Where would you normally find an envelope?</t>
  </si>
  <si>
    <t>Where would you find ADSR controls?</t>
  </si>
  <si>
    <t>Waveform</t>
  </si>
  <si>
    <t>Filter cut-off</t>
  </si>
  <si>
    <t>Oscillator settings</t>
  </si>
  <si>
    <t>Resonance</t>
  </si>
  <si>
    <t>ADSR</t>
  </si>
  <si>
    <t>Slope</t>
  </si>
  <si>
    <t>Which will cut low frequencies?</t>
  </si>
  <si>
    <t>HPF</t>
  </si>
  <si>
    <t>LPF</t>
  </si>
  <si>
    <t>Notch</t>
  </si>
  <si>
    <t>Notch filter</t>
  </si>
  <si>
    <t>EQ</t>
  </si>
  <si>
    <t>Which parameter does a LPF not have?</t>
  </si>
  <si>
    <t>Gain</t>
  </si>
  <si>
    <t>What creates a boost around the cut-off?</t>
  </si>
  <si>
    <t>Which filter could help reduce proximity effect?</t>
  </si>
  <si>
    <t>Shelving filter</t>
  </si>
  <si>
    <t>Which filter could help reduce brightness?</t>
  </si>
  <si>
    <t>Low shelf</t>
  </si>
  <si>
    <t>Low-pass</t>
  </si>
  <si>
    <t>Which parameter can produce a whistly noise in a filter sweep?</t>
  </si>
  <si>
    <t>LCF</t>
  </si>
  <si>
    <t>High cut filter</t>
  </si>
  <si>
    <t>High pass filter</t>
  </si>
  <si>
    <t>Low pass filter</t>
  </si>
  <si>
    <t>What is the most common filter on a synth?</t>
  </si>
  <si>
    <t>Low pass</t>
  </si>
  <si>
    <t>High pass</t>
  </si>
  <si>
    <t>Band pass</t>
  </si>
  <si>
    <t>Which parameter is measured in dB/Oct?</t>
  </si>
  <si>
    <t>Filter type</t>
  </si>
  <si>
    <t>Answer</t>
  </si>
  <si>
    <t>NT1-A</t>
  </si>
  <si>
    <t>Rode NT5</t>
  </si>
  <si>
    <t>Audio Techncia AT4033</t>
  </si>
  <si>
    <t>Identify a synonym for figure-of-8</t>
  </si>
  <si>
    <t>Mics</t>
  </si>
  <si>
    <t>Guitars</t>
  </si>
  <si>
    <t>Keyboards</t>
  </si>
  <si>
    <t>Headphones</t>
  </si>
  <si>
    <t>Identify a common use for XLR cables</t>
  </si>
  <si>
    <t>Identify a common use for TS cables</t>
  </si>
  <si>
    <t>MIDI controllers</t>
  </si>
  <si>
    <t>Identify the most obvious vocal mic</t>
  </si>
  <si>
    <t>AKG D112</t>
  </si>
  <si>
    <t>Rode NT1-A</t>
  </si>
  <si>
    <t>Sennheiser MD421</t>
  </si>
  <si>
    <t>Identify the most obvious bass drum mic</t>
  </si>
  <si>
    <t>Shure SM58</t>
  </si>
  <si>
    <t>Neumann U87</t>
  </si>
  <si>
    <t>Identify a common use for phono cables</t>
  </si>
  <si>
    <t>Turntables</t>
  </si>
  <si>
    <t>Identify the parameter that boosts the output of a compressor</t>
  </si>
  <si>
    <t>Ratio</t>
  </si>
  <si>
    <t>Threshold</t>
  </si>
  <si>
    <t>Release</t>
  </si>
  <si>
    <t>Make-up gain</t>
  </si>
  <si>
    <t>Attack</t>
  </si>
  <si>
    <t>Frequency</t>
  </si>
  <si>
    <t>What parameter controls how much a compressor turns the volume down</t>
  </si>
  <si>
    <t>When the volume reaches the […] the compressor starts to work</t>
  </si>
  <si>
    <t>Compression makes the dynamic range wider or narrower?</t>
  </si>
  <si>
    <t>Wider</t>
  </si>
  <si>
    <t>Narrower</t>
  </si>
  <si>
    <t>No change</t>
  </si>
  <si>
    <t>Bidirectional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</si>
</sst>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FF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0" fillId="0" borderId="0" xfId="0" applyAlignment="1">
      <alignment vertical="top"/>
    </xf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2" fontId="2" fillId="0" borderId="0" xfId="0" applyNumberFormat="1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F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1893455</xdr:colOff>
      <xdr:row>0</xdr:row>
      <xdr:rowOff>669635</xdr:rowOff>
    </xdr:from>
    <xdr:to>
      <xdr:col>2</xdr:col>
      <xdr:colOff>4029364</xdr:colOff>
      <xdr:row>0</xdr:row>
      <xdr:rowOff>1154544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E2E2F2-2622-4B4A-99BF-064F83231DE7}"/>
            </a:ext>
          </a:extLst>
        </xdr:cNvPr>
        <xdr:cNvSpPr txBox="1"/>
      </xdr:nvSpPr>
      <xdr:spPr>
        <a:xfrm>
          <a:off x="2389910" y="669635"/>
          <a:ext cx="2135909" cy="484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Add new questions at the bottom.</a:t>
          </a:r>
        </a:p>
        <a:p>
          <a:r>
            <a:rPr lang="en-GB" sz="1100"/>
            <a:t>Don't insert new rows.</a:t>
          </a:r>
        </a:p>
      </xdr:txBody>
    </xdr:sp>
    <xdr:clientData/>
  </xdr:twoCellAnchor>
  <xdr:twoCellAnchor>
    <xdr:from>
      <xdr:col>3</xdr:col>
      <xdr:colOff>323272</xdr:colOff>
      <xdr:row>0</xdr:row>
      <xdr:rowOff>357909</xdr:rowOff>
    </xdr:from>
    <xdr:to>
      <xdr:col>6</xdr:col>
      <xdr:colOff>969817</xdr:colOff>
      <xdr:row>0</xdr:row>
      <xdr:rowOff>842818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443CECA-C1F9-964C-B604-B2B888C4C948}"/>
            </a:ext>
          </a:extLst>
        </xdr:cNvPr>
        <xdr:cNvSpPr txBox="1"/>
      </xdr:nvSpPr>
      <xdr:spPr>
        <a:xfrm>
          <a:off x="5645727" y="357909"/>
          <a:ext cx="6823363" cy="484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Answers 1-4. You</a:t>
          </a:r>
          <a:r>
            <a:rPr lang="en-GB" sz="1100" baseline="0"/>
            <a:t> can leave blanks.</a:t>
          </a:r>
          <a:endParaRPr lang="en-GB" sz="1100"/>
        </a:p>
      </xdr:txBody>
    </xdr:sp>
    <xdr:clientData/>
  </xdr:twoCellAnchor>
  <xdr:twoCellAnchor>
    <xdr:from>
      <xdr:col>1</xdr:col>
      <xdr:colOff>80819</xdr:colOff>
      <xdr:row>0</xdr:row>
      <xdr:rowOff>196272</xdr:rowOff>
    </xdr:from>
    <xdr:to>
      <xdr:col>2</xdr:col>
      <xdr:colOff>1720273</xdr:colOff>
      <xdr:row>0</xdr:row>
      <xdr:rowOff>681181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D325288-FC96-6544-97F8-D02D127EA697}"/>
            </a:ext>
          </a:extLst>
        </xdr:cNvPr>
        <xdr:cNvSpPr txBox="1"/>
      </xdr:nvSpPr>
      <xdr:spPr>
        <a:xfrm>
          <a:off x="80819" y="196272"/>
          <a:ext cx="2135909" cy="484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Type Y in TEST column to</a:t>
          </a:r>
          <a:r>
            <a:rPr lang="en-GB" sz="1100" baseline="0"/>
            <a:t> include those questions.</a:t>
          </a:r>
          <a:endParaRPr lang="en-GB" sz="1100"/>
        </a:p>
      </xdr:txBody>
    </xdr:sp>
    <xdr:clientData/>
  </xdr:twoCellAnchor>
  <xdr:twoCellAnchor>
    <xdr:from>
      <xdr:col>7</xdr:col>
      <xdr:colOff>46182</xdr:colOff>
      <xdr:row>0</xdr:row>
      <xdr:rowOff>381000</xdr:rowOff>
    </xdr:from>
    <xdr:to>
      <xdr:col>9</xdr:col>
      <xdr:colOff>173182</xdr:colOff>
      <xdr:row>0</xdr:row>
      <xdr:rowOff>865909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6385909-3411-984D-8ABD-7721E19B9A95}"/>
            </a:ext>
          </a:extLst>
        </xdr:cNvPr>
        <xdr:cNvSpPr txBox="1"/>
      </xdr:nvSpPr>
      <xdr:spPr>
        <a:xfrm>
          <a:off x="13277273" y="381000"/>
          <a:ext cx="2713182" cy="484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Type</a:t>
          </a:r>
          <a:r>
            <a:rPr lang="en-GB" sz="1100" baseline="0"/>
            <a:t> number of correct answer. Text appears to the right to check.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E8F46-2BBE-3D47-B12E-2CDF6E3FBED9}">
  <dimension ref="A1:I110"/>
  <sheetViews>
    <sheetView tabSelected="1" topLeftCell="B26" zoomScale="110" zoomScaleNormal="110" workbookViewId="0">
      <selection activeCell="C46" sqref="C46"/>
    </sheetView>
  </sheetViews>
  <sheetFormatPr baseColWidth="10" defaultColWidth="10.83203125" defaultRowHeight="18" customHeight="1" x14ac:dyDescent="0.2"/>
  <cols>
    <col min="1" max="1" width="0" hidden="1" customWidth="1"/>
    <col min="2" max="2" width="6.5" style="3" customWidth="1"/>
    <col min="3" max="3" width="63.33203125" bestFit="1" customWidth="1"/>
    <col min="4" max="5" width="29.33203125" bestFit="1" customWidth="1"/>
    <col min="6" max="6" width="22.33203125" bestFit="1" customWidth="1"/>
    <col min="7" max="7" width="22.6640625" bestFit="1" customWidth="1"/>
    <col min="8" max="8" width="7.6640625" style="1" customWidth="1"/>
    <col min="9" max="9" width="26.1640625" customWidth="1"/>
    <col min="12" max="12" width="10.83203125" customWidth="1"/>
  </cols>
  <sheetData>
    <row r="1" spans="1:9" ht="110" customHeight="1" x14ac:dyDescent="0.2">
      <c r="B1" s="19" t="s">
        <v>18</v>
      </c>
      <c r="D1" s="20">
        <v>1</v>
      </c>
      <c r="E1" s="20">
        <v>2</v>
      </c>
      <c r="F1" s="20">
        <v>3</v>
      </c>
      <c r="G1" s="20">
        <v>4</v>
      </c>
      <c r="H1" s="1" t="s">
        <v>119</v>
      </c>
    </row>
    <row r="2" spans="1:9" ht="18" customHeight="1" x14ac:dyDescent="0.2">
      <c r="A2">
        <f ca="1">IF(B2="y",RAND(),"")</f>
        <v>0.73874596813386972</v>
      </c>
      <c r="B2" s="3" t="s">
        <v>17</v>
      </c>
      <c r="C2" t="s">
        <v>0</v>
      </c>
      <c r="D2" t="s">
        <v>1</v>
      </c>
      <c r="E2" t="s">
        <v>2</v>
      </c>
      <c r="F2" t="s">
        <v>3</v>
      </c>
      <c r="G2" t="s">
        <v>12</v>
      </c>
      <c r="H2" s="1">
        <v>2</v>
      </c>
      <c r="I2" t="str">
        <f ca="1">OFFSET(C2,0,H2)</f>
        <v>Directional</v>
      </c>
    </row>
    <row r="3" spans="1:9" ht="18" customHeight="1" x14ac:dyDescent="0.2">
      <c r="A3">
        <f t="shared" ref="A3:A72" ca="1" si="0">IF(B3="y",RAND(),"")</f>
        <v>0.57010815536475812</v>
      </c>
      <c r="B3" s="3" t="s">
        <v>17</v>
      </c>
      <c r="C3" t="s">
        <v>11</v>
      </c>
      <c r="D3" t="s">
        <v>1</v>
      </c>
      <c r="E3" t="s">
        <v>9</v>
      </c>
      <c r="F3" t="s">
        <v>4</v>
      </c>
      <c r="G3" t="s">
        <v>10</v>
      </c>
      <c r="H3" s="1">
        <v>1</v>
      </c>
      <c r="I3" t="str">
        <f ca="1">OFFSET(C3,0,H3)</f>
        <v>Cardioid</v>
      </c>
    </row>
    <row r="4" spans="1:9" ht="18" customHeight="1" x14ac:dyDescent="0.2">
      <c r="A4">
        <f t="shared" ca="1" si="0"/>
        <v>0.49572806778630973</v>
      </c>
      <c r="B4" s="3" t="s">
        <v>17</v>
      </c>
      <c r="C4" t="s">
        <v>13</v>
      </c>
      <c r="D4" t="s">
        <v>12</v>
      </c>
      <c r="E4" t="s">
        <v>14</v>
      </c>
      <c r="F4" t="s">
        <v>10</v>
      </c>
      <c r="G4" t="s">
        <v>15</v>
      </c>
      <c r="H4" s="1">
        <v>4</v>
      </c>
      <c r="I4" t="str">
        <f t="shared" ref="I4:I30" ca="1" si="1">OFFSET(C4,0,H4)</f>
        <v>Condenser</v>
      </c>
    </row>
    <row r="5" spans="1:9" ht="18" customHeight="1" x14ac:dyDescent="0.2">
      <c r="A5">
        <f t="shared" ca="1" si="0"/>
        <v>0.51060937937972806</v>
      </c>
      <c r="B5" s="3" t="s">
        <v>17</v>
      </c>
      <c r="C5" t="s">
        <v>16</v>
      </c>
      <c r="D5" t="s">
        <v>12</v>
      </c>
      <c r="E5" t="s">
        <v>14</v>
      </c>
      <c r="F5" t="s">
        <v>4</v>
      </c>
      <c r="G5" t="s">
        <v>15</v>
      </c>
      <c r="H5" s="1">
        <v>4</v>
      </c>
      <c r="I5" t="str">
        <f t="shared" ca="1" si="1"/>
        <v>Condenser</v>
      </c>
    </row>
    <row r="6" spans="1:9" ht="18" customHeight="1" x14ac:dyDescent="0.2">
      <c r="A6">
        <f t="shared" ca="1" si="0"/>
        <v>0.43788607040974559</v>
      </c>
      <c r="B6" s="3" t="s">
        <v>17</v>
      </c>
      <c r="C6" t="s">
        <v>20</v>
      </c>
      <c r="D6" t="s">
        <v>15</v>
      </c>
      <c r="E6" t="s">
        <v>14</v>
      </c>
      <c r="F6" t="s">
        <v>1</v>
      </c>
      <c r="G6" t="s">
        <v>12</v>
      </c>
      <c r="H6" s="1">
        <v>1</v>
      </c>
      <c r="I6" t="str">
        <f t="shared" ca="1" si="1"/>
        <v>Condenser</v>
      </c>
    </row>
    <row r="7" spans="1:9" ht="18" customHeight="1" x14ac:dyDescent="0.2">
      <c r="A7">
        <f t="shared" ca="1" si="0"/>
        <v>0.65367428687813711</v>
      </c>
      <c r="B7" s="3" t="s">
        <v>17</v>
      </c>
      <c r="C7" t="s">
        <v>21</v>
      </c>
      <c r="D7" t="s">
        <v>14</v>
      </c>
      <c r="E7" t="s">
        <v>12</v>
      </c>
      <c r="F7" t="s">
        <v>10</v>
      </c>
      <c r="G7" t="s">
        <v>3</v>
      </c>
      <c r="H7" s="1">
        <v>2</v>
      </c>
      <c r="I7" t="str">
        <f t="shared" ca="1" si="1"/>
        <v>Dynamic</v>
      </c>
    </row>
    <row r="8" spans="1:9" ht="18" customHeight="1" x14ac:dyDescent="0.2">
      <c r="A8">
        <f t="shared" ca="1" si="0"/>
        <v>0.10107032592614595</v>
      </c>
      <c r="B8" s="3" t="s">
        <v>17</v>
      </c>
      <c r="C8" t="s">
        <v>22</v>
      </c>
      <c r="D8" t="s">
        <v>12</v>
      </c>
      <c r="E8" t="s">
        <v>14</v>
      </c>
      <c r="F8" t="s">
        <v>15</v>
      </c>
      <c r="G8" t="s">
        <v>1</v>
      </c>
      <c r="H8" s="1">
        <v>1</v>
      </c>
      <c r="I8" t="str">
        <f t="shared" ca="1" si="1"/>
        <v>Dynamic</v>
      </c>
    </row>
    <row r="9" spans="1:9" ht="18" customHeight="1" x14ac:dyDescent="0.2">
      <c r="A9">
        <f t="shared" ca="1" si="0"/>
        <v>0.16634875304323427</v>
      </c>
      <c r="B9" s="3" t="s">
        <v>17</v>
      </c>
      <c r="C9" t="s">
        <v>23</v>
      </c>
      <c r="D9" t="s">
        <v>24</v>
      </c>
      <c r="E9" t="s">
        <v>25</v>
      </c>
      <c r="F9" t="s">
        <v>26</v>
      </c>
      <c r="G9" t="s">
        <v>27</v>
      </c>
      <c r="H9" s="1">
        <v>2</v>
      </c>
      <c r="I9" t="str">
        <f t="shared" ca="1" si="1"/>
        <v>Electromagnetic induction</v>
      </c>
    </row>
    <row r="10" spans="1:9" ht="18" customHeight="1" x14ac:dyDescent="0.2">
      <c r="A10">
        <f t="shared" ca="1" si="0"/>
        <v>0.49927989708106046</v>
      </c>
      <c r="B10" s="3" t="s">
        <v>17</v>
      </c>
      <c r="C10" t="s">
        <v>40</v>
      </c>
      <c r="D10" t="s">
        <v>37</v>
      </c>
      <c r="E10" t="s">
        <v>38</v>
      </c>
      <c r="F10" t="s">
        <v>39</v>
      </c>
      <c r="G10" t="s">
        <v>41</v>
      </c>
      <c r="H10" s="1">
        <v>2</v>
      </c>
      <c r="I10" t="str">
        <f t="shared" ca="1" si="1"/>
        <v>An electromagnet</v>
      </c>
    </row>
    <row r="11" spans="1:9" ht="18" customHeight="1" x14ac:dyDescent="0.2">
      <c r="A11">
        <f t="shared" ca="1" si="0"/>
        <v>0.61909541456179962</v>
      </c>
      <c r="B11" s="3" t="s">
        <v>17</v>
      </c>
      <c r="C11" t="s">
        <v>31</v>
      </c>
      <c r="D11" t="s">
        <v>28</v>
      </c>
      <c r="E11" t="s">
        <v>29</v>
      </c>
      <c r="F11" t="s">
        <v>30</v>
      </c>
      <c r="G11" t="s">
        <v>32</v>
      </c>
      <c r="H11" s="1">
        <v>3</v>
      </c>
      <c r="I11" t="str">
        <f t="shared" ca="1" si="1"/>
        <v>Faster transient response</v>
      </c>
    </row>
    <row r="12" spans="1:9" ht="18" customHeight="1" x14ac:dyDescent="0.2">
      <c r="A12">
        <f t="shared" ca="1" si="0"/>
        <v>0.37262729907662651</v>
      </c>
      <c r="B12" s="3" t="s">
        <v>17</v>
      </c>
      <c r="C12" t="s">
        <v>34</v>
      </c>
      <c r="D12" t="s">
        <v>33</v>
      </c>
      <c r="E12" t="s">
        <v>28</v>
      </c>
      <c r="F12" t="s">
        <v>35</v>
      </c>
      <c r="G12" t="s">
        <v>36</v>
      </c>
      <c r="H12" s="1">
        <v>2</v>
      </c>
      <c r="I12" t="str">
        <f t="shared" ca="1" si="1"/>
        <v>Higher tolerance for loud volumes</v>
      </c>
    </row>
    <row r="13" spans="1:9" ht="18" customHeight="1" x14ac:dyDescent="0.2">
      <c r="A13">
        <f t="shared" ca="1" si="0"/>
        <v>0.65325852733697931</v>
      </c>
      <c r="B13" s="3" t="s">
        <v>17</v>
      </c>
      <c r="C13" t="s">
        <v>43</v>
      </c>
      <c r="D13" t="s">
        <v>10</v>
      </c>
      <c r="E13" t="s">
        <v>1</v>
      </c>
      <c r="F13" t="s">
        <v>4</v>
      </c>
      <c r="G13" t="s">
        <v>44</v>
      </c>
      <c r="H13" s="1">
        <v>1</v>
      </c>
      <c r="I13" t="str">
        <f t="shared" ca="1" si="1"/>
        <v>Omnidirectional</v>
      </c>
    </row>
    <row r="14" spans="1:9" ht="18" customHeight="1" x14ac:dyDescent="0.2">
      <c r="A14">
        <f t="shared" ca="1" si="0"/>
        <v>0.71530217495646409</v>
      </c>
      <c r="B14" s="3" t="s">
        <v>17</v>
      </c>
      <c r="C14" t="s">
        <v>43</v>
      </c>
      <c r="D14" t="s">
        <v>45</v>
      </c>
      <c r="E14" t="s">
        <v>15</v>
      </c>
      <c r="F14" t="s">
        <v>12</v>
      </c>
      <c r="G14" t="s">
        <v>14</v>
      </c>
      <c r="H14" s="1">
        <v>1</v>
      </c>
      <c r="I14" t="str">
        <f t="shared" ca="1" si="1"/>
        <v>Figure-of-8</v>
      </c>
    </row>
    <row r="15" spans="1:9" ht="18" customHeight="1" x14ac:dyDescent="0.2">
      <c r="A15">
        <f t="shared" ca="1" si="0"/>
        <v>0.20499220653689043</v>
      </c>
      <c r="B15" s="3" t="s">
        <v>17</v>
      </c>
      <c r="C15" t="s">
        <v>46</v>
      </c>
      <c r="D15" t="s">
        <v>47</v>
      </c>
      <c r="E15" t="s">
        <v>48</v>
      </c>
      <c r="F15" t="s">
        <v>49</v>
      </c>
      <c r="G15" t="s">
        <v>50</v>
      </c>
      <c r="H15" s="1">
        <v>3</v>
      </c>
      <c r="I15" t="str">
        <f t="shared" ca="1" si="1"/>
        <v>Polar pattern</v>
      </c>
    </row>
    <row r="16" spans="1:9" ht="18" customHeight="1" x14ac:dyDescent="0.2">
      <c r="A16">
        <f t="shared" ca="1" si="0"/>
        <v>0.61547567151951443</v>
      </c>
      <c r="B16" s="3" t="s">
        <v>17</v>
      </c>
      <c r="C16" t="s">
        <v>51</v>
      </c>
      <c r="D16" t="s">
        <v>48</v>
      </c>
      <c r="E16" t="s">
        <v>49</v>
      </c>
      <c r="F16" t="s">
        <v>47</v>
      </c>
      <c r="G16" t="s">
        <v>50</v>
      </c>
      <c r="H16" s="1">
        <v>3</v>
      </c>
      <c r="I16" t="str">
        <f t="shared" ca="1" si="1"/>
        <v>Frequency response</v>
      </c>
    </row>
    <row r="17" spans="1:9" ht="18" customHeight="1" x14ac:dyDescent="0.2">
      <c r="A17">
        <f t="shared" ca="1" si="0"/>
        <v>0.36369163130822824</v>
      </c>
      <c r="B17" s="3" t="s">
        <v>17</v>
      </c>
      <c r="C17" t="s">
        <v>52</v>
      </c>
      <c r="D17" t="s">
        <v>53</v>
      </c>
      <c r="E17" t="s">
        <v>54</v>
      </c>
      <c r="F17" t="s">
        <v>56</v>
      </c>
      <c r="G17" t="s">
        <v>55</v>
      </c>
      <c r="H17" s="1">
        <v>4</v>
      </c>
      <c r="I17" t="str">
        <f t="shared" ca="1" si="1"/>
        <v>Omni mic</v>
      </c>
    </row>
    <row r="18" spans="1:9" ht="18" customHeight="1" x14ac:dyDescent="0.2">
      <c r="A18">
        <f t="shared" ca="1" si="0"/>
        <v>0.34691624122832709</v>
      </c>
      <c r="B18" s="3" t="s">
        <v>17</v>
      </c>
      <c r="C18" t="s">
        <v>43</v>
      </c>
      <c r="D18" t="s">
        <v>120</v>
      </c>
      <c r="E18" t="s">
        <v>121</v>
      </c>
      <c r="F18" t="s">
        <v>122</v>
      </c>
      <c r="G18" t="s">
        <v>53</v>
      </c>
      <c r="H18" s="1">
        <v>4</v>
      </c>
      <c r="I18" t="str">
        <f t="shared" ca="1" si="1"/>
        <v>Shure SM57</v>
      </c>
    </row>
    <row r="19" spans="1:9" ht="18" customHeight="1" x14ac:dyDescent="0.2">
      <c r="A19">
        <f t="shared" ca="1" si="0"/>
        <v>0.18444718438850771</v>
      </c>
      <c r="B19" s="3" t="s">
        <v>17</v>
      </c>
      <c r="C19" t="s">
        <v>123</v>
      </c>
      <c r="D19" t="s">
        <v>10</v>
      </c>
      <c r="E19" t="s">
        <v>153</v>
      </c>
      <c r="F19" t="s">
        <v>3</v>
      </c>
      <c r="G19" t="s">
        <v>1</v>
      </c>
      <c r="H19" s="1">
        <v>2</v>
      </c>
      <c r="I19" t="str">
        <f t="shared" ca="1" si="1"/>
        <v>Bidirectional</v>
      </c>
    </row>
    <row r="20" spans="1:9" ht="18" customHeight="1" x14ac:dyDescent="0.2">
      <c r="A20">
        <f t="shared" ca="1" si="0"/>
        <v>0.75651165550522981</v>
      </c>
      <c r="B20" s="3" t="s">
        <v>17</v>
      </c>
      <c r="C20" t="s">
        <v>131</v>
      </c>
      <c r="D20" t="s">
        <v>132</v>
      </c>
      <c r="E20" t="s">
        <v>53</v>
      </c>
      <c r="F20" t="s">
        <v>133</v>
      </c>
      <c r="G20" t="s">
        <v>134</v>
      </c>
      <c r="H20" s="1">
        <v>3</v>
      </c>
      <c r="I20" t="str">
        <f t="shared" ca="1" si="1"/>
        <v>Rode NT1-A</v>
      </c>
    </row>
    <row r="21" spans="1:9" ht="18" customHeight="1" x14ac:dyDescent="0.2">
      <c r="A21">
        <f t="shared" ca="1" si="0"/>
        <v>0.77258859624482901</v>
      </c>
      <c r="B21" s="3" t="s">
        <v>17</v>
      </c>
      <c r="C21" t="s">
        <v>135</v>
      </c>
      <c r="D21" t="s">
        <v>136</v>
      </c>
      <c r="E21" t="s">
        <v>132</v>
      </c>
      <c r="F21" t="s">
        <v>121</v>
      </c>
      <c r="G21" t="s">
        <v>137</v>
      </c>
      <c r="H21" s="1">
        <v>2</v>
      </c>
      <c r="I21" t="str">
        <f t="shared" ca="1" si="1"/>
        <v>AKG D112</v>
      </c>
    </row>
    <row r="22" spans="1:9" ht="18" customHeight="1" x14ac:dyDescent="0.2">
      <c r="A22" t="str">
        <f t="shared" ca="1" si="0"/>
        <v/>
      </c>
      <c r="I22">
        <f t="shared" ca="1" si="1"/>
        <v>0</v>
      </c>
    </row>
    <row r="23" spans="1:9" ht="18" customHeight="1" x14ac:dyDescent="0.2">
      <c r="A23" t="str">
        <f t="shared" ca="1" si="0"/>
        <v/>
      </c>
      <c r="I23">
        <f t="shared" ca="1" si="1"/>
        <v>0</v>
      </c>
    </row>
    <row r="24" spans="1:9" ht="18" customHeight="1" x14ac:dyDescent="0.2">
      <c r="A24" t="str">
        <f t="shared" ca="1" si="0"/>
        <v/>
      </c>
      <c r="I24">
        <f t="shared" ca="1" si="1"/>
        <v>0</v>
      </c>
    </row>
    <row r="25" spans="1:9" ht="18" customHeight="1" x14ac:dyDescent="0.2">
      <c r="A25" t="str">
        <f t="shared" ca="1" si="0"/>
        <v/>
      </c>
      <c r="I25">
        <f t="shared" ca="1" si="1"/>
        <v>0</v>
      </c>
    </row>
    <row r="26" spans="1:9" ht="18" customHeight="1" x14ac:dyDescent="0.2">
      <c r="A26">
        <f t="shared" ca="1" si="0"/>
        <v>0.5783904982372805</v>
      </c>
      <c r="B26" s="3" t="s">
        <v>17</v>
      </c>
      <c r="C26" t="s">
        <v>57</v>
      </c>
      <c r="D26" t="s">
        <v>58</v>
      </c>
      <c r="E26" t="s">
        <v>59</v>
      </c>
      <c r="F26" t="s">
        <v>60</v>
      </c>
      <c r="G26" t="s">
        <v>61</v>
      </c>
      <c r="H26" s="1">
        <v>1</v>
      </c>
      <c r="I26" t="str">
        <f t="shared" ca="1" si="1"/>
        <v>VCO-VCF-VCA</v>
      </c>
    </row>
    <row r="27" spans="1:9" ht="18" customHeight="1" x14ac:dyDescent="0.2">
      <c r="A27">
        <f t="shared" ca="1" si="0"/>
        <v>7.5700130978480273E-2</v>
      </c>
      <c r="B27" s="3" t="s">
        <v>17</v>
      </c>
      <c r="C27" t="s">
        <v>62</v>
      </c>
      <c r="D27" t="s">
        <v>63</v>
      </c>
      <c r="E27" t="s">
        <v>64</v>
      </c>
      <c r="F27" t="s">
        <v>65</v>
      </c>
      <c r="G27" t="s">
        <v>50</v>
      </c>
      <c r="H27" s="1">
        <v>1</v>
      </c>
      <c r="I27" t="str">
        <f t="shared" ca="1" si="1"/>
        <v>Oscillator</v>
      </c>
    </row>
    <row r="28" spans="1:9" ht="18" customHeight="1" x14ac:dyDescent="0.2">
      <c r="A28">
        <f t="shared" ca="1" si="0"/>
        <v>0.34867315637704044</v>
      </c>
      <c r="B28" s="3" t="s">
        <v>17</v>
      </c>
      <c r="C28" t="s">
        <v>66</v>
      </c>
      <c r="D28" t="s">
        <v>63</v>
      </c>
      <c r="E28" t="s">
        <v>64</v>
      </c>
      <c r="F28" t="s">
        <v>65</v>
      </c>
      <c r="G28" t="s">
        <v>50</v>
      </c>
      <c r="H28" s="1">
        <v>2</v>
      </c>
      <c r="I28" t="str">
        <f t="shared" ca="1" si="1"/>
        <v>Filter</v>
      </c>
    </row>
    <row r="29" spans="1:9" ht="18" customHeight="1" x14ac:dyDescent="0.2">
      <c r="A29">
        <f t="shared" ca="1" si="0"/>
        <v>0.15377594107175629</v>
      </c>
      <c r="B29" s="3" t="s">
        <v>17</v>
      </c>
      <c r="C29" t="s">
        <v>67</v>
      </c>
      <c r="D29" s="18" t="s">
        <v>68</v>
      </c>
      <c r="E29" s="18" t="s">
        <v>69</v>
      </c>
      <c r="F29" s="18" t="s">
        <v>63</v>
      </c>
      <c r="G29" s="18" t="s">
        <v>70</v>
      </c>
      <c r="H29" s="22">
        <v>1</v>
      </c>
      <c r="I29" t="str">
        <f t="shared" ca="1" si="1"/>
        <v>Amp</v>
      </c>
    </row>
    <row r="30" spans="1:9" ht="18" customHeight="1" x14ac:dyDescent="0.2">
      <c r="A30">
        <f t="shared" ca="1" si="0"/>
        <v>0.98753059746505911</v>
      </c>
      <c r="B30" s="3" t="s">
        <v>17</v>
      </c>
      <c r="C30" t="s">
        <v>71</v>
      </c>
      <c r="D30" t="s">
        <v>72</v>
      </c>
      <c r="E30" t="s">
        <v>64</v>
      </c>
      <c r="F30" t="s">
        <v>73</v>
      </c>
      <c r="G30" t="s">
        <v>75</v>
      </c>
      <c r="H30" s="1">
        <v>1</v>
      </c>
      <c r="I30" t="str">
        <f t="shared" ca="1" si="1"/>
        <v>VCO</v>
      </c>
    </row>
    <row r="31" spans="1:9" ht="18" customHeight="1" x14ac:dyDescent="0.2">
      <c r="A31">
        <f t="shared" ca="1" si="0"/>
        <v>0.61035733664512226</v>
      </c>
      <c r="B31" s="3" t="s">
        <v>17</v>
      </c>
      <c r="C31" t="s">
        <v>76</v>
      </c>
      <c r="D31" t="s">
        <v>64</v>
      </c>
      <c r="E31" t="s">
        <v>68</v>
      </c>
      <c r="F31" t="s">
        <v>50</v>
      </c>
      <c r="G31" t="s">
        <v>63</v>
      </c>
      <c r="H31" s="1">
        <v>4</v>
      </c>
      <c r="I31" t="str">
        <f ca="1">OFFSET(C31,0,H31)</f>
        <v>Oscillator</v>
      </c>
    </row>
    <row r="32" spans="1:9" ht="18" customHeight="1" x14ac:dyDescent="0.2">
      <c r="A32">
        <f t="shared" ca="1" si="0"/>
        <v>0.38098173779851419</v>
      </c>
      <c r="B32" s="3" t="s">
        <v>17</v>
      </c>
      <c r="C32" t="s">
        <v>77</v>
      </c>
      <c r="D32" t="s">
        <v>75</v>
      </c>
      <c r="E32" t="s">
        <v>64</v>
      </c>
      <c r="F32" t="s">
        <v>73</v>
      </c>
      <c r="G32" t="s">
        <v>72</v>
      </c>
      <c r="H32" s="1">
        <v>4</v>
      </c>
      <c r="I32" t="str">
        <f ca="1">OFFSET(C32,0,H32)</f>
        <v>VCO</v>
      </c>
    </row>
    <row r="33" spans="1:9" ht="18" customHeight="1" x14ac:dyDescent="0.2">
      <c r="A33">
        <f t="shared" ca="1" si="0"/>
        <v>0.90977012259966139</v>
      </c>
      <c r="B33" s="3" t="s">
        <v>17</v>
      </c>
      <c r="C33" t="s">
        <v>78</v>
      </c>
      <c r="D33" t="s">
        <v>79</v>
      </c>
      <c r="E33" t="s">
        <v>80</v>
      </c>
      <c r="F33" t="s">
        <v>81</v>
      </c>
      <c r="G33" t="s">
        <v>82</v>
      </c>
      <c r="H33" s="1">
        <v>1</v>
      </c>
      <c r="I33" t="str">
        <f t="shared" ref="I33:I96" ca="1" si="2">OFFSET(C33,0,H33)</f>
        <v>4'</v>
      </c>
    </row>
    <row r="34" spans="1:9" ht="18" customHeight="1" x14ac:dyDescent="0.2">
      <c r="A34">
        <f t="shared" ca="1" si="0"/>
        <v>0.33267262942416642</v>
      </c>
      <c r="B34" s="3" t="s">
        <v>17</v>
      </c>
      <c r="C34" t="s">
        <v>83</v>
      </c>
      <c r="D34" t="s">
        <v>84</v>
      </c>
      <c r="E34" t="s">
        <v>80</v>
      </c>
      <c r="F34" t="s">
        <v>81</v>
      </c>
      <c r="G34" t="s">
        <v>85</v>
      </c>
      <c r="H34" s="1">
        <v>4</v>
      </c>
      <c r="I34" t="str">
        <f t="shared" ca="1" si="2"/>
        <v>64'</v>
      </c>
    </row>
    <row r="35" spans="1:9" ht="18" customHeight="1" x14ac:dyDescent="0.2">
      <c r="A35">
        <f t="shared" ca="1" si="0"/>
        <v>0.52711396096247509</v>
      </c>
      <c r="B35" s="3" t="s">
        <v>17</v>
      </c>
      <c r="C35" t="s">
        <v>86</v>
      </c>
      <c r="D35" t="s">
        <v>64</v>
      </c>
      <c r="E35" t="s">
        <v>72</v>
      </c>
      <c r="F35" t="s">
        <v>68</v>
      </c>
      <c r="G35" t="s">
        <v>74</v>
      </c>
      <c r="H35" s="1">
        <v>3</v>
      </c>
      <c r="I35" t="str">
        <f t="shared" ca="1" si="2"/>
        <v>Amp</v>
      </c>
    </row>
    <row r="36" spans="1:9" ht="18" customHeight="1" x14ac:dyDescent="0.2">
      <c r="A36">
        <f t="shared" ca="1" si="0"/>
        <v>0.25958125581328839</v>
      </c>
      <c r="B36" s="3" t="s">
        <v>17</v>
      </c>
      <c r="C36" t="s">
        <v>87</v>
      </c>
      <c r="D36" t="s">
        <v>88</v>
      </c>
      <c r="E36" t="s">
        <v>89</v>
      </c>
      <c r="F36" t="s">
        <v>90</v>
      </c>
      <c r="G36" t="s">
        <v>50</v>
      </c>
      <c r="H36" s="1">
        <v>4</v>
      </c>
      <c r="I36" t="str">
        <f t="shared" ca="1" si="2"/>
        <v>Envelope</v>
      </c>
    </row>
    <row r="37" spans="1:9" ht="18" customHeight="1" x14ac:dyDescent="0.2">
      <c r="A37" t="str">
        <f t="shared" ca="1" si="0"/>
        <v/>
      </c>
      <c r="I37">
        <f t="shared" ca="1" si="2"/>
        <v>0</v>
      </c>
    </row>
    <row r="38" spans="1:9" ht="18" customHeight="1" x14ac:dyDescent="0.2">
      <c r="A38">
        <f t="shared" ca="1" si="0"/>
        <v>0.80800566994206668</v>
      </c>
      <c r="B38" s="3" t="s">
        <v>17</v>
      </c>
      <c r="C38" t="s">
        <v>43</v>
      </c>
      <c r="D38" t="s">
        <v>70</v>
      </c>
      <c r="E38" t="s">
        <v>91</v>
      </c>
      <c r="F38" t="s">
        <v>92</v>
      </c>
      <c r="G38" t="s">
        <v>93</v>
      </c>
      <c r="H38" s="1">
        <v>3</v>
      </c>
      <c r="I38" t="str">
        <f t="shared" ca="1" si="2"/>
        <v>ADSR</v>
      </c>
    </row>
    <row r="39" spans="1:9" ht="18" customHeight="1" x14ac:dyDescent="0.2">
      <c r="A39">
        <f t="shared" ca="1" si="0"/>
        <v>0.83890487205545095</v>
      </c>
      <c r="B39" s="3" t="s">
        <v>17</v>
      </c>
      <c r="C39" t="s">
        <v>94</v>
      </c>
      <c r="D39" t="s">
        <v>95</v>
      </c>
      <c r="E39" t="s">
        <v>96</v>
      </c>
      <c r="F39" t="s">
        <v>98</v>
      </c>
      <c r="G39" t="s">
        <v>99</v>
      </c>
      <c r="H39" s="1">
        <v>1</v>
      </c>
      <c r="I39" t="str">
        <f t="shared" ca="1" si="2"/>
        <v>HPF</v>
      </c>
    </row>
    <row r="40" spans="1:9" ht="18" customHeight="1" x14ac:dyDescent="0.2">
      <c r="A40">
        <f t="shared" ca="1" si="0"/>
        <v>0.17557787069912389</v>
      </c>
      <c r="B40" s="3" t="s">
        <v>17</v>
      </c>
      <c r="C40" t="s">
        <v>100</v>
      </c>
      <c r="D40" t="s">
        <v>93</v>
      </c>
      <c r="E40" t="s">
        <v>101</v>
      </c>
      <c r="F40" t="s">
        <v>91</v>
      </c>
      <c r="G40" t="s">
        <v>70</v>
      </c>
      <c r="H40" s="1">
        <v>2</v>
      </c>
      <c r="I40" t="str">
        <f t="shared" ca="1" si="2"/>
        <v>Gain</v>
      </c>
    </row>
    <row r="41" spans="1:9" ht="18" customHeight="1" x14ac:dyDescent="0.2">
      <c r="A41">
        <f t="shared" ca="1" si="0"/>
        <v>0.46062135114900038</v>
      </c>
      <c r="B41" s="3" t="s">
        <v>17</v>
      </c>
      <c r="C41" t="s">
        <v>102</v>
      </c>
      <c r="D41" t="s">
        <v>101</v>
      </c>
      <c r="E41" t="s">
        <v>93</v>
      </c>
      <c r="F41" t="s">
        <v>96</v>
      </c>
      <c r="G41" t="s">
        <v>91</v>
      </c>
      <c r="H41" s="1">
        <v>4</v>
      </c>
      <c r="I41" t="str">
        <f t="shared" ca="1" si="2"/>
        <v>Resonance</v>
      </c>
    </row>
    <row r="42" spans="1:9" ht="18" customHeight="1" x14ac:dyDescent="0.2">
      <c r="A42">
        <f t="shared" ca="1" si="0"/>
        <v>0.24994468422041283</v>
      </c>
      <c r="B42" s="3" t="s">
        <v>17</v>
      </c>
      <c r="C42" t="s">
        <v>103</v>
      </c>
      <c r="D42" t="s">
        <v>95</v>
      </c>
      <c r="E42" t="s">
        <v>96</v>
      </c>
      <c r="F42" t="s">
        <v>104</v>
      </c>
      <c r="G42" t="s">
        <v>98</v>
      </c>
      <c r="H42" s="1">
        <v>1</v>
      </c>
      <c r="I42" t="str">
        <f t="shared" ca="1" si="2"/>
        <v>HPF</v>
      </c>
    </row>
    <row r="43" spans="1:9" ht="18" customHeight="1" x14ac:dyDescent="0.2">
      <c r="A43">
        <f t="shared" ca="1" si="0"/>
        <v>0.73480433851286919</v>
      </c>
      <c r="B43" s="3" t="s">
        <v>17</v>
      </c>
      <c r="C43" t="s">
        <v>105</v>
      </c>
      <c r="D43" t="s">
        <v>104</v>
      </c>
      <c r="E43" t="s">
        <v>107</v>
      </c>
      <c r="F43" t="s">
        <v>95</v>
      </c>
      <c r="G43" t="s">
        <v>106</v>
      </c>
      <c r="H43" s="1">
        <v>2</v>
      </c>
      <c r="I43" t="str">
        <f t="shared" ca="1" si="2"/>
        <v>Low-pass</v>
      </c>
    </row>
    <row r="44" spans="1:9" ht="18" customHeight="1" x14ac:dyDescent="0.2">
      <c r="A44">
        <f t="shared" ca="1" si="0"/>
        <v>0.44427826199190412</v>
      </c>
      <c r="B44" s="3" t="s">
        <v>17</v>
      </c>
      <c r="C44" t="s">
        <v>108</v>
      </c>
      <c r="D44" t="s">
        <v>101</v>
      </c>
      <c r="E44" t="s">
        <v>91</v>
      </c>
      <c r="F44" t="s">
        <v>93</v>
      </c>
      <c r="G44" t="s">
        <v>70</v>
      </c>
      <c r="H44" s="1">
        <v>2</v>
      </c>
      <c r="I44" t="str">
        <f t="shared" ca="1" si="2"/>
        <v>Resonance</v>
      </c>
    </row>
    <row r="45" spans="1:9" ht="18" customHeight="1" x14ac:dyDescent="0.2">
      <c r="A45">
        <f t="shared" ca="1" si="0"/>
        <v>0.57486786074609719</v>
      </c>
      <c r="B45" s="3" t="s">
        <v>17</v>
      </c>
      <c r="C45" t="s">
        <v>43</v>
      </c>
      <c r="D45" t="s">
        <v>95</v>
      </c>
      <c r="E45" t="s">
        <v>96</v>
      </c>
      <c r="F45" t="s">
        <v>109</v>
      </c>
      <c r="G45" t="s">
        <v>19</v>
      </c>
      <c r="H45" s="1">
        <v>2</v>
      </c>
      <c r="I45" t="str">
        <f t="shared" ca="1" si="2"/>
        <v>LPF</v>
      </c>
    </row>
    <row r="46" spans="1:9" ht="18" customHeight="1" x14ac:dyDescent="0.2">
      <c r="A46">
        <f t="shared" ca="1" si="0"/>
        <v>0.21340971009883836</v>
      </c>
      <c r="B46" s="3" t="s">
        <v>17</v>
      </c>
      <c r="C46" t="s">
        <v>43</v>
      </c>
      <c r="D46" t="s">
        <v>110</v>
      </c>
      <c r="E46" t="s">
        <v>112</v>
      </c>
      <c r="F46" t="s">
        <v>111</v>
      </c>
      <c r="G46" t="s">
        <v>19</v>
      </c>
      <c r="H46" s="1">
        <v>3</v>
      </c>
      <c r="I46" t="str">
        <f t="shared" ca="1" si="2"/>
        <v>High pass filter</v>
      </c>
    </row>
    <row r="47" spans="1:9" ht="18" customHeight="1" x14ac:dyDescent="0.2">
      <c r="A47">
        <f t="shared" ca="1" si="0"/>
        <v>0.4033803292937318</v>
      </c>
      <c r="B47" s="3" t="s">
        <v>17</v>
      </c>
      <c r="C47" t="s">
        <v>113</v>
      </c>
      <c r="D47" t="s">
        <v>114</v>
      </c>
      <c r="E47" t="s">
        <v>115</v>
      </c>
      <c r="F47" t="s">
        <v>116</v>
      </c>
      <c r="G47" t="s">
        <v>97</v>
      </c>
      <c r="H47" s="1">
        <v>1</v>
      </c>
      <c r="I47" t="str">
        <f t="shared" ca="1" si="2"/>
        <v>Low pass</v>
      </c>
    </row>
    <row r="48" spans="1:9" ht="18" customHeight="1" x14ac:dyDescent="0.2">
      <c r="A48">
        <f t="shared" ca="1" si="0"/>
        <v>0.70337551975140411</v>
      </c>
      <c r="B48" s="3" t="s">
        <v>17</v>
      </c>
      <c r="C48" t="s">
        <v>117</v>
      </c>
      <c r="D48" t="s">
        <v>91</v>
      </c>
      <c r="E48" t="s">
        <v>93</v>
      </c>
      <c r="F48" t="s">
        <v>101</v>
      </c>
      <c r="G48" t="s">
        <v>118</v>
      </c>
      <c r="H48" s="1">
        <v>2</v>
      </c>
      <c r="I48" t="str">
        <f t="shared" ca="1" si="2"/>
        <v>Slope</v>
      </c>
    </row>
    <row r="49" spans="1:9" ht="18" customHeight="1" x14ac:dyDescent="0.2">
      <c r="A49" t="str">
        <f t="shared" ca="1" si="0"/>
        <v/>
      </c>
      <c r="I49">
        <f t="shared" ca="1" si="2"/>
        <v>0</v>
      </c>
    </row>
    <row r="50" spans="1:9" ht="18" customHeight="1" x14ac:dyDescent="0.2">
      <c r="A50" t="str">
        <f t="shared" ca="1" si="0"/>
        <v/>
      </c>
      <c r="I50">
        <f t="shared" ca="1" si="2"/>
        <v>0</v>
      </c>
    </row>
    <row r="51" spans="1:9" ht="18" customHeight="1" x14ac:dyDescent="0.2">
      <c r="A51" t="str">
        <f t="shared" ca="1" si="0"/>
        <v/>
      </c>
      <c r="C51" t="s">
        <v>128</v>
      </c>
      <c r="D51" t="s">
        <v>124</v>
      </c>
      <c r="E51" t="s">
        <v>125</v>
      </c>
      <c r="F51" t="s">
        <v>126</v>
      </c>
      <c r="G51" t="s">
        <v>127</v>
      </c>
      <c r="H51" s="1">
        <v>1</v>
      </c>
      <c r="I51" t="str">
        <f t="shared" ca="1" si="2"/>
        <v>Mics</v>
      </c>
    </row>
    <row r="52" spans="1:9" ht="18" customHeight="1" x14ac:dyDescent="0.2">
      <c r="A52" t="str">
        <f t="shared" ca="1" si="0"/>
        <v/>
      </c>
      <c r="C52" t="s">
        <v>129</v>
      </c>
      <c r="D52" t="s">
        <v>125</v>
      </c>
      <c r="E52" t="s">
        <v>124</v>
      </c>
      <c r="F52" t="s">
        <v>127</v>
      </c>
      <c r="G52" t="s">
        <v>130</v>
      </c>
      <c r="H52" s="1">
        <v>1</v>
      </c>
      <c r="I52" t="str">
        <f t="shared" ca="1" si="2"/>
        <v>Guitars</v>
      </c>
    </row>
    <row r="53" spans="1:9" ht="18" customHeight="1" x14ac:dyDescent="0.2">
      <c r="A53" t="str">
        <f t="shared" ca="1" si="0"/>
        <v/>
      </c>
      <c r="C53" t="s">
        <v>138</v>
      </c>
      <c r="D53" t="s">
        <v>124</v>
      </c>
      <c r="E53" t="s">
        <v>125</v>
      </c>
      <c r="F53" t="s">
        <v>139</v>
      </c>
      <c r="G53" t="s">
        <v>127</v>
      </c>
      <c r="H53" s="1">
        <v>3</v>
      </c>
      <c r="I53" t="str">
        <f t="shared" ca="1" si="2"/>
        <v>Turntables</v>
      </c>
    </row>
    <row r="54" spans="1:9" ht="18" customHeight="1" x14ac:dyDescent="0.2">
      <c r="A54" t="str">
        <f t="shared" ca="1" si="0"/>
        <v/>
      </c>
      <c r="I54">
        <f t="shared" ca="1" si="2"/>
        <v>0</v>
      </c>
    </row>
    <row r="55" spans="1:9" ht="18" customHeight="1" x14ac:dyDescent="0.2">
      <c r="A55" t="str">
        <f t="shared" ca="1" si="0"/>
        <v/>
      </c>
      <c r="C55" t="s">
        <v>140</v>
      </c>
      <c r="D55" t="s">
        <v>141</v>
      </c>
      <c r="E55" t="s">
        <v>142</v>
      </c>
      <c r="F55" t="s">
        <v>143</v>
      </c>
      <c r="G55" t="s">
        <v>144</v>
      </c>
      <c r="H55" s="1">
        <v>4</v>
      </c>
      <c r="I55" t="str">
        <f t="shared" ca="1" si="2"/>
        <v>Make-up gain</v>
      </c>
    </row>
    <row r="56" spans="1:9" ht="18" customHeight="1" x14ac:dyDescent="0.2">
      <c r="A56" t="str">
        <f t="shared" ca="1" si="0"/>
        <v/>
      </c>
      <c r="C56" t="s">
        <v>147</v>
      </c>
      <c r="D56" t="s">
        <v>142</v>
      </c>
      <c r="E56" t="s">
        <v>141</v>
      </c>
      <c r="F56" t="s">
        <v>145</v>
      </c>
      <c r="G56" t="s">
        <v>144</v>
      </c>
      <c r="H56" s="1">
        <v>2</v>
      </c>
      <c r="I56" t="str">
        <f t="shared" ca="1" si="2"/>
        <v>Ratio</v>
      </c>
    </row>
    <row r="57" spans="1:9" ht="18" customHeight="1" x14ac:dyDescent="0.2">
      <c r="A57" t="str">
        <f t="shared" ca="1" si="0"/>
        <v/>
      </c>
      <c r="C57" t="s">
        <v>148</v>
      </c>
      <c r="D57" t="s">
        <v>141</v>
      </c>
      <c r="E57" t="s">
        <v>146</v>
      </c>
      <c r="F57" t="s">
        <v>142</v>
      </c>
      <c r="G57" t="s">
        <v>144</v>
      </c>
      <c r="H57" s="1">
        <v>3</v>
      </c>
      <c r="I57" t="str">
        <f t="shared" ca="1" si="2"/>
        <v>Threshold</v>
      </c>
    </row>
    <row r="58" spans="1:9" ht="18" customHeight="1" x14ac:dyDescent="0.2">
      <c r="A58" t="str">
        <f t="shared" ca="1" si="0"/>
        <v/>
      </c>
      <c r="C58" t="s">
        <v>149</v>
      </c>
      <c r="D58" t="s">
        <v>150</v>
      </c>
      <c r="E58" t="s">
        <v>151</v>
      </c>
      <c r="F58" t="s">
        <v>152</v>
      </c>
      <c r="G58" t="s">
        <v>19</v>
      </c>
      <c r="H58" s="1">
        <v>2</v>
      </c>
      <c r="I58" t="str">
        <f t="shared" ca="1" si="2"/>
        <v>Narrower</v>
      </c>
    </row>
    <row r="59" spans="1:9" ht="18" customHeight="1" x14ac:dyDescent="0.2">
      <c r="A59" t="str">
        <f t="shared" ca="1" si="0"/>
        <v/>
      </c>
      <c r="I59">
        <f t="shared" ca="1" si="2"/>
        <v>0</v>
      </c>
    </row>
    <row r="60" spans="1:9" ht="18" customHeight="1" x14ac:dyDescent="0.2">
      <c r="A60" t="str">
        <f t="shared" ca="1" si="0"/>
        <v/>
      </c>
      <c r="I60">
        <f t="shared" ca="1" si="2"/>
        <v>0</v>
      </c>
    </row>
    <row r="61" spans="1:9" ht="18" customHeight="1" x14ac:dyDescent="0.2">
      <c r="A61" t="str">
        <f t="shared" ca="1" si="0"/>
        <v/>
      </c>
      <c r="I61">
        <f t="shared" ca="1" si="2"/>
        <v>0</v>
      </c>
    </row>
    <row r="62" spans="1:9" ht="18" customHeight="1" x14ac:dyDescent="0.2">
      <c r="A62" t="str">
        <f t="shared" ca="1" si="0"/>
        <v/>
      </c>
      <c r="I62">
        <f t="shared" ca="1" si="2"/>
        <v>0</v>
      </c>
    </row>
    <row r="63" spans="1:9" ht="18" customHeight="1" x14ac:dyDescent="0.2">
      <c r="A63" t="str">
        <f t="shared" ca="1" si="0"/>
        <v/>
      </c>
      <c r="I63">
        <f t="shared" ca="1" si="2"/>
        <v>0</v>
      </c>
    </row>
    <row r="64" spans="1:9" ht="18" customHeight="1" x14ac:dyDescent="0.2">
      <c r="A64" t="str">
        <f t="shared" ca="1" si="0"/>
        <v/>
      </c>
      <c r="I64">
        <f t="shared" ca="1" si="2"/>
        <v>0</v>
      </c>
    </row>
    <row r="65" spans="1:9" ht="18" customHeight="1" x14ac:dyDescent="0.2">
      <c r="A65" t="str">
        <f t="shared" ca="1" si="0"/>
        <v/>
      </c>
      <c r="I65">
        <f t="shared" ca="1" si="2"/>
        <v>0</v>
      </c>
    </row>
    <row r="66" spans="1:9" ht="18" customHeight="1" x14ac:dyDescent="0.2">
      <c r="A66" t="str">
        <f t="shared" ca="1" si="0"/>
        <v/>
      </c>
      <c r="I66">
        <f t="shared" ca="1" si="2"/>
        <v>0</v>
      </c>
    </row>
    <row r="67" spans="1:9" ht="18" customHeight="1" x14ac:dyDescent="0.2">
      <c r="A67" t="str">
        <f t="shared" ca="1" si="0"/>
        <v/>
      </c>
      <c r="I67">
        <f t="shared" ca="1" si="2"/>
        <v>0</v>
      </c>
    </row>
    <row r="68" spans="1:9" ht="18" customHeight="1" x14ac:dyDescent="0.2">
      <c r="A68" t="str">
        <f t="shared" ca="1" si="0"/>
        <v/>
      </c>
      <c r="I68">
        <f t="shared" ca="1" si="2"/>
        <v>0</v>
      </c>
    </row>
    <row r="69" spans="1:9" ht="18" customHeight="1" x14ac:dyDescent="0.2">
      <c r="A69" t="str">
        <f t="shared" ca="1" si="0"/>
        <v/>
      </c>
      <c r="I69">
        <f t="shared" ca="1" si="2"/>
        <v>0</v>
      </c>
    </row>
    <row r="70" spans="1:9" ht="18" customHeight="1" x14ac:dyDescent="0.2">
      <c r="A70" t="str">
        <f t="shared" ca="1" si="0"/>
        <v/>
      </c>
      <c r="I70">
        <f t="shared" ca="1" si="2"/>
        <v>0</v>
      </c>
    </row>
    <row r="71" spans="1:9" ht="18" customHeight="1" x14ac:dyDescent="0.2">
      <c r="A71" t="str">
        <f t="shared" ca="1" si="0"/>
        <v/>
      </c>
      <c r="I71">
        <f t="shared" ca="1" si="2"/>
        <v>0</v>
      </c>
    </row>
    <row r="72" spans="1:9" ht="18" customHeight="1" x14ac:dyDescent="0.2">
      <c r="A72" t="str">
        <f t="shared" ca="1" si="0"/>
        <v/>
      </c>
      <c r="I72">
        <f t="shared" ca="1" si="2"/>
        <v>0</v>
      </c>
    </row>
    <row r="73" spans="1:9" ht="18" customHeight="1" x14ac:dyDescent="0.2">
      <c r="A73" t="str">
        <f t="shared" ref="A73:A107" ca="1" si="3">IF(B73="y",RAND(),"")</f>
        <v/>
      </c>
      <c r="I73">
        <f t="shared" ca="1" si="2"/>
        <v>0</v>
      </c>
    </row>
    <row r="74" spans="1:9" ht="18" customHeight="1" x14ac:dyDescent="0.2">
      <c r="A74" t="str">
        <f t="shared" ca="1" si="3"/>
        <v/>
      </c>
      <c r="I74">
        <f t="shared" ca="1" si="2"/>
        <v>0</v>
      </c>
    </row>
    <row r="75" spans="1:9" ht="18" customHeight="1" x14ac:dyDescent="0.2">
      <c r="A75" t="str">
        <f t="shared" ca="1" si="3"/>
        <v/>
      </c>
      <c r="I75">
        <f t="shared" ca="1" si="2"/>
        <v>0</v>
      </c>
    </row>
    <row r="76" spans="1:9" ht="18" customHeight="1" x14ac:dyDescent="0.2">
      <c r="A76" t="str">
        <f t="shared" ca="1" si="3"/>
        <v/>
      </c>
      <c r="I76">
        <f t="shared" ca="1" si="2"/>
        <v>0</v>
      </c>
    </row>
    <row r="77" spans="1:9" ht="18" customHeight="1" x14ac:dyDescent="0.2">
      <c r="A77" t="str">
        <f t="shared" ca="1" si="3"/>
        <v/>
      </c>
      <c r="I77">
        <f t="shared" ca="1" si="2"/>
        <v>0</v>
      </c>
    </row>
    <row r="78" spans="1:9" ht="18" customHeight="1" x14ac:dyDescent="0.2">
      <c r="A78" t="str">
        <f t="shared" ca="1" si="3"/>
        <v/>
      </c>
      <c r="I78">
        <f t="shared" ca="1" si="2"/>
        <v>0</v>
      </c>
    </row>
    <row r="79" spans="1:9" ht="18" customHeight="1" x14ac:dyDescent="0.2">
      <c r="A79" t="str">
        <f t="shared" ca="1" si="3"/>
        <v/>
      </c>
      <c r="I79">
        <f t="shared" ca="1" si="2"/>
        <v>0</v>
      </c>
    </row>
    <row r="80" spans="1:9" ht="18" customHeight="1" x14ac:dyDescent="0.2">
      <c r="A80" t="str">
        <f t="shared" ca="1" si="3"/>
        <v/>
      </c>
      <c r="I80">
        <f t="shared" ca="1" si="2"/>
        <v>0</v>
      </c>
    </row>
    <row r="81" spans="1:9" ht="18" customHeight="1" x14ac:dyDescent="0.2">
      <c r="A81" t="str">
        <f t="shared" ca="1" si="3"/>
        <v/>
      </c>
      <c r="I81">
        <f t="shared" ca="1" si="2"/>
        <v>0</v>
      </c>
    </row>
    <row r="82" spans="1:9" ht="18" customHeight="1" x14ac:dyDescent="0.2">
      <c r="A82" t="str">
        <f t="shared" ca="1" si="3"/>
        <v/>
      </c>
      <c r="I82">
        <f t="shared" ca="1" si="2"/>
        <v>0</v>
      </c>
    </row>
    <row r="83" spans="1:9" ht="18" customHeight="1" x14ac:dyDescent="0.2">
      <c r="A83" t="str">
        <f t="shared" ca="1" si="3"/>
        <v/>
      </c>
      <c r="I83">
        <f t="shared" ca="1" si="2"/>
        <v>0</v>
      </c>
    </row>
    <row r="84" spans="1:9" ht="18" customHeight="1" x14ac:dyDescent="0.2">
      <c r="A84" t="str">
        <f t="shared" ca="1" si="3"/>
        <v/>
      </c>
      <c r="I84">
        <f t="shared" ca="1" si="2"/>
        <v>0</v>
      </c>
    </row>
    <row r="85" spans="1:9" ht="18" customHeight="1" x14ac:dyDescent="0.2">
      <c r="A85" t="str">
        <f t="shared" ca="1" si="3"/>
        <v/>
      </c>
      <c r="I85">
        <f t="shared" ca="1" si="2"/>
        <v>0</v>
      </c>
    </row>
    <row r="86" spans="1:9" ht="18" customHeight="1" x14ac:dyDescent="0.2">
      <c r="A86" t="str">
        <f t="shared" ca="1" si="3"/>
        <v/>
      </c>
      <c r="I86">
        <f t="shared" ca="1" si="2"/>
        <v>0</v>
      </c>
    </row>
    <row r="87" spans="1:9" ht="18" customHeight="1" x14ac:dyDescent="0.2">
      <c r="A87" t="str">
        <f t="shared" ca="1" si="3"/>
        <v/>
      </c>
      <c r="I87">
        <f t="shared" ca="1" si="2"/>
        <v>0</v>
      </c>
    </row>
    <row r="88" spans="1:9" ht="18" customHeight="1" x14ac:dyDescent="0.2">
      <c r="A88" t="str">
        <f t="shared" ca="1" si="3"/>
        <v/>
      </c>
      <c r="I88">
        <f t="shared" ca="1" si="2"/>
        <v>0</v>
      </c>
    </row>
    <row r="89" spans="1:9" ht="18" customHeight="1" x14ac:dyDescent="0.2">
      <c r="A89" t="str">
        <f t="shared" ca="1" si="3"/>
        <v/>
      </c>
      <c r="I89">
        <f t="shared" ca="1" si="2"/>
        <v>0</v>
      </c>
    </row>
    <row r="90" spans="1:9" ht="18" customHeight="1" x14ac:dyDescent="0.2">
      <c r="A90" t="str">
        <f t="shared" ca="1" si="3"/>
        <v/>
      </c>
      <c r="I90">
        <f t="shared" ca="1" si="2"/>
        <v>0</v>
      </c>
    </row>
    <row r="91" spans="1:9" ht="18" customHeight="1" x14ac:dyDescent="0.2">
      <c r="A91" t="str">
        <f t="shared" ca="1" si="3"/>
        <v/>
      </c>
      <c r="I91">
        <f t="shared" ca="1" si="2"/>
        <v>0</v>
      </c>
    </row>
    <row r="92" spans="1:9" ht="18" customHeight="1" x14ac:dyDescent="0.2">
      <c r="A92" t="str">
        <f t="shared" ca="1" si="3"/>
        <v/>
      </c>
      <c r="I92">
        <f t="shared" ca="1" si="2"/>
        <v>0</v>
      </c>
    </row>
    <row r="93" spans="1:9" ht="18" customHeight="1" x14ac:dyDescent="0.2">
      <c r="A93" t="str">
        <f t="shared" ca="1" si="3"/>
        <v/>
      </c>
      <c r="I93">
        <f t="shared" ca="1" si="2"/>
        <v>0</v>
      </c>
    </row>
    <row r="94" spans="1:9" ht="18" customHeight="1" x14ac:dyDescent="0.2">
      <c r="A94" t="str">
        <f t="shared" ca="1" si="3"/>
        <v/>
      </c>
      <c r="I94">
        <f t="shared" ca="1" si="2"/>
        <v>0</v>
      </c>
    </row>
    <row r="95" spans="1:9" ht="18" customHeight="1" x14ac:dyDescent="0.2">
      <c r="A95" t="str">
        <f t="shared" ca="1" si="3"/>
        <v/>
      </c>
      <c r="I95">
        <f t="shared" ca="1" si="2"/>
        <v>0</v>
      </c>
    </row>
    <row r="96" spans="1:9" ht="18" customHeight="1" x14ac:dyDescent="0.2">
      <c r="A96" t="str">
        <f t="shared" ca="1" si="3"/>
        <v/>
      </c>
      <c r="I96">
        <f t="shared" ca="1" si="2"/>
        <v>0</v>
      </c>
    </row>
    <row r="97" spans="1:9" ht="18" customHeight="1" x14ac:dyDescent="0.2">
      <c r="A97" t="str">
        <f t="shared" ca="1" si="3"/>
        <v/>
      </c>
      <c r="I97">
        <f t="shared" ref="I97:I110" ca="1" si="4">OFFSET(C97,0,H97)</f>
        <v>0</v>
      </c>
    </row>
    <row r="98" spans="1:9" ht="18" customHeight="1" x14ac:dyDescent="0.2">
      <c r="A98" t="str">
        <f t="shared" ca="1" si="3"/>
        <v/>
      </c>
      <c r="I98">
        <f t="shared" ca="1" si="4"/>
        <v>0</v>
      </c>
    </row>
    <row r="99" spans="1:9" ht="18" customHeight="1" x14ac:dyDescent="0.2">
      <c r="A99" t="str">
        <f t="shared" ca="1" si="3"/>
        <v/>
      </c>
      <c r="I99">
        <f t="shared" ca="1" si="4"/>
        <v>0</v>
      </c>
    </row>
    <row r="100" spans="1:9" ht="18" customHeight="1" x14ac:dyDescent="0.2">
      <c r="A100" t="str">
        <f t="shared" ca="1" si="3"/>
        <v/>
      </c>
      <c r="I100">
        <f t="shared" ca="1" si="4"/>
        <v>0</v>
      </c>
    </row>
    <row r="101" spans="1:9" ht="18" customHeight="1" x14ac:dyDescent="0.2">
      <c r="A101" t="str">
        <f t="shared" ca="1" si="3"/>
        <v/>
      </c>
      <c r="I101">
        <f t="shared" ca="1" si="4"/>
        <v>0</v>
      </c>
    </row>
    <row r="102" spans="1:9" ht="18" customHeight="1" x14ac:dyDescent="0.2">
      <c r="A102" t="str">
        <f t="shared" ca="1" si="3"/>
        <v/>
      </c>
      <c r="I102">
        <f t="shared" ca="1" si="4"/>
        <v>0</v>
      </c>
    </row>
    <row r="103" spans="1:9" ht="18" customHeight="1" x14ac:dyDescent="0.2">
      <c r="A103" t="str">
        <f t="shared" ca="1" si="3"/>
        <v/>
      </c>
      <c r="I103">
        <f t="shared" ca="1" si="4"/>
        <v>0</v>
      </c>
    </row>
    <row r="104" spans="1:9" ht="18" customHeight="1" x14ac:dyDescent="0.2">
      <c r="A104" t="str">
        <f t="shared" ca="1" si="3"/>
        <v/>
      </c>
      <c r="I104">
        <f t="shared" ca="1" si="4"/>
        <v>0</v>
      </c>
    </row>
    <row r="105" spans="1:9" ht="18" customHeight="1" x14ac:dyDescent="0.2">
      <c r="A105" t="str">
        <f t="shared" ca="1" si="3"/>
        <v/>
      </c>
      <c r="I105">
        <f t="shared" ca="1" si="4"/>
        <v>0</v>
      </c>
    </row>
    <row r="106" spans="1:9" ht="18" customHeight="1" x14ac:dyDescent="0.2">
      <c r="A106" t="str">
        <f t="shared" ca="1" si="3"/>
        <v/>
      </c>
      <c r="I106">
        <f t="shared" ca="1" si="4"/>
        <v>0</v>
      </c>
    </row>
    <row r="107" spans="1:9" ht="18" customHeight="1" x14ac:dyDescent="0.2">
      <c r="A107" t="str">
        <f t="shared" ca="1" si="3"/>
        <v/>
      </c>
      <c r="I107">
        <f t="shared" ca="1" si="4"/>
        <v>0</v>
      </c>
    </row>
    <row r="108" spans="1:9" ht="18" customHeight="1" x14ac:dyDescent="0.2">
      <c r="I108">
        <f t="shared" ca="1" si="4"/>
        <v>0</v>
      </c>
    </row>
    <row r="109" spans="1:9" ht="18" customHeight="1" x14ac:dyDescent="0.2">
      <c r="I109">
        <f t="shared" ca="1" si="4"/>
        <v>0</v>
      </c>
    </row>
    <row r="110" spans="1:9" ht="18" customHeight="1" x14ac:dyDescent="0.2">
      <c r="I110">
        <f t="shared" ca="1" si="4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E9FB-2220-EA42-9BD5-BE6BC94ED764}">
  <sheetPr>
    <tabColor rgb="FF00B050"/>
  </sheetPr>
  <dimension ref="A1:N30"/>
  <sheetViews>
    <sheetView zoomScale="145" zoomScaleNormal="145" workbookViewId="0">
      <selection activeCell="C12" sqref="C12"/>
    </sheetView>
  </sheetViews>
  <sheetFormatPr baseColWidth="10" defaultColWidth="10.83203125" defaultRowHeight="16" x14ac:dyDescent="0.2"/>
  <cols>
    <col min="1" max="1" width="10.33203125" style="4" customWidth="1"/>
    <col min="2" max="2" width="4.5" style="1" customWidth="1"/>
    <col min="3" max="3" width="83.1640625" customWidth="1"/>
    <col min="4" max="9" width="10.83203125" hidden="1" customWidth="1"/>
    <col min="14" max="14" width="10.83203125" hidden="1" customWidth="1"/>
  </cols>
  <sheetData>
    <row r="1" spans="1:14" ht="25" customHeight="1" x14ac:dyDescent="0.2">
      <c r="C1" s="17" t="s">
        <v>42</v>
      </c>
    </row>
    <row r="2" spans="1:14" x14ac:dyDescent="0.2">
      <c r="A2" s="21">
        <f ca="1">LARGE(Questions!$A$2:$A$106,1)</f>
        <v>0.98753059746505911</v>
      </c>
      <c r="B2" s="7">
        <v>1</v>
      </c>
      <c r="C2" s="8" t="str">
        <f ca="1">VLOOKUP($A2,Questions!$A$2:$H$106,COLUMN(C2),FALSE)</f>
        <v>Which component controls the waveform?</v>
      </c>
      <c r="D2" s="2" t="str">
        <f ca="1">VLOOKUP($A2,Questions!$A$2:$I$106,COLUMN(D2),FALSE)</f>
        <v>VCO</v>
      </c>
      <c r="E2" s="2" t="str">
        <f ca="1">VLOOKUP($A2,Questions!$A$2:$I$106,COLUMN(E2),FALSE)</f>
        <v>Filter</v>
      </c>
      <c r="F2" s="2" t="str">
        <f ca="1">VLOOKUP($A2,Questions!$A$2:$I$106,COLUMN(F2),FALSE)</f>
        <v>VCA</v>
      </c>
      <c r="G2" s="2" t="str">
        <f ca="1">VLOOKUP($A2,Questions!$A$2:$I$106,COLUMN(G2),FALSE)</f>
        <v>Low-frequency oscillator</v>
      </c>
      <c r="H2" s="2">
        <f ca="1">VLOOKUP($A2,Questions!$A$2:$I$106,COLUMN(H2),FALSE)</f>
        <v>1</v>
      </c>
      <c r="I2" s="2" t="str">
        <f ca="1">VLOOKUP($A2,Questions!$A$2:$I$106,COLUMN(I2),FALSE)</f>
        <v>VCO</v>
      </c>
      <c r="N2">
        <f ca="1">RAND()</f>
        <v>0.64113533036882375</v>
      </c>
    </row>
    <row r="3" spans="1:14" x14ac:dyDescent="0.2">
      <c r="B3" s="5" t="s">
        <v>5</v>
      </c>
      <c r="C3" s="6" t="str">
        <f ca="1">OFFSET($C$2,0,RANK(N2,$N$2:$N$5))</f>
        <v>Filter</v>
      </c>
      <c r="I3" t="str">
        <f ca="1">$I$2</f>
        <v>VCO</v>
      </c>
      <c r="N3">
        <f t="shared" ref="N3:N5" ca="1" si="0">RAND()</f>
        <v>0.57872342873131766</v>
      </c>
    </row>
    <row r="4" spans="1:14" x14ac:dyDescent="0.2">
      <c r="B4" s="5" t="s">
        <v>6</v>
      </c>
      <c r="C4" s="6" t="str">
        <f t="shared" ref="C4:C6" ca="1" si="1">OFFSET($C$2,0,RANK(N3,$N$2:$N$5))</f>
        <v>VCA</v>
      </c>
      <c r="I4" t="str">
        <f t="shared" ref="I4:I7" ca="1" si="2">$I$2</f>
        <v>VCO</v>
      </c>
      <c r="N4">
        <f t="shared" ca="1" si="0"/>
        <v>0.770799065829324</v>
      </c>
    </row>
    <row r="5" spans="1:14" x14ac:dyDescent="0.2">
      <c r="B5" s="5" t="s">
        <v>7</v>
      </c>
      <c r="C5" s="6" t="str">
        <f t="shared" ca="1" si="1"/>
        <v>VCO</v>
      </c>
      <c r="I5" t="str">
        <f t="shared" ca="1" si="2"/>
        <v>VCO</v>
      </c>
      <c r="N5">
        <f t="shared" ca="1" si="0"/>
        <v>0.5274227401918743</v>
      </c>
    </row>
    <row r="6" spans="1:14" x14ac:dyDescent="0.2">
      <c r="B6" s="5" t="s">
        <v>8</v>
      </c>
      <c r="C6" s="6" t="str">
        <f t="shared" ca="1" si="1"/>
        <v>Low-frequency oscillator</v>
      </c>
      <c r="I6" t="str">
        <f t="shared" ca="1" si="2"/>
        <v>VCO</v>
      </c>
    </row>
    <row r="7" spans="1:14" ht="8" customHeight="1" x14ac:dyDescent="0.2">
      <c r="I7" t="str">
        <f t="shared" ca="1" si="2"/>
        <v>VCO</v>
      </c>
    </row>
    <row r="8" spans="1:14" x14ac:dyDescent="0.2">
      <c r="A8" s="4">
        <f ca="1">LARGE(Questions!$A$2:$A$106,2)</f>
        <v>0.90977012259966139</v>
      </c>
      <c r="B8" s="9">
        <v>2</v>
      </c>
      <c r="C8" s="10" t="str">
        <f ca="1">VLOOKUP($A8,Questions!$A$2:$H$106,COLUMN(C8),FALSE)</f>
        <v>Which is the highest note?</v>
      </c>
      <c r="D8" s="2" t="str">
        <f ca="1">VLOOKUP($A8,Questions!$A$2:$I$106,COLUMN(D8),FALSE)</f>
        <v>4'</v>
      </c>
      <c r="E8" s="2" t="str">
        <f ca="1">VLOOKUP($A8,Questions!$A$2:$I$106,COLUMN(E8),FALSE)</f>
        <v>8'</v>
      </c>
      <c r="F8" s="2" t="str">
        <f ca="1">VLOOKUP($A8,Questions!$A$2:$I$106,COLUMN(F8),FALSE)</f>
        <v>16'</v>
      </c>
      <c r="G8" s="2" t="str">
        <f ca="1">VLOOKUP($A8,Questions!$A$2:$I$106,COLUMN(G8),FALSE)</f>
        <v>32'</v>
      </c>
      <c r="H8" s="2">
        <f ca="1">VLOOKUP($A8,Questions!$A$2:$I$106,COLUMN(H8),FALSE)</f>
        <v>1</v>
      </c>
      <c r="I8" s="2" t="str">
        <f ca="1">VLOOKUP($A8,Questions!$A$2:$I$106,COLUMN(I8),FALSE)</f>
        <v>4'</v>
      </c>
    </row>
    <row r="9" spans="1:14" x14ac:dyDescent="0.2">
      <c r="B9" s="5" t="s">
        <v>5</v>
      </c>
      <c r="C9" s="6" t="str">
        <f ca="1">OFFSET($C$8,0,RANK(N2,$N$2:$N$5))</f>
        <v>8'</v>
      </c>
      <c r="I9" t="str">
        <f ca="1">$I$8</f>
        <v>4'</v>
      </c>
    </row>
    <row r="10" spans="1:14" x14ac:dyDescent="0.2">
      <c r="B10" s="5" t="s">
        <v>6</v>
      </c>
      <c r="C10" s="6" t="str">
        <f t="shared" ref="C10:C12" ca="1" si="3">OFFSET($C$8,0,RANK(N3,$N$2:$N$5))</f>
        <v>16'</v>
      </c>
      <c r="I10" t="str">
        <f t="shared" ref="I10:I13" ca="1" si="4">$I$8</f>
        <v>4'</v>
      </c>
    </row>
    <row r="11" spans="1:14" x14ac:dyDescent="0.2">
      <c r="B11" s="5" t="s">
        <v>7</v>
      </c>
      <c r="C11" s="6" t="str">
        <f t="shared" ca="1" si="3"/>
        <v>4'</v>
      </c>
      <c r="I11" t="str">
        <f t="shared" ca="1" si="4"/>
        <v>4'</v>
      </c>
    </row>
    <row r="12" spans="1:14" x14ac:dyDescent="0.2">
      <c r="B12" s="5" t="s">
        <v>8</v>
      </c>
      <c r="C12" s="6" t="str">
        <f t="shared" ca="1" si="3"/>
        <v>32'</v>
      </c>
      <c r="I12" t="str">
        <f t="shared" ca="1" si="4"/>
        <v>4'</v>
      </c>
    </row>
    <row r="13" spans="1:14" ht="8" customHeight="1" x14ac:dyDescent="0.2">
      <c r="I13" t="str">
        <f t="shared" ca="1" si="4"/>
        <v>4'</v>
      </c>
    </row>
    <row r="14" spans="1:14" x14ac:dyDescent="0.2">
      <c r="A14" s="4">
        <f ca="1">LARGE(Questions!$A$2:$A$106,3)</f>
        <v>0.83890487205545095</v>
      </c>
      <c r="B14" s="11">
        <v>3</v>
      </c>
      <c r="C14" s="12" t="str">
        <f ca="1">VLOOKUP($A14,Questions!$A$2:$H$106,COLUMN(C14),FALSE)</f>
        <v>Which will cut low frequencies?</v>
      </c>
      <c r="D14" s="2" t="str">
        <f ca="1">VLOOKUP($A14,Questions!$A$2:$I$106,COLUMN(D14),FALSE)</f>
        <v>HPF</v>
      </c>
      <c r="E14" s="2" t="str">
        <f ca="1">VLOOKUP($A14,Questions!$A$2:$I$106,COLUMN(E14),FALSE)</f>
        <v>LPF</v>
      </c>
      <c r="F14" s="2" t="str">
        <f ca="1">VLOOKUP($A14,Questions!$A$2:$I$106,COLUMN(F14),FALSE)</f>
        <v>Notch filter</v>
      </c>
      <c r="G14" s="2" t="str">
        <f ca="1">VLOOKUP($A14,Questions!$A$2:$I$106,COLUMN(G14),FALSE)</f>
        <v>EQ</v>
      </c>
      <c r="H14" s="2">
        <f ca="1">VLOOKUP($A14,Questions!$A$2:$I$106,COLUMN(H14),FALSE)</f>
        <v>1</v>
      </c>
      <c r="I14" s="2" t="str">
        <f ca="1">VLOOKUP($A14,Questions!$A$2:$I$106,COLUMN(I14),FALSE)</f>
        <v>HPF</v>
      </c>
    </row>
    <row r="15" spans="1:14" x14ac:dyDescent="0.2">
      <c r="B15" s="5" t="s">
        <v>5</v>
      </c>
      <c r="C15" s="6" t="str">
        <f ca="1">OFFSET($C$14,0,RANK(N2,$N$2:$N$5))</f>
        <v>LPF</v>
      </c>
      <c r="I15" t="str">
        <f ca="1">$I$14</f>
        <v>HPF</v>
      </c>
    </row>
    <row r="16" spans="1:14" x14ac:dyDescent="0.2">
      <c r="B16" s="5" t="s">
        <v>6</v>
      </c>
      <c r="C16" s="6" t="str">
        <f t="shared" ref="C16:C18" ca="1" si="5">OFFSET($C$14,0,RANK(N3,$N$2:$N$5))</f>
        <v>Notch filter</v>
      </c>
      <c r="I16" t="str">
        <f t="shared" ref="I16:I19" ca="1" si="6">$I$14</f>
        <v>HPF</v>
      </c>
    </row>
    <row r="17" spans="1:9" x14ac:dyDescent="0.2">
      <c r="B17" s="5" t="s">
        <v>7</v>
      </c>
      <c r="C17" s="6" t="str">
        <f ca="1">OFFSET($C$14,0,RANK(N4,$N$2:$N$5))</f>
        <v>HPF</v>
      </c>
      <c r="I17" t="str">
        <f t="shared" ca="1" si="6"/>
        <v>HPF</v>
      </c>
    </row>
    <row r="18" spans="1:9" x14ac:dyDescent="0.2">
      <c r="B18" s="5" t="s">
        <v>8</v>
      </c>
      <c r="C18" s="6" t="str">
        <f t="shared" ca="1" si="5"/>
        <v>EQ</v>
      </c>
      <c r="I18" t="str">
        <f t="shared" ca="1" si="6"/>
        <v>HPF</v>
      </c>
    </row>
    <row r="19" spans="1:9" ht="8" customHeight="1" x14ac:dyDescent="0.2">
      <c r="I19" t="str">
        <f t="shared" ca="1" si="6"/>
        <v>HPF</v>
      </c>
    </row>
    <row r="20" spans="1:9" x14ac:dyDescent="0.2">
      <c r="A20" s="4">
        <f ca="1">LARGE(Questions!$A$2:$A$106,4)</f>
        <v>0.80800566994206668</v>
      </c>
      <c r="B20" s="13">
        <v>4</v>
      </c>
      <c r="C20" s="14" t="str">
        <f ca="1">VLOOKUP($A20,Questions!$A$2:$H$106,COLUMN(C20),FALSE)</f>
        <v>Pick the odd one out</v>
      </c>
      <c r="D20" s="2" t="str">
        <f ca="1">VLOOKUP($A20,Questions!$A$2:$I$106,COLUMN(D20),FALSE)</f>
        <v>Cut-off frequency</v>
      </c>
      <c r="E20" s="2" t="str">
        <f ca="1">VLOOKUP($A20,Questions!$A$2:$I$106,COLUMN(E20),FALSE)</f>
        <v>Resonance</v>
      </c>
      <c r="F20" s="2" t="str">
        <f ca="1">VLOOKUP($A20,Questions!$A$2:$I$106,COLUMN(F20),FALSE)</f>
        <v>ADSR</v>
      </c>
      <c r="G20" s="2" t="str">
        <f ca="1">VLOOKUP($A20,Questions!$A$2:$I$106,COLUMN(G20),FALSE)</f>
        <v>Slope</v>
      </c>
      <c r="H20" s="2">
        <f ca="1">VLOOKUP($A20,Questions!$A$2:$I$106,COLUMN(H20),FALSE)</f>
        <v>3</v>
      </c>
      <c r="I20" s="2" t="str">
        <f ca="1">VLOOKUP($A20,Questions!$A$2:$I$106,COLUMN(I20),FALSE)</f>
        <v>ADSR</v>
      </c>
    </row>
    <row r="21" spans="1:9" x14ac:dyDescent="0.2">
      <c r="B21" s="5" t="s">
        <v>5</v>
      </c>
      <c r="C21" s="6" t="str">
        <f ca="1">OFFSET($C$20,0,RANK(N2,$N$2:$N$5))</f>
        <v>Resonance</v>
      </c>
      <c r="I21" t="str">
        <f ca="1">$I$20</f>
        <v>ADSR</v>
      </c>
    </row>
    <row r="22" spans="1:9" x14ac:dyDescent="0.2">
      <c r="B22" s="5" t="s">
        <v>6</v>
      </c>
      <c r="C22" s="6" t="str">
        <f t="shared" ref="C22:C24" ca="1" si="7">OFFSET($C$20,0,RANK(N3,$N$2:$N$5))</f>
        <v>ADSR</v>
      </c>
      <c r="I22" t="str">
        <f t="shared" ref="I22:I25" ca="1" si="8">$I$20</f>
        <v>ADSR</v>
      </c>
    </row>
    <row r="23" spans="1:9" x14ac:dyDescent="0.2">
      <c r="B23" s="5" t="s">
        <v>7</v>
      </c>
      <c r="C23" s="6" t="str">
        <f t="shared" ca="1" si="7"/>
        <v>Cut-off frequency</v>
      </c>
      <c r="I23" t="str">
        <f t="shared" ca="1" si="8"/>
        <v>ADSR</v>
      </c>
    </row>
    <row r="24" spans="1:9" x14ac:dyDescent="0.2">
      <c r="B24" s="5" t="s">
        <v>8</v>
      </c>
      <c r="C24" s="6" t="str">
        <f t="shared" ca="1" si="7"/>
        <v>Slope</v>
      </c>
      <c r="I24" t="str">
        <f t="shared" ca="1" si="8"/>
        <v>ADSR</v>
      </c>
    </row>
    <row r="25" spans="1:9" ht="8" customHeight="1" x14ac:dyDescent="0.2">
      <c r="I25" t="str">
        <f t="shared" ca="1" si="8"/>
        <v>ADSR</v>
      </c>
    </row>
    <row r="26" spans="1:9" x14ac:dyDescent="0.2">
      <c r="A26" s="4">
        <f ca="1">LARGE(Questions!$A$2:$A$106,5)</f>
        <v>0.77258859624482901</v>
      </c>
      <c r="B26" s="15">
        <v>5</v>
      </c>
      <c r="C26" s="16" t="str">
        <f ca="1">VLOOKUP($A26,Questions!$A$2:$H$106,COLUMN(C26),FALSE)</f>
        <v>Identify the most obvious bass drum mic</v>
      </c>
      <c r="D26" s="2" t="str">
        <f ca="1">VLOOKUP($A26,Questions!$A$2:$I$106,COLUMN(D26),FALSE)</f>
        <v>Shure SM58</v>
      </c>
      <c r="E26" s="2" t="str">
        <f ca="1">VLOOKUP($A26,Questions!$A$2:$I$106,COLUMN(E26),FALSE)</f>
        <v>AKG D112</v>
      </c>
      <c r="F26" s="2" t="str">
        <f ca="1">VLOOKUP($A26,Questions!$A$2:$I$106,COLUMN(F26),FALSE)</f>
        <v>Rode NT5</v>
      </c>
      <c r="G26" s="2" t="str">
        <f ca="1">VLOOKUP($A26,Questions!$A$2:$I$106,COLUMN(G26),FALSE)</f>
        <v>Neumann U87</v>
      </c>
      <c r="H26" s="2">
        <f ca="1">VLOOKUP($A26,Questions!$A$2:$I$106,COLUMN(H26),FALSE)</f>
        <v>2</v>
      </c>
      <c r="I26" s="2" t="str">
        <f ca="1">VLOOKUP($A26,Questions!$A$2:$I$106,COLUMN(I26),FALSE)</f>
        <v>AKG D112</v>
      </c>
    </row>
    <row r="27" spans="1:9" x14ac:dyDescent="0.2">
      <c r="B27" s="5" t="s">
        <v>5</v>
      </c>
      <c r="C27" s="6" t="str">
        <f ca="1">OFFSET($C$26,0,RANK(N2,$N$2:$N$5))</f>
        <v>AKG D112</v>
      </c>
      <c r="I27" t="str">
        <f ca="1">$I$26</f>
        <v>AKG D112</v>
      </c>
    </row>
    <row r="28" spans="1:9" x14ac:dyDescent="0.2">
      <c r="B28" s="5" t="s">
        <v>6</v>
      </c>
      <c r="C28" s="6" t="str">
        <f t="shared" ref="C28:C30" ca="1" si="9">OFFSET($C$26,0,RANK(N3,$N$2:$N$5))</f>
        <v>Rode NT5</v>
      </c>
      <c r="I28" t="str">
        <f t="shared" ref="I28:I30" ca="1" si="10">$I$26</f>
        <v>AKG D112</v>
      </c>
    </row>
    <row r="29" spans="1:9" x14ac:dyDescent="0.2">
      <c r="B29" s="5" t="s">
        <v>7</v>
      </c>
      <c r="C29" s="6" t="str">
        <f t="shared" ca="1" si="9"/>
        <v>Shure SM58</v>
      </c>
      <c r="I29" t="str">
        <f t="shared" ca="1" si="10"/>
        <v>AKG D112</v>
      </c>
    </row>
    <row r="30" spans="1:9" x14ac:dyDescent="0.2">
      <c r="B30" s="5" t="s">
        <v>8</v>
      </c>
      <c r="C30" s="6" t="str">
        <f t="shared" ca="1" si="9"/>
        <v>Neumann U87</v>
      </c>
      <c r="I30" t="str">
        <f t="shared" ca="1" si="10"/>
        <v>AKG D112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3D567-C213-1A4C-8AA7-CFD0059035B9}">
  <sheetPr>
    <tabColor rgb="FFFF0000"/>
  </sheetPr>
  <dimension ref="A1:N30"/>
  <sheetViews>
    <sheetView zoomScale="110" zoomScaleNormal="110" workbookViewId="0">
      <selection activeCell="L12" sqref="L12"/>
    </sheetView>
  </sheetViews>
  <sheetFormatPr baseColWidth="10" defaultColWidth="10.83203125" defaultRowHeight="16" x14ac:dyDescent="0.2"/>
  <cols>
    <col min="1" max="1" width="10.33203125" style="4" customWidth="1"/>
    <col min="2" max="2" width="4.5" style="1" customWidth="1"/>
    <col min="3" max="3" width="83.1640625" customWidth="1"/>
    <col min="4" max="9" width="10.83203125" hidden="1" customWidth="1"/>
    <col min="14" max="14" width="10.83203125" hidden="1" customWidth="1"/>
  </cols>
  <sheetData>
    <row r="1" spans="1:14" ht="25" customHeight="1" x14ac:dyDescent="0.2">
      <c r="C1" s="17" t="s">
        <v>42</v>
      </c>
    </row>
    <row r="2" spans="1:14" x14ac:dyDescent="0.2">
      <c r="A2" s="21">
        <f ca="1">LARGE(Questions!$A$2:$A$106,1)</f>
        <v>0.98753059746505911</v>
      </c>
      <c r="B2" s="7">
        <v>1</v>
      </c>
      <c r="C2" s="8" t="str">
        <f ca="1">VLOOKUP($A2,Questions!$A$2:$H$106,COLUMN(C2),FALSE)</f>
        <v>Which component controls the waveform?</v>
      </c>
      <c r="D2" s="2" t="str">
        <f ca="1">VLOOKUP($A2,Questions!$A$2:$I$106,COLUMN(D2),FALSE)</f>
        <v>VCO</v>
      </c>
      <c r="E2" s="2" t="str">
        <f ca="1">VLOOKUP($A2,Questions!$A$2:$I$106,COLUMN(E2),FALSE)</f>
        <v>Filter</v>
      </c>
      <c r="F2" s="2" t="str">
        <f ca="1">VLOOKUP($A2,Questions!$A$2:$I$106,COLUMN(F2),FALSE)</f>
        <v>VCA</v>
      </c>
      <c r="G2" s="2" t="str">
        <f ca="1">VLOOKUP($A2,Questions!$A$2:$I$106,COLUMN(G2),FALSE)</f>
        <v>Low-frequency oscillator</v>
      </c>
      <c r="H2" s="2">
        <f ca="1">VLOOKUP($A2,Questions!$A$2:$I$106,COLUMN(H2),FALSE)</f>
        <v>1</v>
      </c>
      <c r="I2" s="2" t="str">
        <f ca="1">VLOOKUP($A2,Questions!$A$2:$I$106,COLUMN(I2),FALSE)</f>
        <v>VCO</v>
      </c>
      <c r="N2">
        <f ca="1">Quiz!N2</f>
        <v>0.64113533036882375</v>
      </c>
    </row>
    <row r="3" spans="1:14" x14ac:dyDescent="0.2">
      <c r="B3" s="5" t="s">
        <v>5</v>
      </c>
      <c r="C3" s="6" t="str">
        <f ca="1">OFFSET($C$2,0,RANK(N2,$N$2:$N$5))</f>
        <v>Filter</v>
      </c>
      <c r="I3" t="str">
        <f ca="1">$I$2</f>
        <v>VCO</v>
      </c>
      <c r="N3">
        <f ca="1">Quiz!N3</f>
        <v>0.57872342873131766</v>
      </c>
    </row>
    <row r="4" spans="1:14" x14ac:dyDescent="0.2">
      <c r="B4" s="5" t="s">
        <v>6</v>
      </c>
      <c r="C4" s="6" t="str">
        <f t="shared" ref="C4:C6" ca="1" si="0">OFFSET($C$2,0,RANK(N3,$N$2:$N$5))</f>
        <v>VCA</v>
      </c>
      <c r="I4" t="str">
        <f t="shared" ref="I4:I7" ca="1" si="1">$I$2</f>
        <v>VCO</v>
      </c>
      <c r="N4">
        <f ca="1">Quiz!N4</f>
        <v>0.770799065829324</v>
      </c>
    </row>
    <row r="5" spans="1:14" x14ac:dyDescent="0.2">
      <c r="B5" s="5" t="s">
        <v>7</v>
      </c>
      <c r="C5" s="6" t="str">
        <f t="shared" ca="1" si="0"/>
        <v>VCO</v>
      </c>
      <c r="I5" t="str">
        <f t="shared" ca="1" si="1"/>
        <v>VCO</v>
      </c>
      <c r="N5">
        <f ca="1">Quiz!N5</f>
        <v>0.5274227401918743</v>
      </c>
    </row>
    <row r="6" spans="1:14" x14ac:dyDescent="0.2">
      <c r="B6" s="5" t="s">
        <v>8</v>
      </c>
      <c r="C6" s="6" t="str">
        <f t="shared" ca="1" si="0"/>
        <v>Low-frequency oscillator</v>
      </c>
      <c r="I6" t="str">
        <f t="shared" ca="1" si="1"/>
        <v>VCO</v>
      </c>
    </row>
    <row r="7" spans="1:14" ht="8" customHeight="1" x14ac:dyDescent="0.2">
      <c r="I7" t="str">
        <f t="shared" ca="1" si="1"/>
        <v>VCO</v>
      </c>
    </row>
    <row r="8" spans="1:14" x14ac:dyDescent="0.2">
      <c r="A8" s="4">
        <f ca="1">LARGE(Questions!$A$2:$A$106,2)</f>
        <v>0.90977012259966139</v>
      </c>
      <c r="B8" s="9">
        <v>2</v>
      </c>
      <c r="C8" s="10" t="str">
        <f ca="1">VLOOKUP($A8,Questions!$A$2:$H$106,COLUMN(C8),FALSE)</f>
        <v>Which is the highest note?</v>
      </c>
      <c r="D8" s="2" t="str">
        <f ca="1">VLOOKUP($A8,Questions!$A$2:$I$106,COLUMN(D8),FALSE)</f>
        <v>4'</v>
      </c>
      <c r="E8" s="2" t="str">
        <f ca="1">VLOOKUP($A8,Questions!$A$2:$I$106,COLUMN(E8),FALSE)</f>
        <v>8'</v>
      </c>
      <c r="F8" s="2" t="str">
        <f ca="1">VLOOKUP($A8,Questions!$A$2:$I$106,COLUMN(F8),FALSE)</f>
        <v>16'</v>
      </c>
      <c r="G8" s="2" t="str">
        <f ca="1">VLOOKUP($A8,Questions!$A$2:$I$106,COLUMN(G8),FALSE)</f>
        <v>32'</v>
      </c>
      <c r="H8" s="2">
        <f ca="1">VLOOKUP($A8,Questions!$A$2:$I$106,COLUMN(H8),FALSE)</f>
        <v>1</v>
      </c>
      <c r="I8" s="2" t="str">
        <f ca="1">VLOOKUP($A8,Questions!$A$2:$I$106,COLUMN(I8),FALSE)</f>
        <v>4'</v>
      </c>
    </row>
    <row r="9" spans="1:14" x14ac:dyDescent="0.2">
      <c r="B9" s="5" t="s">
        <v>5</v>
      </c>
      <c r="C9" s="6" t="str">
        <f ca="1">OFFSET($C$8,0,RANK(N2,$N$2:$N$5))</f>
        <v>8'</v>
      </c>
      <c r="I9" t="str">
        <f ca="1">$I$8</f>
        <v>4'</v>
      </c>
    </row>
    <row r="10" spans="1:14" x14ac:dyDescent="0.2">
      <c r="B10" s="5" t="s">
        <v>6</v>
      </c>
      <c r="C10" s="6" t="str">
        <f t="shared" ref="C10:C12" ca="1" si="2">OFFSET($C$8,0,RANK(N3,$N$2:$N$5))</f>
        <v>16'</v>
      </c>
      <c r="I10" t="str">
        <f t="shared" ref="I10:I13" ca="1" si="3">$I$8</f>
        <v>4'</v>
      </c>
    </row>
    <row r="11" spans="1:14" x14ac:dyDescent="0.2">
      <c r="B11" s="5" t="s">
        <v>7</v>
      </c>
      <c r="C11" s="6" t="str">
        <f t="shared" ca="1" si="2"/>
        <v>4'</v>
      </c>
      <c r="I11" t="str">
        <f t="shared" ca="1" si="3"/>
        <v>4'</v>
      </c>
    </row>
    <row r="12" spans="1:14" x14ac:dyDescent="0.2">
      <c r="B12" s="5" t="s">
        <v>8</v>
      </c>
      <c r="C12" s="6" t="str">
        <f t="shared" ca="1" si="2"/>
        <v>32'</v>
      </c>
      <c r="I12" t="str">
        <f t="shared" ca="1" si="3"/>
        <v>4'</v>
      </c>
    </row>
    <row r="13" spans="1:14" ht="8" customHeight="1" x14ac:dyDescent="0.2">
      <c r="I13" t="str">
        <f t="shared" ca="1" si="3"/>
        <v>4'</v>
      </c>
    </row>
    <row r="14" spans="1:14" x14ac:dyDescent="0.2">
      <c r="A14" s="4">
        <f ca="1">LARGE(Questions!$A$2:$A$106,3)</f>
        <v>0.83890487205545095</v>
      </c>
      <c r="B14" s="11">
        <v>3</v>
      </c>
      <c r="C14" s="12" t="str">
        <f ca="1">VLOOKUP($A14,Questions!$A$2:$H$106,COLUMN(C14),FALSE)</f>
        <v>Which will cut low frequencies?</v>
      </c>
      <c r="D14" s="2" t="str">
        <f ca="1">VLOOKUP($A14,Questions!$A$2:$I$106,COLUMN(D14),FALSE)</f>
        <v>HPF</v>
      </c>
      <c r="E14" s="2" t="str">
        <f ca="1">VLOOKUP($A14,Questions!$A$2:$I$106,COLUMN(E14),FALSE)</f>
        <v>LPF</v>
      </c>
      <c r="F14" s="2" t="str">
        <f ca="1">VLOOKUP($A14,Questions!$A$2:$I$106,COLUMN(F14),FALSE)</f>
        <v>Notch filter</v>
      </c>
      <c r="G14" s="2" t="str">
        <f ca="1">VLOOKUP($A14,Questions!$A$2:$I$106,COLUMN(G14),FALSE)</f>
        <v>EQ</v>
      </c>
      <c r="H14" s="2">
        <f ca="1">VLOOKUP($A14,Questions!$A$2:$I$106,COLUMN(H14),FALSE)</f>
        <v>1</v>
      </c>
      <c r="I14" s="2" t="str">
        <f ca="1">VLOOKUP($A14,Questions!$A$2:$I$106,COLUMN(I14),FALSE)</f>
        <v>HPF</v>
      </c>
    </row>
    <row r="15" spans="1:14" x14ac:dyDescent="0.2">
      <c r="B15" s="5" t="s">
        <v>5</v>
      </c>
      <c r="C15" s="6" t="str">
        <f ca="1">OFFSET($C$14,0,RANK(N2,$N$2:$N$5))</f>
        <v>LPF</v>
      </c>
      <c r="I15" t="str">
        <f ca="1">$I$14</f>
        <v>HPF</v>
      </c>
    </row>
    <row r="16" spans="1:14" x14ac:dyDescent="0.2">
      <c r="B16" s="5" t="s">
        <v>6</v>
      </c>
      <c r="C16" s="6" t="str">
        <f t="shared" ref="C16:C18" ca="1" si="4">OFFSET($C$14,0,RANK(N3,$N$2:$N$5))</f>
        <v>Notch filter</v>
      </c>
      <c r="I16" t="str">
        <f t="shared" ref="I16:I19" ca="1" si="5">$I$14</f>
        <v>HPF</v>
      </c>
    </row>
    <row r="17" spans="1:9" x14ac:dyDescent="0.2">
      <c r="B17" s="5" t="s">
        <v>7</v>
      </c>
      <c r="C17" s="6" t="str">
        <f t="shared" ca="1" si="4"/>
        <v>HPF</v>
      </c>
      <c r="I17" t="str">
        <f t="shared" ca="1" si="5"/>
        <v>HPF</v>
      </c>
    </row>
    <row r="18" spans="1:9" x14ac:dyDescent="0.2">
      <c r="B18" s="5" t="s">
        <v>8</v>
      </c>
      <c r="C18" s="6" t="str">
        <f t="shared" ca="1" si="4"/>
        <v>EQ</v>
      </c>
      <c r="I18" t="str">
        <f t="shared" ca="1" si="5"/>
        <v>HPF</v>
      </c>
    </row>
    <row r="19" spans="1:9" ht="8" customHeight="1" x14ac:dyDescent="0.2">
      <c r="I19" t="str">
        <f t="shared" ca="1" si="5"/>
        <v>HPF</v>
      </c>
    </row>
    <row r="20" spans="1:9" x14ac:dyDescent="0.2">
      <c r="A20" s="4">
        <f ca="1">LARGE(Questions!$A$2:$A$106,4)</f>
        <v>0.80800566994206668</v>
      </c>
      <c r="B20" s="13">
        <v>4</v>
      </c>
      <c r="C20" s="14" t="str">
        <f ca="1">VLOOKUP($A20,Questions!$A$2:$H$106,COLUMN(C20),FALSE)</f>
        <v>Pick the odd one out</v>
      </c>
      <c r="D20" s="2" t="str">
        <f ca="1">VLOOKUP($A20,Questions!$A$2:$I$106,COLUMN(D20),FALSE)</f>
        <v>Cut-off frequency</v>
      </c>
      <c r="E20" s="2" t="str">
        <f ca="1">VLOOKUP($A20,Questions!$A$2:$I$106,COLUMN(E20),FALSE)</f>
        <v>Resonance</v>
      </c>
      <c r="F20" s="2" t="str">
        <f ca="1">VLOOKUP($A20,Questions!$A$2:$I$106,COLUMN(F20),FALSE)</f>
        <v>ADSR</v>
      </c>
      <c r="G20" s="2" t="str">
        <f ca="1">VLOOKUP($A20,Questions!$A$2:$I$106,COLUMN(G20),FALSE)</f>
        <v>Slope</v>
      </c>
      <c r="H20" s="2">
        <f ca="1">VLOOKUP($A20,Questions!$A$2:$I$106,COLUMN(H20),FALSE)</f>
        <v>3</v>
      </c>
      <c r="I20" s="2" t="str">
        <f ca="1">VLOOKUP($A20,Questions!$A$2:$I$106,COLUMN(I20),FALSE)</f>
        <v>ADSR</v>
      </c>
    </row>
    <row r="21" spans="1:9" x14ac:dyDescent="0.2">
      <c r="B21" s="5" t="s">
        <v>5</v>
      </c>
      <c r="C21" s="6" t="str">
        <f ca="1">OFFSET($C$20,0,RANK(N2,$N$2:$N$5))</f>
        <v>Resonance</v>
      </c>
      <c r="I21" t="str">
        <f ca="1">$I$20</f>
        <v>ADSR</v>
      </c>
    </row>
    <row r="22" spans="1:9" x14ac:dyDescent="0.2">
      <c r="B22" s="5" t="s">
        <v>6</v>
      </c>
      <c r="C22" s="6" t="str">
        <f t="shared" ref="C22:C24" ca="1" si="6">OFFSET($C$20,0,RANK(N3,$N$2:$N$5))</f>
        <v>ADSR</v>
      </c>
      <c r="I22" t="str">
        <f t="shared" ref="I22:I25" ca="1" si="7">$I$20</f>
        <v>ADSR</v>
      </c>
    </row>
    <row r="23" spans="1:9" x14ac:dyDescent="0.2">
      <c r="B23" s="5" t="s">
        <v>7</v>
      </c>
      <c r="C23" s="6" t="str">
        <f t="shared" ca="1" si="6"/>
        <v>Cut-off frequency</v>
      </c>
      <c r="I23" t="str">
        <f t="shared" ca="1" si="7"/>
        <v>ADSR</v>
      </c>
    </row>
    <row r="24" spans="1:9" x14ac:dyDescent="0.2">
      <c r="B24" s="5" t="s">
        <v>8</v>
      </c>
      <c r="C24" s="6" t="str">
        <f t="shared" ca="1" si="6"/>
        <v>Slope</v>
      </c>
      <c r="I24" t="str">
        <f t="shared" ca="1" si="7"/>
        <v>ADSR</v>
      </c>
    </row>
    <row r="25" spans="1:9" ht="8" customHeight="1" x14ac:dyDescent="0.2">
      <c r="I25" t="str">
        <f t="shared" ca="1" si="7"/>
        <v>ADSR</v>
      </c>
    </row>
    <row r="26" spans="1:9" x14ac:dyDescent="0.2">
      <c r="A26" s="4">
        <f ca="1">LARGE(Questions!$A$2:$A$106,5)</f>
        <v>0.77258859624482901</v>
      </c>
      <c r="B26" s="15">
        <v>5</v>
      </c>
      <c r="C26" s="16" t="str">
        <f ca="1">VLOOKUP($A26,Questions!$A$2:$H$106,COLUMN(C26),FALSE)</f>
        <v>Identify the most obvious bass drum mic</v>
      </c>
      <c r="D26" s="2" t="str">
        <f ca="1">VLOOKUP($A26,Questions!$A$2:$I$106,COLUMN(D26),FALSE)</f>
        <v>Shure SM58</v>
      </c>
      <c r="E26" s="2" t="str">
        <f ca="1">VLOOKUP($A26,Questions!$A$2:$I$106,COLUMN(E26),FALSE)</f>
        <v>AKG D112</v>
      </c>
      <c r="F26" s="2" t="str">
        <f ca="1">VLOOKUP($A26,Questions!$A$2:$I$106,COLUMN(F26),FALSE)</f>
        <v>Rode NT5</v>
      </c>
      <c r="G26" s="2" t="str">
        <f ca="1">VLOOKUP($A26,Questions!$A$2:$I$106,COLUMN(G26),FALSE)</f>
        <v>Neumann U87</v>
      </c>
      <c r="H26" s="2">
        <f ca="1">VLOOKUP($A26,Questions!$A$2:$I$106,COLUMN(H26),FALSE)</f>
        <v>2</v>
      </c>
      <c r="I26" s="2" t="str">
        <f ca="1">VLOOKUP($A26,Questions!$A$2:$I$106,COLUMN(I26),FALSE)</f>
        <v>AKG D112</v>
      </c>
    </row>
    <row r="27" spans="1:9" x14ac:dyDescent="0.2">
      <c r="B27" s="5" t="s">
        <v>5</v>
      </c>
      <c r="C27" s="6" t="str">
        <f ca="1">OFFSET($C$26,0,RANK(N2,$N$2:$N$5))</f>
        <v>AKG D112</v>
      </c>
      <c r="I27" t="str">
        <f ca="1">$I$26</f>
        <v>AKG D112</v>
      </c>
    </row>
    <row r="28" spans="1:9" x14ac:dyDescent="0.2">
      <c r="B28" s="5" t="s">
        <v>6</v>
      </c>
      <c r="C28" s="6" t="str">
        <f t="shared" ref="C28:C30" ca="1" si="8">OFFSET($C$26,0,RANK(N3,$N$2:$N$5))</f>
        <v>Rode NT5</v>
      </c>
      <c r="I28" t="str">
        <f t="shared" ref="I28:I30" ca="1" si="9">$I$26</f>
        <v>AKG D112</v>
      </c>
    </row>
    <row r="29" spans="1:9" x14ac:dyDescent="0.2">
      <c r="B29" s="5" t="s">
        <v>7</v>
      </c>
      <c r="C29" s="6" t="str">
        <f t="shared" ca="1" si="8"/>
        <v>Shure SM58</v>
      </c>
      <c r="I29" t="str">
        <f t="shared" ca="1" si="9"/>
        <v>AKG D112</v>
      </c>
    </row>
    <row r="30" spans="1:9" x14ac:dyDescent="0.2">
      <c r="B30" s="5" t="s">
        <v>8</v>
      </c>
      <c r="C30" s="6" t="str">
        <f t="shared" ca="1" si="8"/>
        <v>Neumann U87</v>
      </c>
      <c r="I30" t="str">
        <f t="shared" ca="1" si="9"/>
        <v>AKG D112</v>
      </c>
    </row>
  </sheetData>
  <conditionalFormatting sqref="C3:C30">
    <cfRule type="expression" dxfId="0" priority="1">
      <formula>C3=I2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Quiz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Mr E Reed</cp:lastModifiedBy>
  <dcterms:created xsi:type="dcterms:W3CDTF">2020-10-25T08:12:26Z</dcterms:created>
  <dcterms:modified xsi:type="dcterms:W3CDTF">2023-04-30T17:06:16Z</dcterms:modified>
</cp:coreProperties>
</file>