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4190" activeTab="1"/>
  </bookViews>
  <sheets>
    <sheet name="Población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N27" i="2" l="1"/>
  <c r="O27" i="2" s="1"/>
  <c r="M27" i="2"/>
  <c r="G27" i="2"/>
  <c r="E27" i="2"/>
  <c r="F27" i="2" s="1"/>
  <c r="D27" i="2"/>
  <c r="C27" i="2"/>
  <c r="U27" i="2" s="1"/>
  <c r="U26" i="2"/>
  <c r="O26" i="2"/>
  <c r="G26" i="2"/>
  <c r="F26" i="2"/>
  <c r="U25" i="2"/>
  <c r="O25" i="2"/>
  <c r="G25" i="2"/>
  <c r="F25" i="2"/>
  <c r="U24" i="2"/>
  <c r="O24" i="2"/>
  <c r="G24" i="2"/>
  <c r="F24" i="2"/>
  <c r="U23" i="2"/>
  <c r="O23" i="2"/>
  <c r="G23" i="2"/>
  <c r="F23" i="2"/>
  <c r="U22" i="2"/>
  <c r="O22" i="2"/>
  <c r="G22" i="2"/>
  <c r="F22" i="2"/>
  <c r="U21" i="2"/>
  <c r="O21" i="2"/>
  <c r="G21" i="2"/>
  <c r="F21" i="2"/>
  <c r="U20" i="2"/>
  <c r="O20" i="2"/>
  <c r="G20" i="2"/>
  <c r="F20" i="2"/>
  <c r="U19" i="2"/>
  <c r="O19" i="2"/>
  <c r="G19" i="2"/>
  <c r="F19" i="2"/>
  <c r="U18" i="2"/>
  <c r="O18" i="2"/>
  <c r="P18" i="2" s="1"/>
  <c r="G18" i="2"/>
  <c r="F18" i="2"/>
  <c r="U17" i="2"/>
  <c r="G17" i="2"/>
  <c r="F17" i="2"/>
  <c r="U16" i="2"/>
  <c r="O16" i="2"/>
  <c r="G16" i="2"/>
  <c r="F16" i="2"/>
  <c r="U15" i="2"/>
  <c r="G15" i="2"/>
  <c r="F15" i="2"/>
  <c r="L12" i="2"/>
  <c r="K12" i="2"/>
  <c r="L8" i="2" s="1"/>
  <c r="L11" i="2"/>
  <c r="L9" i="2"/>
  <c r="G8" i="2"/>
  <c r="L7" i="2"/>
  <c r="G7" i="2"/>
  <c r="L6" i="2"/>
  <c r="H6" i="2"/>
  <c r="G6" i="2"/>
  <c r="L5" i="2"/>
  <c r="L3" i="2"/>
  <c r="L2" i="2"/>
  <c r="J191" i="1"/>
  <c r="I191" i="1"/>
  <c r="J190" i="1"/>
  <c r="I190" i="1"/>
  <c r="J189" i="1"/>
  <c r="I189" i="1"/>
  <c r="J188" i="1"/>
  <c r="I188" i="1"/>
  <c r="J187" i="1"/>
  <c r="I187" i="1"/>
  <c r="D182" i="1"/>
  <c r="C182" i="1"/>
  <c r="C190" i="1" s="1"/>
  <c r="D181" i="1"/>
  <c r="C181" i="1"/>
  <c r="C189" i="1" s="1"/>
  <c r="D180" i="1"/>
  <c r="C180" i="1"/>
  <c r="D179" i="1"/>
  <c r="D183" i="1" s="1"/>
  <c r="C179" i="1"/>
  <c r="C183" i="1" s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P74" i="1"/>
  <c r="N74" i="1"/>
  <c r="T73" i="1"/>
  <c r="S73" i="1"/>
  <c r="P73" i="1"/>
  <c r="N73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0" i="1"/>
  <c r="G49" i="1"/>
  <c r="G48" i="1"/>
  <c r="D44" i="1"/>
  <c r="D43" i="1"/>
  <c r="D191" i="1" l="1"/>
  <c r="D187" i="1"/>
  <c r="D188" i="1"/>
  <c r="P16" i="2"/>
  <c r="D189" i="1"/>
  <c r="D190" i="1"/>
  <c r="C188" i="1"/>
  <c r="C191" i="1"/>
  <c r="C187" i="1"/>
  <c r="L10" i="2"/>
  <c r="O17" i="2"/>
  <c r="L4" i="2"/>
  <c r="O15" i="2"/>
  <c r="P15" i="2" s="1"/>
</calcChain>
</file>

<file path=xl/sharedStrings.xml><?xml version="1.0" encoding="utf-8"?>
<sst xmlns="http://schemas.openxmlformats.org/spreadsheetml/2006/main" count="311" uniqueCount="203">
  <si>
    <t>LIMA</t>
  </si>
  <si>
    <t>CAÑETE</t>
  </si>
  <si>
    <t>HUAURA</t>
  </si>
  <si>
    <t>HUARAL</t>
  </si>
  <si>
    <t>BARRANCA</t>
  </si>
  <si>
    <t>HUAROCHIRI</t>
  </si>
  <si>
    <t>YAUYOS</t>
  </si>
  <si>
    <t>OYON</t>
  </si>
  <si>
    <t>CANTA</t>
  </si>
  <si>
    <t>CAJATAMBO</t>
  </si>
  <si>
    <t>ATAVILLOS ALTO</t>
  </si>
  <si>
    <t>ATAVILLOS BAJO</t>
  </si>
  <si>
    <t>AUCALLAMA</t>
  </si>
  <si>
    <t>CHANCAY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</si>
  <si>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</si>
  <si>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</si>
  <si>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</si>
  <si>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</si>
  <si>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</si>
  <si>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</si>
  <si>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</si>
  <si>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Ámbito Geográfico</t>
  </si>
  <si>
    <t>PERU</t>
  </si>
  <si>
    <t>Variacion 2007 - 2014</t>
  </si>
  <si>
    <t>Crecimiento Anual 2000-14</t>
  </si>
  <si>
    <t>Provincia de Huaral</t>
  </si>
  <si>
    <t>% 2000-14</t>
  </si>
  <si>
    <t>Region Lima</t>
  </si>
  <si>
    <t>AREA</t>
  </si>
  <si>
    <t>DENSIDAD</t>
  </si>
  <si>
    <t>ALTITUD</t>
  </si>
  <si>
    <t>Perú</t>
  </si>
  <si>
    <t>costa</t>
  </si>
  <si>
    <t>Crecimiento Poblacional</t>
  </si>
  <si>
    <t>Total Provincias</t>
  </si>
  <si>
    <t>Ambito Geografico</t>
  </si>
  <si>
    <t>AREA # 0402</t>
  </si>
  <si>
    <t>Población 2000</t>
  </si>
  <si>
    <t>Dpto. Lima   Prov. Huaral</t>
  </si>
  <si>
    <t>Población 2014</t>
  </si>
  <si>
    <t>Área en Km2</t>
  </si>
  <si>
    <t>Hab./km2 2014</t>
  </si>
  <si>
    <t>Crec. Anual. 2000-2014</t>
  </si>
  <si>
    <t>Edades Simples</t>
  </si>
  <si>
    <t>Sexo</t>
  </si>
  <si>
    <t>P: Edad en años</t>
  </si>
  <si>
    <t>P: Según Sexo</t>
  </si>
  <si>
    <t>PROMEDIOS HUARAL</t>
  </si>
  <si>
    <t>CPV 1993</t>
  </si>
  <si>
    <t>CPV 2007</t>
  </si>
  <si>
    <t>HOMBRES</t>
  </si>
  <si>
    <t>% Concentración de hab. por provincia</t>
  </si>
  <si>
    <t>MUJERES</t>
  </si>
  <si>
    <t>Total</t>
  </si>
  <si>
    <t>Hombre</t>
  </si>
  <si>
    <t>Mujer</t>
  </si>
  <si>
    <t>Promedio</t>
  </si>
  <si>
    <t>Mediana</t>
  </si>
  <si>
    <t>Crec. 2014/2000</t>
  </si>
  <si>
    <t>Tasa Dep.</t>
  </si>
  <si>
    <t xml:space="preserve"> Menor de un año</t>
  </si>
  <si>
    <t>Huaral</t>
  </si>
  <si>
    <t>COSTA</t>
  </si>
  <si>
    <t xml:space="preserve"> 01 año</t>
  </si>
  <si>
    <t>SIN ACCESO AL MAR</t>
  </si>
  <si>
    <t xml:space="preserve"> 02 años</t>
  </si>
  <si>
    <t>Atavillos Alto</t>
  </si>
  <si>
    <t xml:space="preserve"> 03 años</t>
  </si>
  <si>
    <t xml:space="preserve"> 04 años</t>
  </si>
  <si>
    <t xml:space="preserve"> 05 años</t>
  </si>
  <si>
    <t>CON ACCESO AL MAR</t>
  </si>
  <si>
    <t xml:space="preserve"> 06 años</t>
  </si>
  <si>
    <t>Aucallama</t>
  </si>
  <si>
    <t xml:space="preserve"> 07 años</t>
  </si>
  <si>
    <t xml:space="preserve"> 08 años</t>
  </si>
  <si>
    <t xml:space="preserve"> 09 años</t>
  </si>
  <si>
    <t xml:space="preserve"> 10 años</t>
  </si>
  <si>
    <t>Atavillos Bajo</t>
  </si>
  <si>
    <t xml:space="preserve"> 11 años</t>
  </si>
  <si>
    <t xml:space="preserve"> 12 años</t>
  </si>
  <si>
    <t xml:space="preserve"> 13 años</t>
  </si>
  <si>
    <t xml:space="preserve"> 14 años</t>
  </si>
  <si>
    <t>Chancay</t>
  </si>
  <si>
    <t xml:space="preserve"> 15 años</t>
  </si>
  <si>
    <t xml:space="preserve"> 16 años</t>
  </si>
  <si>
    <t xml:space="preserve"> 17 años</t>
  </si>
  <si>
    <t xml:space="preserve"> 18 años</t>
  </si>
  <si>
    <t>SIERRA</t>
  </si>
  <si>
    <t xml:space="preserve"> 19 años</t>
  </si>
  <si>
    <t xml:space="preserve"> 20 años</t>
  </si>
  <si>
    <t xml:space="preserve"> 21 años</t>
  </si>
  <si>
    <t xml:space="preserve"> 22 años</t>
  </si>
  <si>
    <t>Ihuari</t>
  </si>
  <si>
    <t xml:space="preserve"> 23 años</t>
  </si>
  <si>
    <t>Lampian</t>
  </si>
  <si>
    <t xml:space="preserve"> 24 años</t>
  </si>
  <si>
    <t xml:space="preserve"> 25 años</t>
  </si>
  <si>
    <t>Pacaraos</t>
  </si>
  <si>
    <t xml:space="preserve"> 26 años</t>
  </si>
  <si>
    <t>San Miguel de Acos</t>
  </si>
  <si>
    <t xml:space="preserve"> 27 años</t>
  </si>
  <si>
    <t>Santa Cruz de Andamarca</t>
  </si>
  <si>
    <t xml:space="preserve"> 28 años</t>
  </si>
  <si>
    <t xml:space="preserve"> 29 años</t>
  </si>
  <si>
    <t>Sumbilca</t>
  </si>
  <si>
    <t xml:space="preserve"> 30 años</t>
  </si>
  <si>
    <t xml:space="preserve"> 31 años</t>
  </si>
  <si>
    <t>Veintisiete de Noviembre</t>
  </si>
  <si>
    <t xml:space="preserve"> 32 años</t>
  </si>
  <si>
    <t xml:space="preserve"> 33 años</t>
  </si>
  <si>
    <t>T. Provincia</t>
  </si>
  <si>
    <t xml:space="preserve"> 34 años</t>
  </si>
  <si>
    <t xml:space="preserve"> 35 años</t>
  </si>
  <si>
    <t xml:space="preserve"> 36 años</t>
  </si>
  <si>
    <t xml:space="preserve"> 37 años</t>
  </si>
  <si>
    <t xml:space="preserve"> 38 años</t>
  </si>
  <si>
    <t xml:space="preserve"> 39 años</t>
  </si>
  <si>
    <t xml:space="preserve"> 40 años</t>
  </si>
  <si>
    <t xml:space="preserve"> 41 años</t>
  </si>
  <si>
    <t>Grupos de edad</t>
  </si>
  <si>
    <t xml:space="preserve"> 42 años</t>
  </si>
  <si>
    <t>0 – 14</t>
  </si>
  <si>
    <t xml:space="preserve"> 43 años</t>
  </si>
  <si>
    <t>37.0%</t>
  </si>
  <si>
    <t xml:space="preserve"> 44 años</t>
  </si>
  <si>
    <t>30.5%</t>
  </si>
  <si>
    <t>15 – 29</t>
  </si>
  <si>
    <t>28.6%</t>
  </si>
  <si>
    <t>27.6%</t>
  </si>
  <si>
    <t>30 – 64</t>
  </si>
  <si>
    <t xml:space="preserve"> 45 años</t>
  </si>
  <si>
    <t>29.8%</t>
  </si>
  <si>
    <t>35.5%</t>
  </si>
  <si>
    <t>65 y más</t>
  </si>
  <si>
    <t>4.6%</t>
  </si>
  <si>
    <t>6.4%</t>
  </si>
  <si>
    <t xml:space="preserve"> 46 años</t>
  </si>
  <si>
    <t>22,048,356</t>
  </si>
  <si>
    <t>27,412,157</t>
  </si>
  <si>
    <t xml:space="preserve"> 47 años</t>
  </si>
  <si>
    <t xml:space="preserve"> 48 años</t>
  </si>
  <si>
    <t xml:space="preserve"> 49 años</t>
  </si>
  <si>
    <t xml:space="preserve"> 50 años</t>
  </si>
  <si>
    <t xml:space="preserve"> 51 años</t>
  </si>
  <si>
    <t>Edad promedio</t>
  </si>
  <si>
    <t xml:space="preserve"> 52 años</t>
  </si>
  <si>
    <t>Edad mediana</t>
  </si>
  <si>
    <t xml:space="preserve"> 53 años</t>
  </si>
  <si>
    <t>Tasa de dependencia</t>
  </si>
  <si>
    <t>71.4%</t>
  </si>
  <si>
    <t>58.5%</t>
  </si>
  <si>
    <t xml:space="preserve"> 54 años</t>
  </si>
  <si>
    <t xml:space="preserve"> 55 años</t>
  </si>
  <si>
    <t xml:space="preserve"> 56 años</t>
  </si>
  <si>
    <t xml:space="preserve"> 57 años</t>
  </si>
  <si>
    <t xml:space="preserve"> 58 años</t>
  </si>
  <si>
    <t xml:space="preserve"> 59 años</t>
  </si>
  <si>
    <t xml:space="preserve"> 60 años</t>
  </si>
  <si>
    <t xml:space="preserve"> 61 años</t>
  </si>
  <si>
    <t xml:space="preserve"> 62 años</t>
  </si>
  <si>
    <t xml:space="preserve"> 63 años</t>
  </si>
  <si>
    <t xml:space="preserve"> 64 años</t>
  </si>
  <si>
    <t xml:space="preserve"> 65 años</t>
  </si>
  <si>
    <t xml:space="preserve"> 66 años</t>
  </si>
  <si>
    <t xml:space="preserve"> 67 años</t>
  </si>
  <si>
    <t xml:space="preserve"> 68 años</t>
  </si>
  <si>
    <t xml:space="preserve"> 69 años</t>
  </si>
  <si>
    <t xml:space="preserve"> 70 años</t>
  </si>
  <si>
    <t xml:space="preserve"> 71 años</t>
  </si>
  <si>
    <t xml:space="preserve"> 72 años</t>
  </si>
  <si>
    <t xml:space="preserve"> 73 años</t>
  </si>
  <si>
    <t xml:space="preserve"> 74 años</t>
  </si>
  <si>
    <t xml:space="preserve"> 75 años</t>
  </si>
  <si>
    <t xml:space="preserve"> 76 años</t>
  </si>
  <si>
    <t xml:space="preserve"> 77 años</t>
  </si>
  <si>
    <t xml:space="preserve"> 78 años</t>
  </si>
  <si>
    <t xml:space="preserve"> 79 años</t>
  </si>
  <si>
    <t xml:space="preserve"> 80 años</t>
  </si>
  <si>
    <t xml:space="preserve"> 81 años</t>
  </si>
  <si>
    <t xml:space="preserve"> 82 años</t>
  </si>
  <si>
    <t xml:space="preserve"> 83 años</t>
  </si>
  <si>
    <t xml:space="preserve"> 84 años</t>
  </si>
  <si>
    <t xml:space="preserve"> 85 años</t>
  </si>
  <si>
    <t xml:space="preserve"> 86 años</t>
  </si>
  <si>
    <t xml:space="preserve"> 87 años</t>
  </si>
  <si>
    <t xml:space="preserve"> 88 años</t>
  </si>
  <si>
    <t xml:space="preserve"> 89 años</t>
  </si>
  <si>
    <t xml:space="preserve"> 90 años</t>
  </si>
  <si>
    <t xml:space="preserve"> 91 años</t>
  </si>
  <si>
    <t xml:space="preserve"> 92 años</t>
  </si>
  <si>
    <t xml:space="preserve"> 93 años</t>
  </si>
  <si>
    <t xml:space="preserve"> 94 años</t>
  </si>
  <si>
    <t xml:space="preserve"> 95 años</t>
  </si>
  <si>
    <t xml:space="preserve"> 96 años</t>
  </si>
  <si>
    <t xml:space="preserve"> 97 años</t>
  </si>
  <si>
    <t xml:space="preserve"> 98 años</t>
  </si>
  <si>
    <t xml:space="preserve"> Total</t>
  </si>
  <si>
    <t>INEI - CPV1993</t>
  </si>
  <si>
    <t>INEI - CPV2007</t>
  </si>
  <si>
    <t>0-14</t>
  </si>
  <si>
    <t>15-29</t>
  </si>
  <si>
    <t>30-64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</si>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</sst>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0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i/>
      <sz val="11"/>
      <color rgb="FF000000"/>
      <name val="Calibri"/>
    </font>
    <font>
      <b/>
      <sz val="10"/>
      <name val="Courier New"/>
    </font>
    <font>
      <sz val="10"/>
      <name val="Arial ce"/>
    </font>
    <font>
      <sz val="10"/>
      <name val="Courier New"/>
    </font>
    <font>
      <sz val="11"/>
      <color rgb="FFFF0000"/>
      <name val="Calibri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3" fontId="0" fillId="0" borderId="1" xfId="0" applyNumberFormat="1" applyFont="1" applyBorder="1"/>
    <xf numFmtId="0" fontId="1" fillId="2" borderId="0" xfId="0" applyFont="1" applyFill="1" applyBorder="1"/>
    <xf numFmtId="10" fontId="0" fillId="0" borderId="1" xfId="0" applyNumberFormat="1" applyFont="1" applyBorder="1"/>
    <xf numFmtId="0" fontId="1" fillId="3" borderId="0" xfId="0" applyFont="1" applyFill="1" applyBorder="1"/>
    <xf numFmtId="3" fontId="0" fillId="2" borderId="0" xfId="0" applyNumberFormat="1" applyFont="1" applyFill="1" applyBorder="1"/>
    <xf numFmtId="3" fontId="0" fillId="3" borderId="0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3" fontId="3" fillId="0" borderId="1" xfId="0" applyNumberFormat="1" applyFont="1" applyBorder="1"/>
    <xf numFmtId="10" fontId="0" fillId="0" borderId="0" xfId="0" applyNumberFormat="1" applyFont="1"/>
    <xf numFmtId="0" fontId="3" fillId="0" borderId="0" xfId="0" applyFont="1"/>
    <xf numFmtId="4" fontId="0" fillId="0" borderId="1" xfId="0" applyNumberFormat="1" applyFont="1" applyBorder="1"/>
    <xf numFmtId="0" fontId="1" fillId="0" borderId="0" xfId="0" applyFont="1" applyAlignment="1">
      <alignment horizontal="right"/>
    </xf>
    <xf numFmtId="10" fontId="0" fillId="0" borderId="1" xfId="0" applyNumberFormat="1" applyFont="1" applyBorder="1"/>
    <xf numFmtId="10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3" fontId="2" fillId="0" borderId="1" xfId="0" applyNumberFormat="1" applyFont="1" applyBorder="1"/>
    <xf numFmtId="10" fontId="1" fillId="0" borderId="1" xfId="0" applyNumberFormat="1" applyFont="1" applyBorder="1"/>
    <xf numFmtId="1" fontId="5" fillId="0" borderId="0" xfId="0" applyNumberFormat="1" applyFont="1"/>
    <xf numFmtId="0" fontId="6" fillId="0" borderId="0" xfId="0" applyFont="1"/>
    <xf numFmtId="1" fontId="7" fillId="0" borderId="0" xfId="0" applyNumberFormat="1" applyFont="1"/>
    <xf numFmtId="14" fontId="3" fillId="0" borderId="0" xfId="0" applyNumberFormat="1" applyFont="1"/>
    <xf numFmtId="4" fontId="8" fillId="0" borderId="1" xfId="0" applyNumberFormat="1" applyFont="1" applyBorder="1"/>
    <xf numFmtId="165" fontId="0" fillId="0" borderId="0" xfId="0" applyNumberFormat="1" applyFont="1"/>
    <xf numFmtId="164" fontId="8" fillId="0" borderId="1" xfId="0" applyNumberFormat="1" applyFont="1" applyBorder="1"/>
    <xf numFmtId="166" fontId="0" fillId="0" borderId="0" xfId="0" applyNumberFormat="1" applyFont="1"/>
    <xf numFmtId="0" fontId="1" fillId="0" borderId="1" xfId="0" applyFont="1" applyBorder="1" applyAlignment="1">
      <alignment vertical="center"/>
    </xf>
    <xf numFmtId="10" fontId="3" fillId="0" borderId="1" xfId="0" applyNumberFormat="1" applyFont="1" applyBorder="1"/>
    <xf numFmtId="164" fontId="0" fillId="0" borderId="1" xfId="0" applyNumberFormat="1" applyFont="1" applyBorder="1"/>
    <xf numFmtId="0" fontId="1" fillId="0" borderId="1" xfId="0" applyFont="1" applyBorder="1" applyAlignment="1"/>
    <xf numFmtId="0" fontId="9" fillId="0" borderId="1" xfId="0" applyFont="1" applyBorder="1"/>
    <xf numFmtId="10" fontId="8" fillId="0" borderId="1" xfId="0" applyNumberFormat="1" applyFont="1" applyBorder="1"/>
    <xf numFmtId="0" fontId="1" fillId="2" borderId="1" xfId="0" applyFont="1" applyFill="1" applyBorder="1"/>
    <xf numFmtId="10" fontId="3" fillId="0" borderId="0" xfId="0" applyNumberFormat="1" applyFont="1"/>
    <xf numFmtId="166" fontId="0" fillId="2" borderId="0" xfId="0" applyNumberFormat="1" applyFont="1" applyFill="1" applyBorder="1"/>
    <xf numFmtId="10" fontId="0" fillId="0" borderId="0" xfId="0" applyNumberFormat="1" applyFont="1" applyAlignment="1"/>
    <xf numFmtId="0" fontId="3" fillId="0" borderId="1" xfId="0" applyFont="1" applyBorder="1"/>
    <xf numFmtId="0" fontId="2" fillId="0" borderId="1" xfId="0" applyFont="1" applyBorder="1"/>
    <xf numFmtId="165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0" fillId="0" borderId="0" xfId="0" applyNumberFormat="1" applyFont="1"/>
    <xf numFmtId="164" fontId="3" fillId="0" borderId="1" xfId="0" applyNumberFormat="1" applyFont="1" applyBorder="1" applyAlignment="1">
      <alignment horizontal="right"/>
    </xf>
    <xf numFmtId="1" fontId="0" fillId="0" borderId="0" xfId="0" applyNumberFormat="1" applyFont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4" xfId="0" applyFont="1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4.7109375" customWidth="1"/>
    <col min="2" max="2" width="21.28515625" customWidth="1"/>
    <col min="3" max="26" width="8.28515625" customWidth="1"/>
  </cols>
  <sheetData>
    <row r="1" spans="1:26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4">
        <v>2000</v>
      </c>
      <c r="D3" s="4">
        <v>2001</v>
      </c>
      <c r="E3" s="4">
        <v>2002</v>
      </c>
      <c r="F3" s="4">
        <v>2003</v>
      </c>
      <c r="G3" s="4">
        <v>2004</v>
      </c>
      <c r="H3" s="4">
        <v>2005</v>
      </c>
      <c r="I3" s="4">
        <v>2006</v>
      </c>
      <c r="J3" s="4">
        <v>2007</v>
      </c>
      <c r="K3" s="4">
        <v>2008</v>
      </c>
      <c r="L3" s="4">
        <v>2009</v>
      </c>
      <c r="M3" s="4">
        <v>2010</v>
      </c>
      <c r="N3" s="4">
        <v>2011</v>
      </c>
      <c r="O3" s="4">
        <v>2012</v>
      </c>
      <c r="P3" s="4">
        <v>2013</v>
      </c>
      <c r="Q3" s="4">
        <v>2014</v>
      </c>
      <c r="R3" s="4">
        <v>2015</v>
      </c>
      <c r="S3" s="3"/>
      <c r="T3" s="3"/>
      <c r="U3" s="3"/>
      <c r="V3" s="3"/>
      <c r="W3" s="3"/>
      <c r="X3" s="3"/>
      <c r="Y3" s="3"/>
      <c r="Z3" s="3"/>
    </row>
    <row r="4" spans="1:26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/>
      <c r="B5" s="4" t="s">
        <v>0</v>
      </c>
      <c r="C5" s="5">
        <v>7767873</v>
      </c>
      <c r="D5" s="5">
        <v>7913690</v>
      </c>
      <c r="E5" s="5">
        <v>8057558</v>
      </c>
      <c r="F5" s="5">
        <v>8199172</v>
      </c>
      <c r="G5" s="5">
        <v>8338208</v>
      </c>
      <c r="H5" s="5">
        <v>8474342</v>
      </c>
      <c r="I5" s="5">
        <v>8605145</v>
      </c>
      <c r="J5" s="5">
        <v>8730820</v>
      </c>
      <c r="K5" s="5">
        <v>8855022</v>
      </c>
      <c r="L5" s="5">
        <v>8981440</v>
      </c>
      <c r="M5" s="5">
        <v>9113684</v>
      </c>
      <c r="N5" s="5">
        <v>9252401</v>
      </c>
      <c r="O5" s="5">
        <v>9395149</v>
      </c>
      <c r="P5" s="5">
        <v>9540996</v>
      </c>
      <c r="Q5" s="5">
        <v>9685490</v>
      </c>
      <c r="R5" s="5">
        <v>9834631</v>
      </c>
      <c r="S5" s="3"/>
      <c r="T5" s="3"/>
      <c r="U5" s="3"/>
      <c r="V5" s="3"/>
      <c r="W5" s="3"/>
      <c r="X5" s="3"/>
      <c r="Y5" s="3"/>
      <c r="Z5" s="3"/>
    </row>
    <row r="6" spans="1:26">
      <c r="A6" s="1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>
        <v>1</v>
      </c>
      <c r="B7" s="4" t="s">
        <v>0</v>
      </c>
      <c r="C7" s="5">
        <v>6968339</v>
      </c>
      <c r="D7" s="5">
        <v>7103087</v>
      </c>
      <c r="E7" s="5">
        <v>7236194</v>
      </c>
      <c r="F7" s="5">
        <v>7367376</v>
      </c>
      <c r="G7" s="5">
        <v>7496342</v>
      </c>
      <c r="H7" s="5">
        <v>7622792</v>
      </c>
      <c r="I7" s="5">
        <v>7744537</v>
      </c>
      <c r="J7" s="5">
        <v>7861745</v>
      </c>
      <c r="K7" s="5">
        <v>7977709</v>
      </c>
      <c r="L7" s="5">
        <v>8095747</v>
      </c>
      <c r="M7" s="5">
        <v>8219116</v>
      </c>
      <c r="N7" s="5">
        <v>8348403</v>
      </c>
      <c r="O7" s="5">
        <v>8481415</v>
      </c>
      <c r="P7" s="5">
        <v>8617314</v>
      </c>
      <c r="Q7" s="5">
        <v>8751741</v>
      </c>
      <c r="R7" s="5">
        <v>8890792</v>
      </c>
      <c r="S7" s="3"/>
      <c r="T7" s="3"/>
      <c r="U7" s="3"/>
      <c r="V7" s="3"/>
      <c r="W7" s="3"/>
      <c r="X7" s="3"/>
      <c r="Y7" s="3"/>
      <c r="Z7" s="3"/>
    </row>
    <row r="8" spans="1:26">
      <c r="A8" s="6">
        <v>2</v>
      </c>
      <c r="B8" s="4" t="s">
        <v>1</v>
      </c>
      <c r="C8" s="5">
        <v>184998</v>
      </c>
      <c r="D8" s="5">
        <v>188410</v>
      </c>
      <c r="E8" s="5">
        <v>191774</v>
      </c>
      <c r="F8" s="5">
        <v>195082</v>
      </c>
      <c r="G8" s="5">
        <v>198327</v>
      </c>
      <c r="H8" s="5">
        <v>201500</v>
      </c>
      <c r="I8" s="5">
        <v>204542</v>
      </c>
      <c r="J8" s="5">
        <v>207462</v>
      </c>
      <c r="K8" s="5">
        <v>210344</v>
      </c>
      <c r="L8" s="5">
        <v>213276</v>
      </c>
      <c r="M8" s="5">
        <v>216344</v>
      </c>
      <c r="N8" s="5">
        <v>219564</v>
      </c>
      <c r="O8" s="5">
        <v>222877</v>
      </c>
      <c r="P8" s="5">
        <v>226260</v>
      </c>
      <c r="Q8" s="5">
        <v>229693</v>
      </c>
      <c r="R8" s="5">
        <v>233151</v>
      </c>
      <c r="S8" s="2"/>
      <c r="T8" s="2"/>
      <c r="U8" s="3"/>
      <c r="V8" s="3"/>
      <c r="W8" s="3"/>
      <c r="X8" s="3"/>
      <c r="Y8" s="3"/>
      <c r="Z8" s="3"/>
    </row>
    <row r="9" spans="1:26">
      <c r="A9" s="6">
        <v>3</v>
      </c>
      <c r="B9" s="4" t="s">
        <v>2</v>
      </c>
      <c r="C9" s="5">
        <v>190065</v>
      </c>
      <c r="D9" s="5">
        <v>192424</v>
      </c>
      <c r="E9" s="5">
        <v>194699</v>
      </c>
      <c r="F9" s="5">
        <v>196883</v>
      </c>
      <c r="G9" s="5">
        <v>198969</v>
      </c>
      <c r="H9" s="5">
        <v>200951</v>
      </c>
      <c r="I9" s="5">
        <v>202776</v>
      </c>
      <c r="J9" s="5">
        <v>204448</v>
      </c>
      <c r="K9" s="5">
        <v>206056</v>
      </c>
      <c r="L9" s="5">
        <v>207687</v>
      </c>
      <c r="M9" s="5">
        <v>209423</v>
      </c>
      <c r="N9" s="5">
        <v>211276</v>
      </c>
      <c r="O9" s="5">
        <v>213188</v>
      </c>
      <c r="P9" s="5">
        <v>215138</v>
      </c>
      <c r="Q9" s="5">
        <v>217102</v>
      </c>
      <c r="R9" s="5">
        <v>219059</v>
      </c>
      <c r="S9" s="2"/>
      <c r="T9" s="2"/>
      <c r="U9" s="3"/>
      <c r="V9" s="3"/>
      <c r="W9" s="3"/>
      <c r="X9" s="3"/>
      <c r="Y9" s="3"/>
      <c r="Z9" s="3"/>
    </row>
    <row r="10" spans="1:26">
      <c r="A10" s="6">
        <v>4</v>
      </c>
      <c r="B10" s="4" t="s">
        <v>3</v>
      </c>
      <c r="C10" s="5">
        <v>152425</v>
      </c>
      <c r="D10" s="5">
        <v>155151</v>
      </c>
      <c r="E10" s="5">
        <v>157833</v>
      </c>
      <c r="F10" s="5">
        <v>160465</v>
      </c>
      <c r="G10" s="5">
        <v>163042</v>
      </c>
      <c r="H10" s="5">
        <v>165558</v>
      </c>
      <c r="I10" s="5">
        <v>167964</v>
      </c>
      <c r="J10" s="5">
        <v>170266</v>
      </c>
      <c r="K10" s="5">
        <v>172535</v>
      </c>
      <c r="L10" s="5">
        <v>174842</v>
      </c>
      <c r="M10" s="5">
        <v>177259</v>
      </c>
      <c r="N10" s="5">
        <v>179797</v>
      </c>
      <c r="O10" s="5">
        <v>182409</v>
      </c>
      <c r="P10" s="5">
        <v>185076</v>
      </c>
      <c r="Q10" s="5">
        <v>187779</v>
      </c>
      <c r="R10" s="5">
        <v>190501</v>
      </c>
      <c r="S10" s="2"/>
      <c r="T10" s="2"/>
      <c r="U10" s="3"/>
      <c r="V10" s="3"/>
      <c r="W10" s="3"/>
      <c r="X10" s="3"/>
      <c r="Y10" s="3"/>
      <c r="Z10" s="3"/>
    </row>
    <row r="11" spans="1:26">
      <c r="A11" s="6">
        <v>5</v>
      </c>
      <c r="B11" s="4" t="s">
        <v>4</v>
      </c>
      <c r="C11" s="5">
        <v>130923</v>
      </c>
      <c r="D11" s="5">
        <v>132272</v>
      </c>
      <c r="E11" s="5">
        <v>133556</v>
      </c>
      <c r="F11" s="5">
        <v>134772</v>
      </c>
      <c r="G11" s="5">
        <v>135917</v>
      </c>
      <c r="H11" s="5">
        <v>136984</v>
      </c>
      <c r="I11" s="5">
        <v>137939</v>
      </c>
      <c r="J11" s="5">
        <v>138788</v>
      </c>
      <c r="K11" s="5">
        <v>139588</v>
      </c>
      <c r="L11" s="5">
        <v>140399</v>
      </c>
      <c r="M11" s="5">
        <v>141276</v>
      </c>
      <c r="N11" s="5">
        <v>142229</v>
      </c>
      <c r="O11" s="5">
        <v>143216</v>
      </c>
      <c r="P11" s="5">
        <v>144224</v>
      </c>
      <c r="Q11" s="5">
        <v>145238</v>
      </c>
      <c r="R11" s="5">
        <v>146241</v>
      </c>
      <c r="S11" s="3"/>
      <c r="T11" s="3"/>
      <c r="U11" s="3"/>
      <c r="V11" s="3"/>
      <c r="W11" s="3"/>
      <c r="X11" s="3"/>
      <c r="Y11" s="3"/>
      <c r="Z11" s="3"/>
    </row>
    <row r="12" spans="1:26">
      <c r="A12" s="6">
        <v>6</v>
      </c>
      <c r="B12" s="4" t="s">
        <v>5</v>
      </c>
      <c r="C12" s="5">
        <v>69450</v>
      </c>
      <c r="D12" s="5">
        <v>70407</v>
      </c>
      <c r="E12" s="5">
        <v>71335</v>
      </c>
      <c r="F12" s="5">
        <v>72232</v>
      </c>
      <c r="G12" s="5">
        <v>73095</v>
      </c>
      <c r="H12" s="5">
        <v>73924</v>
      </c>
      <c r="I12" s="5">
        <v>74696</v>
      </c>
      <c r="J12" s="5">
        <v>75415</v>
      </c>
      <c r="K12" s="5">
        <v>76111</v>
      </c>
      <c r="L12" s="5">
        <v>76817</v>
      </c>
      <c r="M12" s="5">
        <v>77566</v>
      </c>
      <c r="N12" s="5">
        <v>78359</v>
      </c>
      <c r="O12" s="5">
        <v>79177</v>
      </c>
      <c r="P12" s="5">
        <v>80011</v>
      </c>
      <c r="Q12" s="5">
        <v>80854</v>
      </c>
      <c r="R12" s="5">
        <v>81696</v>
      </c>
      <c r="S12" s="2"/>
      <c r="T12" s="2"/>
      <c r="U12" s="3"/>
      <c r="V12" s="3"/>
      <c r="W12" s="3"/>
      <c r="X12" s="3"/>
      <c r="Y12" s="3"/>
      <c r="Z12" s="3"/>
    </row>
    <row r="13" spans="1:26">
      <c r="A13" s="6">
        <v>7</v>
      </c>
      <c r="B13" s="4" t="s">
        <v>6</v>
      </c>
      <c r="C13" s="5">
        <v>29309</v>
      </c>
      <c r="D13" s="5">
        <v>29262</v>
      </c>
      <c r="E13" s="5">
        <v>29198</v>
      </c>
      <c r="F13" s="5">
        <v>29117</v>
      </c>
      <c r="G13" s="5">
        <v>29019</v>
      </c>
      <c r="H13" s="5">
        <v>28904</v>
      </c>
      <c r="I13" s="5">
        <v>28765</v>
      </c>
      <c r="J13" s="5">
        <v>28604</v>
      </c>
      <c r="K13" s="5">
        <v>28433</v>
      </c>
      <c r="L13" s="5">
        <v>28266</v>
      </c>
      <c r="M13" s="5">
        <v>28111</v>
      </c>
      <c r="N13" s="5">
        <v>27973</v>
      </c>
      <c r="O13" s="5">
        <v>27842</v>
      </c>
      <c r="P13" s="5">
        <v>27714</v>
      </c>
      <c r="Q13" s="5">
        <v>27588</v>
      </c>
      <c r="R13" s="5">
        <v>27459</v>
      </c>
      <c r="S13" s="2"/>
      <c r="T13" s="2"/>
      <c r="U13" s="3"/>
      <c r="V13" s="3"/>
      <c r="W13" s="3"/>
      <c r="X13" s="3"/>
      <c r="Y13" s="3"/>
      <c r="Z13" s="3"/>
    </row>
    <row r="14" spans="1:26">
      <c r="A14" s="6">
        <v>8</v>
      </c>
      <c r="B14" s="4" t="s">
        <v>7</v>
      </c>
      <c r="C14" s="5">
        <v>19995</v>
      </c>
      <c r="D14" s="5">
        <v>20226</v>
      </c>
      <c r="E14" s="5">
        <v>20447</v>
      </c>
      <c r="F14" s="5">
        <v>20660</v>
      </c>
      <c r="G14" s="5">
        <v>20861</v>
      </c>
      <c r="H14" s="5">
        <v>21052</v>
      </c>
      <c r="I14" s="5">
        <v>21226</v>
      </c>
      <c r="J14" s="5">
        <v>21385</v>
      </c>
      <c r="K14" s="5">
        <v>21536</v>
      </c>
      <c r="L14" s="5">
        <v>21690</v>
      </c>
      <c r="M14" s="5">
        <v>21855</v>
      </c>
      <c r="N14" s="5">
        <v>22033</v>
      </c>
      <c r="O14" s="5">
        <v>22217</v>
      </c>
      <c r="P14" s="5">
        <v>22404</v>
      </c>
      <c r="Q14" s="5">
        <v>22593</v>
      </c>
      <c r="R14" s="5">
        <v>22782</v>
      </c>
      <c r="S14" s="2"/>
      <c r="T14" s="2"/>
      <c r="U14" s="3"/>
      <c r="V14" s="3"/>
      <c r="W14" s="3"/>
      <c r="X14" s="3"/>
      <c r="Y14" s="3"/>
      <c r="Z14" s="3"/>
    </row>
    <row r="15" spans="1:26">
      <c r="A15" s="6">
        <v>9</v>
      </c>
      <c r="B15" s="4" t="s">
        <v>8</v>
      </c>
      <c r="C15" s="5">
        <v>12910</v>
      </c>
      <c r="D15" s="5">
        <v>13084</v>
      </c>
      <c r="E15" s="5">
        <v>13252</v>
      </c>
      <c r="F15" s="5">
        <v>13416</v>
      </c>
      <c r="G15" s="5">
        <v>13572</v>
      </c>
      <c r="H15" s="5">
        <v>13722</v>
      </c>
      <c r="I15" s="5">
        <v>13862</v>
      </c>
      <c r="J15" s="5">
        <v>13991</v>
      </c>
      <c r="K15" s="5">
        <v>14117</v>
      </c>
      <c r="L15" s="5">
        <v>14244</v>
      </c>
      <c r="M15" s="5">
        <v>14378</v>
      </c>
      <c r="N15" s="5">
        <v>14521</v>
      </c>
      <c r="O15" s="5">
        <v>14669</v>
      </c>
      <c r="P15" s="5">
        <v>14820</v>
      </c>
      <c r="Q15" s="5">
        <v>14971</v>
      </c>
      <c r="R15" s="5">
        <v>15122</v>
      </c>
      <c r="S15" s="2"/>
      <c r="T15" s="2"/>
      <c r="U15" s="3"/>
      <c r="V15" s="3"/>
      <c r="W15" s="3"/>
      <c r="X15" s="3"/>
      <c r="Y15" s="3"/>
      <c r="Z15" s="3"/>
    </row>
    <row r="16" spans="1:26">
      <c r="A16" s="6">
        <v>10</v>
      </c>
      <c r="B16" s="4" t="s">
        <v>9</v>
      </c>
      <c r="C16" s="5">
        <v>9459</v>
      </c>
      <c r="D16" s="5">
        <v>9367</v>
      </c>
      <c r="E16" s="5">
        <v>9270</v>
      </c>
      <c r="F16" s="5">
        <v>9169</v>
      </c>
      <c r="G16" s="5">
        <v>9064</v>
      </c>
      <c r="H16" s="5">
        <v>8955</v>
      </c>
      <c r="I16" s="5">
        <v>8838</v>
      </c>
      <c r="J16" s="5">
        <v>8716</v>
      </c>
      <c r="K16" s="5">
        <v>8593</v>
      </c>
      <c r="L16" s="5">
        <v>8472</v>
      </c>
      <c r="M16" s="5">
        <v>8356</v>
      </c>
      <c r="N16" s="5">
        <v>8246</v>
      </c>
      <c r="O16" s="5">
        <v>8139</v>
      </c>
      <c r="P16" s="5">
        <v>8035</v>
      </c>
      <c r="Q16" s="5">
        <v>7931</v>
      </c>
      <c r="R16" s="5">
        <v>7828</v>
      </c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2"/>
      <c r="C20" s="4">
        <v>2000</v>
      </c>
      <c r="D20" s="4">
        <v>2001</v>
      </c>
      <c r="E20" s="4">
        <v>2002</v>
      </c>
      <c r="F20" s="4">
        <v>2003</v>
      </c>
      <c r="G20" s="4">
        <v>2004</v>
      </c>
      <c r="H20" s="4">
        <v>2005</v>
      </c>
      <c r="I20" s="4">
        <v>2006</v>
      </c>
      <c r="J20" s="4">
        <v>2007</v>
      </c>
      <c r="K20" s="4">
        <v>2008</v>
      </c>
      <c r="L20" s="4">
        <v>2009</v>
      </c>
      <c r="M20" s="4">
        <v>2010</v>
      </c>
      <c r="N20" s="4">
        <v>2011</v>
      </c>
      <c r="O20" s="4">
        <v>2012</v>
      </c>
      <c r="P20" s="4">
        <v>2013</v>
      </c>
      <c r="Q20" s="4">
        <v>2014</v>
      </c>
      <c r="R20" s="4">
        <v>2015</v>
      </c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>
        <v>4</v>
      </c>
      <c r="B22" s="4" t="s">
        <v>3</v>
      </c>
      <c r="C22" s="5">
        <v>152425</v>
      </c>
      <c r="D22" s="5">
        <v>155151</v>
      </c>
      <c r="E22" s="5">
        <v>157833</v>
      </c>
      <c r="F22" s="5">
        <v>160465</v>
      </c>
      <c r="G22" s="5">
        <v>163042</v>
      </c>
      <c r="H22" s="5">
        <v>165558</v>
      </c>
      <c r="I22" s="5">
        <v>167964</v>
      </c>
      <c r="J22" s="5">
        <v>170266</v>
      </c>
      <c r="K22" s="5">
        <v>172535</v>
      </c>
      <c r="L22" s="5">
        <v>174842</v>
      </c>
      <c r="M22" s="5">
        <v>177259</v>
      </c>
      <c r="N22" s="5">
        <v>179797</v>
      </c>
      <c r="O22" s="5">
        <v>182409</v>
      </c>
      <c r="P22" s="5">
        <v>185076</v>
      </c>
      <c r="Q22" s="5">
        <v>187779</v>
      </c>
      <c r="R22" s="5">
        <v>190501</v>
      </c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3"/>
      <c r="V23" s="3"/>
      <c r="W23" s="3"/>
      <c r="X23" s="3"/>
      <c r="Y23" s="3"/>
      <c r="Z23" s="3"/>
    </row>
    <row r="24" spans="1:26">
      <c r="A24" s="1"/>
      <c r="B24" s="4" t="s">
        <v>3</v>
      </c>
      <c r="C24" s="5">
        <v>82948</v>
      </c>
      <c r="D24" s="5">
        <v>84335</v>
      </c>
      <c r="E24" s="5">
        <v>85681</v>
      </c>
      <c r="F24" s="5">
        <v>86987</v>
      </c>
      <c r="G24" s="5">
        <v>88240</v>
      </c>
      <c r="H24" s="5">
        <v>89441</v>
      </c>
      <c r="I24" s="5">
        <v>90569</v>
      </c>
      <c r="J24" s="5">
        <v>91625</v>
      </c>
      <c r="K24" s="5">
        <v>92642</v>
      </c>
      <c r="L24" s="5">
        <v>93666</v>
      </c>
      <c r="M24" s="5">
        <v>94734</v>
      </c>
      <c r="N24" s="5">
        <v>95849</v>
      </c>
      <c r="O24" s="5">
        <v>96986</v>
      </c>
      <c r="P24" s="5">
        <v>98133</v>
      </c>
      <c r="Q24" s="5">
        <v>99287</v>
      </c>
      <c r="R24" s="5">
        <v>100436</v>
      </c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4" t="s">
        <v>10</v>
      </c>
      <c r="C25" s="5">
        <v>1390</v>
      </c>
      <c r="D25" s="5">
        <v>1335</v>
      </c>
      <c r="E25" s="5">
        <v>1281</v>
      </c>
      <c r="F25" s="5">
        <v>1227</v>
      </c>
      <c r="G25" s="5">
        <v>1176</v>
      </c>
      <c r="H25" s="5">
        <v>1125</v>
      </c>
      <c r="I25" s="5">
        <v>1076</v>
      </c>
      <c r="J25" s="5">
        <v>1028</v>
      </c>
      <c r="K25" s="2">
        <v>982</v>
      </c>
      <c r="L25" s="2">
        <v>937</v>
      </c>
      <c r="M25" s="2">
        <v>895</v>
      </c>
      <c r="N25" s="2">
        <v>854</v>
      </c>
      <c r="O25" s="2">
        <v>817</v>
      </c>
      <c r="P25" s="2">
        <v>781</v>
      </c>
      <c r="Q25" s="2">
        <v>745</v>
      </c>
      <c r="R25" s="2">
        <v>712</v>
      </c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4" t="s">
        <v>11</v>
      </c>
      <c r="C26" s="5">
        <v>1686</v>
      </c>
      <c r="D26" s="5">
        <v>1652</v>
      </c>
      <c r="E26" s="5">
        <v>1618</v>
      </c>
      <c r="F26" s="5">
        <v>1582</v>
      </c>
      <c r="G26" s="5">
        <v>1547</v>
      </c>
      <c r="H26" s="5">
        <v>1512</v>
      </c>
      <c r="I26" s="5">
        <v>1475</v>
      </c>
      <c r="J26" s="5">
        <v>1438</v>
      </c>
      <c r="K26" s="5">
        <v>1401</v>
      </c>
      <c r="L26" s="5">
        <v>1366</v>
      </c>
      <c r="M26" s="5">
        <v>1331</v>
      </c>
      <c r="N26" s="5">
        <v>1298</v>
      </c>
      <c r="O26" s="5">
        <v>1265</v>
      </c>
      <c r="P26" s="5">
        <v>1235</v>
      </c>
      <c r="Q26" s="5">
        <v>1203</v>
      </c>
      <c r="R26" s="5">
        <v>1173</v>
      </c>
      <c r="S26" s="3"/>
      <c r="T26" s="3"/>
      <c r="U26" s="3"/>
      <c r="V26" s="3"/>
      <c r="W26" s="3"/>
      <c r="X26" s="3"/>
      <c r="Y26" s="3"/>
      <c r="Z26" s="3"/>
    </row>
    <row r="27" spans="1:26">
      <c r="A27" s="1"/>
      <c r="B27" s="4" t="s">
        <v>12</v>
      </c>
      <c r="C27" s="5">
        <v>14337</v>
      </c>
      <c r="D27" s="5">
        <v>14690</v>
      </c>
      <c r="E27" s="5">
        <v>15039</v>
      </c>
      <c r="F27" s="5">
        <v>15385</v>
      </c>
      <c r="G27" s="5">
        <v>15728</v>
      </c>
      <c r="H27" s="5">
        <v>16066</v>
      </c>
      <c r="I27" s="5">
        <v>16395</v>
      </c>
      <c r="J27" s="5">
        <v>16714</v>
      </c>
      <c r="K27" s="5">
        <v>17032</v>
      </c>
      <c r="L27" s="5">
        <v>17355</v>
      </c>
      <c r="M27" s="5">
        <v>17689</v>
      </c>
      <c r="N27" s="5">
        <v>18038</v>
      </c>
      <c r="O27" s="5">
        <v>18395</v>
      </c>
      <c r="P27" s="5">
        <v>18759</v>
      </c>
      <c r="Q27" s="5">
        <v>19129</v>
      </c>
      <c r="R27" s="5">
        <v>19502</v>
      </c>
      <c r="S27" s="3"/>
      <c r="T27" s="3"/>
      <c r="U27" s="3"/>
      <c r="V27" s="3"/>
      <c r="W27" s="3"/>
      <c r="X27" s="3"/>
      <c r="Y27" s="3"/>
      <c r="Z27" s="3"/>
    </row>
    <row r="28" spans="1:26">
      <c r="A28" s="1"/>
      <c r="B28" s="4" t="s">
        <v>13</v>
      </c>
      <c r="C28" s="5">
        <v>42966</v>
      </c>
      <c r="D28" s="5">
        <v>44200</v>
      </c>
      <c r="E28" s="5">
        <v>45434</v>
      </c>
      <c r="F28" s="5">
        <v>46665</v>
      </c>
      <c r="G28" s="5">
        <v>47892</v>
      </c>
      <c r="H28" s="5">
        <v>49112</v>
      </c>
      <c r="I28" s="5">
        <v>50308</v>
      </c>
      <c r="J28" s="5">
        <v>51483</v>
      </c>
      <c r="K28" s="5">
        <v>52657</v>
      </c>
      <c r="L28" s="5">
        <v>53851</v>
      </c>
      <c r="M28" s="5">
        <v>55089</v>
      </c>
      <c r="N28" s="5">
        <v>56375</v>
      </c>
      <c r="O28" s="5">
        <v>57692</v>
      </c>
      <c r="P28" s="5">
        <v>59039</v>
      </c>
      <c r="Q28" s="5">
        <v>60407</v>
      </c>
      <c r="R28" s="5">
        <v>61790</v>
      </c>
      <c r="S28" s="3"/>
      <c r="T28" s="3"/>
      <c r="U28" s="3"/>
      <c r="V28" s="3"/>
      <c r="W28" s="3"/>
      <c r="X28" s="3"/>
      <c r="Y28" s="3"/>
      <c r="Z28" s="3"/>
    </row>
    <row r="29" spans="1:26">
      <c r="A29" s="1"/>
      <c r="B29" s="4" t="s">
        <v>14</v>
      </c>
      <c r="C29" s="5">
        <v>3143</v>
      </c>
      <c r="D29" s="5">
        <v>3098</v>
      </c>
      <c r="E29" s="5">
        <v>3050</v>
      </c>
      <c r="F29" s="5">
        <v>3002</v>
      </c>
      <c r="G29" s="5">
        <v>2951</v>
      </c>
      <c r="H29" s="5">
        <v>2900</v>
      </c>
      <c r="I29" s="5">
        <v>2846</v>
      </c>
      <c r="J29" s="5">
        <v>2791</v>
      </c>
      <c r="K29" s="5">
        <v>2735</v>
      </c>
      <c r="L29" s="5">
        <v>2680</v>
      </c>
      <c r="M29" s="5">
        <v>2627</v>
      </c>
      <c r="N29" s="5">
        <v>2575</v>
      </c>
      <c r="O29" s="5">
        <v>2526</v>
      </c>
      <c r="P29" s="5">
        <v>2477</v>
      </c>
      <c r="Q29" s="5">
        <v>2429</v>
      </c>
      <c r="R29" s="5">
        <v>2381</v>
      </c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4" t="s">
        <v>15</v>
      </c>
      <c r="C30" s="2">
        <v>678</v>
      </c>
      <c r="D30" s="2">
        <v>659</v>
      </c>
      <c r="E30" s="2">
        <v>640</v>
      </c>
      <c r="F30" s="2">
        <v>620</v>
      </c>
      <c r="G30" s="2">
        <v>601</v>
      </c>
      <c r="H30" s="2">
        <v>582</v>
      </c>
      <c r="I30" s="2">
        <v>564</v>
      </c>
      <c r="J30" s="2">
        <v>544</v>
      </c>
      <c r="K30" s="2">
        <v>527</v>
      </c>
      <c r="L30" s="2">
        <v>508</v>
      </c>
      <c r="M30" s="2">
        <v>491</v>
      </c>
      <c r="N30" s="2">
        <v>475</v>
      </c>
      <c r="O30" s="2">
        <v>460</v>
      </c>
      <c r="P30" s="2">
        <v>445</v>
      </c>
      <c r="Q30" s="2">
        <v>430</v>
      </c>
      <c r="R30" s="2">
        <v>416</v>
      </c>
      <c r="S30" s="3"/>
      <c r="T30" s="3"/>
      <c r="U30" s="3"/>
      <c r="V30" s="3"/>
      <c r="W30" s="3"/>
      <c r="X30" s="3"/>
      <c r="Y30" s="3"/>
      <c r="Z30" s="3"/>
    </row>
    <row r="31" spans="1:26">
      <c r="A31" s="1"/>
      <c r="B31" s="4" t="s">
        <v>16</v>
      </c>
      <c r="C31" s="5">
        <v>1177</v>
      </c>
      <c r="D31" s="5">
        <v>1114</v>
      </c>
      <c r="E31" s="5">
        <v>1054</v>
      </c>
      <c r="F31" s="2">
        <v>997</v>
      </c>
      <c r="G31" s="2">
        <v>941</v>
      </c>
      <c r="H31" s="2">
        <v>889</v>
      </c>
      <c r="I31" s="2">
        <v>838</v>
      </c>
      <c r="J31" s="2">
        <v>790</v>
      </c>
      <c r="K31" s="2">
        <v>744</v>
      </c>
      <c r="L31" s="2">
        <v>701</v>
      </c>
      <c r="M31" s="2">
        <v>660</v>
      </c>
      <c r="N31" s="2">
        <v>622</v>
      </c>
      <c r="O31" s="2">
        <v>586</v>
      </c>
      <c r="P31" s="2">
        <v>553</v>
      </c>
      <c r="Q31" s="2">
        <v>521</v>
      </c>
      <c r="R31" s="2">
        <v>490</v>
      </c>
      <c r="S31" s="3"/>
      <c r="T31" s="3"/>
      <c r="U31" s="3"/>
      <c r="V31" s="3"/>
      <c r="W31" s="3"/>
      <c r="X31" s="3"/>
      <c r="Y31" s="3"/>
      <c r="Z31" s="3"/>
    </row>
    <row r="32" spans="1:26">
      <c r="A32" s="1"/>
      <c r="B32" s="4" t="s">
        <v>17</v>
      </c>
      <c r="C32" s="2">
        <v>819</v>
      </c>
      <c r="D32" s="2">
        <v>817</v>
      </c>
      <c r="E32" s="2">
        <v>814</v>
      </c>
      <c r="F32" s="2">
        <v>811</v>
      </c>
      <c r="G32" s="2">
        <v>808</v>
      </c>
      <c r="H32" s="2">
        <v>805</v>
      </c>
      <c r="I32" s="2">
        <v>801</v>
      </c>
      <c r="J32" s="2">
        <v>797</v>
      </c>
      <c r="K32" s="2">
        <v>793</v>
      </c>
      <c r="L32" s="2">
        <v>789</v>
      </c>
      <c r="M32" s="2">
        <v>785</v>
      </c>
      <c r="N32" s="2">
        <v>781</v>
      </c>
      <c r="O32" s="2">
        <v>778</v>
      </c>
      <c r="P32" s="2">
        <v>774</v>
      </c>
      <c r="Q32" s="2">
        <v>771</v>
      </c>
      <c r="R32" s="2">
        <v>768</v>
      </c>
      <c r="S32" s="3"/>
      <c r="T32" s="3"/>
      <c r="U32" s="3"/>
      <c r="V32" s="3"/>
      <c r="W32" s="3"/>
      <c r="X32" s="3"/>
      <c r="Y32" s="3"/>
      <c r="Z32" s="3"/>
    </row>
    <row r="33" spans="1:26">
      <c r="A33" s="1"/>
      <c r="B33" s="4" t="s">
        <v>18</v>
      </c>
      <c r="C33" s="5">
        <v>1124</v>
      </c>
      <c r="D33" s="5">
        <v>1145</v>
      </c>
      <c r="E33" s="5">
        <v>1166</v>
      </c>
      <c r="F33" s="5">
        <v>1186</v>
      </c>
      <c r="G33" s="5">
        <v>1205</v>
      </c>
      <c r="H33" s="5">
        <v>1225</v>
      </c>
      <c r="I33" s="5">
        <v>1243</v>
      </c>
      <c r="J33" s="5">
        <v>1260</v>
      </c>
      <c r="K33" s="5">
        <v>1277</v>
      </c>
      <c r="L33" s="5">
        <v>1294</v>
      </c>
      <c r="M33" s="5">
        <v>1312</v>
      </c>
      <c r="N33" s="5">
        <v>1331</v>
      </c>
      <c r="O33" s="5">
        <v>1349</v>
      </c>
      <c r="P33" s="5">
        <v>1369</v>
      </c>
      <c r="Q33" s="5">
        <v>1388</v>
      </c>
      <c r="R33" s="5">
        <v>1407</v>
      </c>
      <c r="S33" s="3"/>
      <c r="T33" s="3"/>
      <c r="U33" s="3"/>
      <c r="V33" s="3"/>
      <c r="W33" s="3"/>
      <c r="X33" s="3"/>
      <c r="Y33" s="3"/>
      <c r="Z33" s="3"/>
    </row>
    <row r="34" spans="1:26">
      <c r="A34" s="1"/>
      <c r="B34" s="4" t="s">
        <v>19</v>
      </c>
      <c r="C34" s="5">
        <v>1455</v>
      </c>
      <c r="D34" s="5">
        <v>1422</v>
      </c>
      <c r="E34" s="5">
        <v>1391</v>
      </c>
      <c r="F34" s="5">
        <v>1358</v>
      </c>
      <c r="G34" s="5">
        <v>1326</v>
      </c>
      <c r="H34" s="5">
        <v>1293</v>
      </c>
      <c r="I34" s="5">
        <v>1260</v>
      </c>
      <c r="J34" s="5">
        <v>1226</v>
      </c>
      <c r="K34" s="5">
        <v>1193</v>
      </c>
      <c r="L34" s="5">
        <v>1161</v>
      </c>
      <c r="M34" s="5">
        <v>1129</v>
      </c>
      <c r="N34" s="5">
        <v>1099</v>
      </c>
      <c r="O34" s="5">
        <v>1070</v>
      </c>
      <c r="P34" s="5">
        <v>1041</v>
      </c>
      <c r="Q34" s="5">
        <v>1014</v>
      </c>
      <c r="R34" s="2">
        <v>986</v>
      </c>
      <c r="S34" s="3"/>
      <c r="T34" s="3"/>
      <c r="U34" s="3"/>
      <c r="V34" s="3"/>
      <c r="W34" s="3"/>
      <c r="X34" s="3"/>
      <c r="Y34" s="3"/>
      <c r="Z34" s="3"/>
    </row>
    <row r="35" spans="1:26">
      <c r="A35" s="1"/>
      <c r="B35" s="4" t="s">
        <v>20</v>
      </c>
      <c r="C35" s="2">
        <v>702</v>
      </c>
      <c r="D35" s="2">
        <v>684</v>
      </c>
      <c r="E35" s="2">
        <v>665</v>
      </c>
      <c r="F35" s="2">
        <v>645</v>
      </c>
      <c r="G35" s="2">
        <v>627</v>
      </c>
      <c r="H35" s="2">
        <v>608</v>
      </c>
      <c r="I35" s="2">
        <v>589</v>
      </c>
      <c r="J35" s="2">
        <v>570</v>
      </c>
      <c r="K35" s="2">
        <v>552</v>
      </c>
      <c r="L35" s="2">
        <v>534</v>
      </c>
      <c r="M35" s="2">
        <v>517</v>
      </c>
      <c r="N35" s="2">
        <v>500</v>
      </c>
      <c r="O35" s="2">
        <v>485</v>
      </c>
      <c r="P35" s="2">
        <v>470</v>
      </c>
      <c r="Q35" s="2">
        <v>455</v>
      </c>
      <c r="R35" s="2">
        <v>440</v>
      </c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/>
      <c r="T36" s="3"/>
      <c r="U36" s="3"/>
      <c r="V36" s="3"/>
      <c r="W36" s="3"/>
      <c r="X36" s="3"/>
      <c r="Y36" s="3"/>
      <c r="Z36" s="3"/>
    </row>
    <row r="37" spans="1:26">
      <c r="A37" s="1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/>
      <c r="T37" s="3"/>
      <c r="U37" s="3"/>
      <c r="V37" s="3"/>
      <c r="W37" s="3"/>
      <c r="X37" s="3"/>
      <c r="Y37" s="3"/>
      <c r="Z37" s="3"/>
    </row>
    <row r="38" spans="1:26">
      <c r="A38" s="1"/>
      <c r="B38" s="2"/>
      <c r="C38" s="4">
        <v>2000</v>
      </c>
      <c r="D38" s="4">
        <v>2001</v>
      </c>
      <c r="E38" s="4">
        <v>2002</v>
      </c>
      <c r="F38" s="4">
        <v>2003</v>
      </c>
      <c r="G38" s="4">
        <v>2004</v>
      </c>
      <c r="H38" s="4">
        <v>2005</v>
      </c>
      <c r="I38" s="4">
        <v>2006</v>
      </c>
      <c r="J38" s="9">
        <v>2007</v>
      </c>
      <c r="K38" s="4">
        <v>2008</v>
      </c>
      <c r="L38" s="4">
        <v>2009</v>
      </c>
      <c r="M38" s="4">
        <v>2010</v>
      </c>
      <c r="N38" s="4">
        <v>2011</v>
      </c>
      <c r="O38" s="4">
        <v>2012</v>
      </c>
      <c r="P38" s="11">
        <v>2013</v>
      </c>
      <c r="Q38" s="9">
        <v>2014</v>
      </c>
      <c r="R38" s="4">
        <v>2015</v>
      </c>
      <c r="S38" s="3"/>
      <c r="T38" s="3"/>
      <c r="U38" s="3"/>
      <c r="V38" s="3"/>
      <c r="W38" s="3"/>
      <c r="X38" s="3"/>
      <c r="Y38" s="3"/>
      <c r="Z38" s="3"/>
    </row>
    <row r="39" spans="1:26">
      <c r="A39" s="6">
        <v>4</v>
      </c>
      <c r="B39" s="4" t="s">
        <v>3</v>
      </c>
      <c r="C39" s="5">
        <v>152425</v>
      </c>
      <c r="D39" s="5">
        <v>155151</v>
      </c>
      <c r="E39" s="5">
        <v>157833</v>
      </c>
      <c r="F39" s="5">
        <v>160465</v>
      </c>
      <c r="G39" s="5">
        <v>163042</v>
      </c>
      <c r="H39" s="5">
        <v>165558</v>
      </c>
      <c r="I39" s="5">
        <v>167964</v>
      </c>
      <c r="J39" s="12">
        <v>170266</v>
      </c>
      <c r="K39" s="5">
        <v>172535</v>
      </c>
      <c r="L39" s="5">
        <v>174842</v>
      </c>
      <c r="M39" s="5">
        <v>177259</v>
      </c>
      <c r="N39" s="5">
        <v>179797</v>
      </c>
      <c r="O39" s="5">
        <v>182409</v>
      </c>
      <c r="P39" s="13">
        <v>185076</v>
      </c>
      <c r="Q39" s="12">
        <v>187779</v>
      </c>
      <c r="R39" s="5">
        <v>190501</v>
      </c>
      <c r="S39" s="3"/>
      <c r="T39" s="3"/>
      <c r="U39" s="3"/>
      <c r="V39" s="3"/>
      <c r="W39" s="3"/>
      <c r="X39" s="3"/>
      <c r="Y39" s="3"/>
      <c r="Z39" s="3"/>
    </row>
    <row r="40" spans="1:26">
      <c r="A40" s="1"/>
      <c r="B40" s="4" t="s">
        <v>22</v>
      </c>
      <c r="C40" s="5">
        <v>25983588</v>
      </c>
      <c r="D40" s="5">
        <v>26366533</v>
      </c>
      <c r="E40" s="5">
        <v>26739379</v>
      </c>
      <c r="F40" s="5">
        <v>27103457</v>
      </c>
      <c r="G40" s="5">
        <v>27460073</v>
      </c>
      <c r="H40" s="5">
        <v>27810540</v>
      </c>
      <c r="I40" s="5">
        <v>28151443</v>
      </c>
      <c r="J40" s="12">
        <v>28481901</v>
      </c>
      <c r="K40" s="5">
        <v>28807034</v>
      </c>
      <c r="L40" s="5">
        <v>29132013</v>
      </c>
      <c r="M40" s="5">
        <v>29461933</v>
      </c>
      <c r="N40" s="5">
        <v>29797694</v>
      </c>
      <c r="O40" s="5">
        <v>30135875</v>
      </c>
      <c r="P40" s="13">
        <v>30475144</v>
      </c>
      <c r="Q40" s="12">
        <v>30817696</v>
      </c>
      <c r="R40" s="5">
        <v>31155263</v>
      </c>
      <c r="S40" s="3"/>
      <c r="T40" s="3"/>
      <c r="U40" s="3"/>
      <c r="V40" s="3"/>
      <c r="W40" s="3"/>
      <c r="X40" s="3"/>
      <c r="Y40" s="3"/>
      <c r="Z40" s="3"/>
    </row>
    <row r="41" spans="1:26">
      <c r="A41" s="1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/>
      <c r="T41" s="3"/>
      <c r="U41" s="3"/>
      <c r="V41" s="3"/>
      <c r="W41" s="3"/>
      <c r="X41" s="3"/>
      <c r="Y41" s="3"/>
      <c r="Z41" s="3"/>
    </row>
    <row r="42" spans="1:26">
      <c r="A42" s="1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23</v>
      </c>
      <c r="B43" s="2"/>
      <c r="C43" s="4" t="s">
        <v>3</v>
      </c>
      <c r="D43" s="18">
        <f t="shared" ref="D43:D44" si="0">+((Q39/J39)^(1/7))-1</f>
        <v>1.4084525231518041E-2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"/>
      <c r="B44" s="2"/>
      <c r="C44" s="4" t="s">
        <v>22</v>
      </c>
      <c r="D44" s="18">
        <f t="shared" si="0"/>
        <v>1.1323666727096615E-2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/>
      <c r="B46" s="2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"/>
      <c r="B47" s="2"/>
      <c r="C47" s="4">
        <v>2000</v>
      </c>
      <c r="D47" s="4">
        <v>2005</v>
      </c>
      <c r="E47" s="4">
        <v>2010</v>
      </c>
      <c r="F47" s="4">
        <v>2014</v>
      </c>
      <c r="G47" s="21" t="s">
        <v>26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/>
      <c r="B48" s="4" t="s">
        <v>3</v>
      </c>
      <c r="C48" s="5">
        <v>152425</v>
      </c>
      <c r="D48" s="5">
        <v>165558</v>
      </c>
      <c r="E48" s="5">
        <v>177259</v>
      </c>
      <c r="F48" s="5">
        <v>187779</v>
      </c>
      <c r="G48" s="18">
        <f t="shared" ref="G48:G50" si="1">((F48/C48)^(1/14))-1</f>
        <v>1.5011055783068938E-2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/>
      <c r="B49" s="4" t="s">
        <v>0</v>
      </c>
      <c r="C49" s="5">
        <v>7767873</v>
      </c>
      <c r="D49" s="5">
        <v>8474342</v>
      </c>
      <c r="E49" s="5">
        <v>9113684</v>
      </c>
      <c r="F49" s="5">
        <v>9685490</v>
      </c>
      <c r="G49" s="18">
        <f t="shared" si="1"/>
        <v>1.5884300107735116E-2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/>
      <c r="B50" s="4" t="s">
        <v>22</v>
      </c>
      <c r="C50" s="5">
        <v>25983588</v>
      </c>
      <c r="D50" s="5">
        <v>27810540</v>
      </c>
      <c r="E50" s="5">
        <v>29461933</v>
      </c>
      <c r="F50" s="5">
        <v>30817696</v>
      </c>
      <c r="G50" s="18">
        <f t="shared" si="1"/>
        <v>1.2261995196112707E-2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/>
      <c r="B54" s="2"/>
      <c r="C54" s="4">
        <v>2000</v>
      </c>
      <c r="D54" s="4">
        <v>2014</v>
      </c>
      <c r="E54" s="21" t="s">
        <v>28</v>
      </c>
      <c r="F54" s="21" t="s">
        <v>29</v>
      </c>
      <c r="G54" s="21" t="s">
        <v>26</v>
      </c>
      <c r="H54" s="2"/>
      <c r="I54" s="21" t="s">
        <v>30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/>
      <c r="B55" s="4" t="s">
        <v>3</v>
      </c>
      <c r="C55" s="24">
        <v>82948</v>
      </c>
      <c r="D55" s="24">
        <v>99287</v>
      </c>
      <c r="E55" s="24">
        <v>640.79999999999995</v>
      </c>
      <c r="F55" s="25">
        <f t="shared" ref="F55:F66" si="2">D55/E55</f>
        <v>154.94225967540575</v>
      </c>
      <c r="G55" s="18">
        <f t="shared" ref="G55:G66" si="3">((D55/C55)^(1/14))-1</f>
        <v>1.2925734403029798E-2</v>
      </c>
      <c r="H55" s="3"/>
      <c r="I55" s="26">
        <v>188</v>
      </c>
      <c r="J55" s="26" t="s">
        <v>32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/>
      <c r="B56" s="4" t="s">
        <v>10</v>
      </c>
      <c r="C56" s="24">
        <v>1390</v>
      </c>
      <c r="D56" s="24">
        <v>745</v>
      </c>
      <c r="E56" s="24">
        <v>347.7</v>
      </c>
      <c r="F56" s="25">
        <f t="shared" si="2"/>
        <v>2.1426517112453265</v>
      </c>
      <c r="G56" s="18">
        <f t="shared" si="3"/>
        <v>-4.3570501448383037E-2</v>
      </c>
      <c r="H56" s="3"/>
      <c r="I56" s="26">
        <v>3245</v>
      </c>
      <c r="J56" s="2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1"/>
      <c r="B57" s="4" t="s">
        <v>11</v>
      </c>
      <c r="C57" s="24">
        <v>1686</v>
      </c>
      <c r="D57" s="24">
        <v>1203</v>
      </c>
      <c r="E57" s="24">
        <v>164.9</v>
      </c>
      <c r="F57" s="25">
        <f t="shared" si="2"/>
        <v>7.2953305033353546</v>
      </c>
      <c r="G57" s="18">
        <f t="shared" si="3"/>
        <v>-2.3821705229593704E-2</v>
      </c>
      <c r="H57" s="3"/>
      <c r="I57" s="26">
        <v>1869</v>
      </c>
      <c r="J57" s="2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1"/>
      <c r="B58" s="4" t="s">
        <v>12</v>
      </c>
      <c r="C58" s="24">
        <v>14337</v>
      </c>
      <c r="D58" s="24">
        <v>19129</v>
      </c>
      <c r="E58" s="24">
        <v>716.8</v>
      </c>
      <c r="F58" s="25">
        <f t="shared" si="2"/>
        <v>26.686662946428573</v>
      </c>
      <c r="G58" s="18">
        <f t="shared" si="3"/>
        <v>2.0810866429281871E-2</v>
      </c>
      <c r="H58" s="3"/>
      <c r="I58" s="26">
        <v>153</v>
      </c>
      <c r="J58" s="26" t="s">
        <v>32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/>
      <c r="B59" s="4" t="s">
        <v>13</v>
      </c>
      <c r="C59" s="24">
        <v>42966</v>
      </c>
      <c r="D59" s="24">
        <v>60407</v>
      </c>
      <c r="E59" s="24">
        <v>150.1</v>
      </c>
      <c r="F59" s="25">
        <f t="shared" si="2"/>
        <v>402.44503664223851</v>
      </c>
      <c r="G59" s="18">
        <f t="shared" si="3"/>
        <v>2.4633943488417964E-2</v>
      </c>
      <c r="H59" s="3"/>
      <c r="I59" s="26">
        <v>44</v>
      </c>
      <c r="J59" s="26" t="s">
        <v>32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/>
      <c r="B60" s="4" t="s">
        <v>14</v>
      </c>
      <c r="C60" s="24">
        <v>3143</v>
      </c>
      <c r="D60" s="24">
        <v>2429</v>
      </c>
      <c r="E60" s="24">
        <v>467.7</v>
      </c>
      <c r="F60" s="25">
        <f t="shared" si="2"/>
        <v>5.1935001069061366</v>
      </c>
      <c r="G60" s="18">
        <f t="shared" si="3"/>
        <v>-1.8238633405147309E-2</v>
      </c>
      <c r="H60" s="3"/>
      <c r="I60" s="26">
        <v>2826</v>
      </c>
      <c r="J60" s="2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/>
      <c r="B61" s="4" t="s">
        <v>15</v>
      </c>
      <c r="C61" s="24">
        <v>678</v>
      </c>
      <c r="D61" s="24">
        <v>430</v>
      </c>
      <c r="E61" s="24">
        <v>145</v>
      </c>
      <c r="F61" s="25">
        <f t="shared" si="2"/>
        <v>2.9655172413793105</v>
      </c>
      <c r="G61" s="18">
        <f t="shared" si="3"/>
        <v>-3.2002585619614554E-2</v>
      </c>
      <c r="H61" s="3"/>
      <c r="I61" s="26">
        <v>2460</v>
      </c>
      <c r="J61" s="2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/>
      <c r="B62" s="4" t="s">
        <v>16</v>
      </c>
      <c r="C62" s="24">
        <v>1177</v>
      </c>
      <c r="D62" s="24">
        <v>521</v>
      </c>
      <c r="E62" s="24">
        <v>294</v>
      </c>
      <c r="F62" s="25">
        <f t="shared" si="2"/>
        <v>1.772108843537415</v>
      </c>
      <c r="G62" s="18">
        <f t="shared" si="3"/>
        <v>-5.6550493897907672E-2</v>
      </c>
      <c r="H62" s="3"/>
      <c r="I62" s="26">
        <v>3396</v>
      </c>
      <c r="J62" s="2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1"/>
      <c r="B63" s="4" t="s">
        <v>17</v>
      </c>
      <c r="C63" s="24">
        <v>819</v>
      </c>
      <c r="D63" s="24">
        <v>771</v>
      </c>
      <c r="E63" s="24">
        <v>48.2</v>
      </c>
      <c r="F63" s="25">
        <f t="shared" si="2"/>
        <v>15.995850622406637</v>
      </c>
      <c r="G63" s="18">
        <f t="shared" si="3"/>
        <v>-4.3046874640891852E-3</v>
      </c>
      <c r="H63" s="3"/>
      <c r="I63" s="26">
        <v>1594</v>
      </c>
      <c r="J63" s="2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"/>
      <c r="B64" s="4" t="s">
        <v>18</v>
      </c>
      <c r="C64" s="24">
        <v>1124</v>
      </c>
      <c r="D64" s="24">
        <v>1388</v>
      </c>
      <c r="E64" s="24">
        <v>216.9</v>
      </c>
      <c r="F64" s="25">
        <f t="shared" si="2"/>
        <v>6.3992623328722908</v>
      </c>
      <c r="G64" s="18">
        <f t="shared" si="3"/>
        <v>1.5183407906967927E-2</v>
      </c>
      <c r="H64" s="3"/>
      <c r="I64" s="26">
        <v>3522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/>
      <c r="B65" s="4" t="s">
        <v>19</v>
      </c>
      <c r="C65" s="24">
        <v>1455</v>
      </c>
      <c r="D65" s="24">
        <v>1014</v>
      </c>
      <c r="E65" s="24">
        <v>259.39999999999998</v>
      </c>
      <c r="F65" s="25">
        <f t="shared" si="2"/>
        <v>3.9090208172706249</v>
      </c>
      <c r="G65" s="18">
        <f t="shared" si="3"/>
        <v>-2.5463271444974178E-2</v>
      </c>
      <c r="H65" s="3"/>
      <c r="I65" s="26">
        <v>3367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/>
      <c r="B66" s="4" t="s">
        <v>20</v>
      </c>
      <c r="C66" s="24">
        <v>702</v>
      </c>
      <c r="D66" s="24">
        <v>455</v>
      </c>
      <c r="E66" s="24">
        <v>204.3</v>
      </c>
      <c r="F66" s="25">
        <f t="shared" si="2"/>
        <v>2.2271169848262358</v>
      </c>
      <c r="G66" s="18">
        <f t="shared" si="3"/>
        <v>-3.0499219197821725E-2</v>
      </c>
      <c r="H66" s="3"/>
      <c r="I66" s="26">
        <v>2.6259999999999999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/>
      <c r="B67" s="2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"/>
      <c r="B68" s="2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1"/>
      <c r="B69" s="31" t="s">
        <v>36</v>
      </c>
      <c r="C69" s="31" t="s">
        <v>3</v>
      </c>
      <c r="D69" s="5"/>
      <c r="E69" s="3"/>
      <c r="F69" s="3"/>
      <c r="G69" s="3"/>
      <c r="H69" s="31" t="s">
        <v>36</v>
      </c>
      <c r="I69" s="31" t="s">
        <v>38</v>
      </c>
      <c r="J69" s="32"/>
      <c r="K69" s="32"/>
      <c r="L69" s="3"/>
      <c r="M69" s="3"/>
      <c r="N69" s="3"/>
      <c r="O69" s="3"/>
      <c r="P69" s="3"/>
      <c r="Q69" s="3"/>
      <c r="R69" s="31" t="s">
        <v>38</v>
      </c>
      <c r="S69" s="2"/>
      <c r="T69" s="2"/>
      <c r="U69" s="3"/>
      <c r="V69" s="3"/>
      <c r="W69" s="3"/>
      <c r="X69" s="3"/>
      <c r="Y69" s="3"/>
      <c r="Z69" s="3"/>
    </row>
    <row r="70" spans="1:26">
      <c r="A70" s="1"/>
      <c r="B70" s="2"/>
      <c r="C70" s="3"/>
      <c r="D70" s="3"/>
      <c r="E70" s="3"/>
      <c r="F70" s="3"/>
      <c r="G70" s="3"/>
      <c r="H70" s="2"/>
      <c r="I70" s="2"/>
      <c r="J70" s="2"/>
      <c r="K70" s="2"/>
      <c r="L70" s="3"/>
      <c r="M70" s="3"/>
      <c r="N70" s="3"/>
      <c r="O70" s="3"/>
      <c r="P70" s="3"/>
      <c r="Q70" s="3"/>
      <c r="R70" s="2"/>
      <c r="S70" s="2"/>
      <c r="T70" s="2"/>
      <c r="U70" s="3"/>
      <c r="V70" s="3"/>
      <c r="W70" s="3"/>
      <c r="X70" s="3"/>
      <c r="Y70" s="3"/>
      <c r="Z70" s="3"/>
    </row>
    <row r="71" spans="1:26">
      <c r="A71" s="1"/>
      <c r="B71" s="31" t="s">
        <v>43</v>
      </c>
      <c r="C71" s="31" t="s">
        <v>44</v>
      </c>
      <c r="D71" s="32"/>
      <c r="E71" s="32"/>
      <c r="F71" s="3"/>
      <c r="G71" s="3"/>
      <c r="H71" s="31" t="s">
        <v>45</v>
      </c>
      <c r="I71" s="31" t="s">
        <v>46</v>
      </c>
      <c r="J71" s="32"/>
      <c r="K71" s="32"/>
      <c r="L71" s="3"/>
      <c r="M71" s="4" t="s">
        <v>47</v>
      </c>
      <c r="N71" s="2"/>
      <c r="O71" s="2"/>
      <c r="P71" s="2"/>
      <c r="Q71" s="3"/>
      <c r="R71" s="4" t="s">
        <v>43</v>
      </c>
      <c r="S71" s="4" t="s">
        <v>48</v>
      </c>
      <c r="T71" s="4" t="s">
        <v>49</v>
      </c>
      <c r="U71" s="3"/>
      <c r="V71" s="3"/>
      <c r="W71" s="3"/>
      <c r="X71" s="3"/>
      <c r="Y71" s="3"/>
      <c r="Z71" s="3"/>
    </row>
    <row r="72" spans="1:26">
      <c r="A72" s="1"/>
      <c r="B72" s="32"/>
      <c r="C72" s="33" t="s">
        <v>50</v>
      </c>
      <c r="D72" s="33" t="s">
        <v>52</v>
      </c>
      <c r="E72" s="31" t="s">
        <v>53</v>
      </c>
      <c r="F72" s="3"/>
      <c r="G72" s="3"/>
      <c r="H72" s="32"/>
      <c r="I72" s="33" t="s">
        <v>54</v>
      </c>
      <c r="J72" s="33" t="s">
        <v>55</v>
      </c>
      <c r="K72" s="31" t="s">
        <v>53</v>
      </c>
      <c r="L72" s="3"/>
      <c r="M72" s="2"/>
      <c r="N72" s="4" t="s">
        <v>56</v>
      </c>
      <c r="O72" s="4" t="s">
        <v>57</v>
      </c>
      <c r="P72" s="4" t="s">
        <v>59</v>
      </c>
      <c r="Q72" s="3"/>
      <c r="R72" s="2"/>
      <c r="S72" s="2"/>
      <c r="T72" s="2"/>
      <c r="U72" s="3"/>
      <c r="V72" s="3"/>
      <c r="W72" s="3"/>
      <c r="X72" s="3"/>
      <c r="Y72" s="3"/>
      <c r="Z72" s="3"/>
    </row>
    <row r="73" spans="1:26">
      <c r="A73" s="1"/>
      <c r="B73" s="33">
        <v>0</v>
      </c>
      <c r="C73" s="33">
        <v>1481</v>
      </c>
      <c r="D73" s="33">
        <v>1471</v>
      </c>
      <c r="E73" s="33">
        <v>2952</v>
      </c>
      <c r="F73" s="3"/>
      <c r="G73" s="3"/>
      <c r="H73" s="33" t="s">
        <v>60</v>
      </c>
      <c r="I73" s="33">
        <v>1418</v>
      </c>
      <c r="J73" s="33">
        <v>1355</v>
      </c>
      <c r="K73" s="33">
        <v>2773</v>
      </c>
      <c r="L73" s="3"/>
      <c r="M73" s="4" t="s">
        <v>48</v>
      </c>
      <c r="N73" s="25">
        <f>SUMPRODUCT(B73:B171,E73:E171)/E172</f>
        <v>26.174481253719499</v>
      </c>
      <c r="O73" s="2">
        <v>22</v>
      </c>
      <c r="P73" s="36">
        <f>SUM(E73:E87,E138:E171)/SUM(E88:E137)</f>
        <v>0.64099325503268312</v>
      </c>
      <c r="Q73" s="25"/>
      <c r="R73" s="33">
        <v>0</v>
      </c>
      <c r="S73" s="38">
        <f t="shared" ref="S73:S171" si="4">SUM($E$73:E73)/$E$172</f>
        <v>2.3423923824637968E-2</v>
      </c>
      <c r="T73" s="38">
        <f t="shared" ref="T73:T171" si="5">SUM($K$73:K73)/$K$172</f>
        <v>1.6840762783918377E-2</v>
      </c>
      <c r="U73" s="3"/>
      <c r="V73" s="3"/>
      <c r="W73" s="3"/>
      <c r="X73" s="3"/>
      <c r="Y73" s="3"/>
      <c r="Z73" s="3"/>
    </row>
    <row r="74" spans="1:26">
      <c r="A74" s="1"/>
      <c r="B74" s="33">
        <v>1</v>
      </c>
      <c r="C74" s="33">
        <v>1378</v>
      </c>
      <c r="D74" s="33">
        <v>1319</v>
      </c>
      <c r="E74" s="33">
        <v>2697</v>
      </c>
      <c r="F74" s="3"/>
      <c r="G74" s="3"/>
      <c r="H74" s="33" t="s">
        <v>63</v>
      </c>
      <c r="I74" s="33">
        <v>1482</v>
      </c>
      <c r="J74" s="33">
        <v>1364</v>
      </c>
      <c r="K74" s="33">
        <v>2846</v>
      </c>
      <c r="L74" s="3"/>
      <c r="M74" s="4" t="s">
        <v>49</v>
      </c>
      <c r="N74" s="25">
        <f>SUMPRODUCT(B73:B171,K73:K171)/K172</f>
        <v>29.465456091339732</v>
      </c>
      <c r="O74" s="2">
        <v>26</v>
      </c>
      <c r="P74" s="36">
        <f>SUM(K73:K87,K138:K171)/SUM(K88:K137)</f>
        <v>0.55792302160996099</v>
      </c>
      <c r="Q74" s="25"/>
      <c r="R74" s="33">
        <v>1</v>
      </c>
      <c r="S74" s="38">
        <f t="shared" si="4"/>
        <v>4.4824439595318392E-2</v>
      </c>
      <c r="T74" s="38">
        <f t="shared" si="5"/>
        <v>3.4124863354791694E-2</v>
      </c>
      <c r="U74" s="3"/>
      <c r="V74" s="3"/>
      <c r="W74" s="3"/>
      <c r="X74" s="3"/>
      <c r="Y74" s="3"/>
      <c r="Z74" s="3"/>
    </row>
    <row r="75" spans="1:26">
      <c r="A75" s="1"/>
      <c r="B75" s="33">
        <v>2</v>
      </c>
      <c r="C75" s="33">
        <v>1418</v>
      </c>
      <c r="D75" s="33">
        <v>1343</v>
      </c>
      <c r="E75" s="33">
        <v>2761</v>
      </c>
      <c r="F75" s="3"/>
      <c r="G75" s="3"/>
      <c r="H75" s="33" t="s">
        <v>65</v>
      </c>
      <c r="I75" s="33">
        <v>1801</v>
      </c>
      <c r="J75" s="33">
        <v>1553</v>
      </c>
      <c r="K75" s="33">
        <v>3354</v>
      </c>
      <c r="L75" s="3"/>
      <c r="M75" s="3"/>
      <c r="N75" s="3"/>
      <c r="O75" s="3"/>
      <c r="P75" s="3"/>
      <c r="Q75" s="3"/>
      <c r="R75" s="33">
        <v>2</v>
      </c>
      <c r="S75" s="38">
        <f t="shared" si="4"/>
        <v>6.6732791112874432E-2</v>
      </c>
      <c r="T75" s="38">
        <f t="shared" si="5"/>
        <v>5.4494109073241835E-2</v>
      </c>
      <c r="U75" s="3"/>
      <c r="V75" s="3"/>
      <c r="W75" s="3"/>
      <c r="X75" s="3"/>
      <c r="Y75" s="3"/>
      <c r="Z75" s="3"/>
    </row>
    <row r="76" spans="1:26">
      <c r="A76" s="1"/>
      <c r="B76" s="33">
        <v>3</v>
      </c>
      <c r="C76" s="33">
        <v>1374</v>
      </c>
      <c r="D76" s="33">
        <v>1288</v>
      </c>
      <c r="E76" s="33">
        <v>2662</v>
      </c>
      <c r="F76" s="3"/>
      <c r="G76" s="3"/>
      <c r="H76" s="33" t="s">
        <v>67</v>
      </c>
      <c r="I76" s="33">
        <v>1616</v>
      </c>
      <c r="J76" s="33">
        <v>1557</v>
      </c>
      <c r="K76" s="33">
        <v>3173</v>
      </c>
      <c r="L76" s="3"/>
      <c r="M76" s="3"/>
      <c r="N76" s="3"/>
      <c r="O76" s="3"/>
      <c r="P76" s="3"/>
      <c r="Q76" s="3"/>
      <c r="R76" s="33">
        <v>3</v>
      </c>
      <c r="S76" s="38">
        <f t="shared" si="4"/>
        <v>8.7855584209482251E-2</v>
      </c>
      <c r="T76" s="38">
        <f t="shared" si="5"/>
        <v>7.3764120004858491E-2</v>
      </c>
      <c r="U76" s="3"/>
      <c r="V76" s="3"/>
      <c r="W76" s="3"/>
      <c r="X76" s="3"/>
      <c r="Y76" s="3"/>
      <c r="Z76" s="3"/>
    </row>
    <row r="77" spans="1:26">
      <c r="A77" s="1"/>
      <c r="B77" s="33">
        <v>4</v>
      </c>
      <c r="C77" s="33">
        <v>1590</v>
      </c>
      <c r="D77" s="33">
        <v>1480</v>
      </c>
      <c r="E77" s="33">
        <v>3070</v>
      </c>
      <c r="F77" s="3"/>
      <c r="G77" s="3"/>
      <c r="H77" s="33" t="s">
        <v>68</v>
      </c>
      <c r="I77" s="33">
        <v>1551</v>
      </c>
      <c r="J77" s="33">
        <v>1469</v>
      </c>
      <c r="K77" s="33">
        <v>3020</v>
      </c>
      <c r="L77" s="3"/>
      <c r="M77" s="3"/>
      <c r="N77" s="3"/>
      <c r="O77" s="3"/>
      <c r="P77" s="3"/>
      <c r="Q77" s="3"/>
      <c r="R77" s="33">
        <v>4</v>
      </c>
      <c r="S77" s="38">
        <f t="shared" si="4"/>
        <v>0.11221583019242214</v>
      </c>
      <c r="T77" s="38">
        <f t="shared" si="5"/>
        <v>9.2104943519980567E-2</v>
      </c>
      <c r="U77" s="3"/>
      <c r="V77" s="3"/>
      <c r="W77" s="3"/>
      <c r="X77" s="3"/>
      <c r="Y77" s="3"/>
      <c r="Z77" s="3"/>
    </row>
    <row r="78" spans="1:26">
      <c r="A78" s="1"/>
      <c r="B78" s="33">
        <v>5</v>
      </c>
      <c r="C78" s="33">
        <v>1525</v>
      </c>
      <c r="D78" s="33">
        <v>1524</v>
      </c>
      <c r="E78" s="33">
        <v>3049</v>
      </c>
      <c r="F78" s="3"/>
      <c r="G78" s="3"/>
      <c r="H78" s="33" t="s">
        <v>69</v>
      </c>
      <c r="I78" s="33">
        <v>1458</v>
      </c>
      <c r="J78" s="33">
        <v>1406</v>
      </c>
      <c r="K78" s="33">
        <v>2864</v>
      </c>
      <c r="L78" s="3"/>
      <c r="M78" s="4"/>
      <c r="N78" s="4" t="s">
        <v>48</v>
      </c>
      <c r="O78" s="4" t="s">
        <v>49</v>
      </c>
      <c r="P78" s="3"/>
      <c r="Q78" s="3"/>
      <c r="R78" s="33">
        <v>5</v>
      </c>
      <c r="S78" s="38">
        <f t="shared" si="4"/>
        <v>0.13640944257091847</v>
      </c>
      <c r="T78" s="38">
        <f t="shared" si="5"/>
        <v>0.1094983602575003</v>
      </c>
      <c r="U78" s="3"/>
      <c r="V78" s="3"/>
      <c r="W78" s="3"/>
      <c r="X78" s="3"/>
      <c r="Y78" s="3"/>
      <c r="Z78" s="3"/>
    </row>
    <row r="79" spans="1:26">
      <c r="A79" s="1"/>
      <c r="B79" s="33">
        <v>6</v>
      </c>
      <c r="C79" s="33">
        <v>1422</v>
      </c>
      <c r="D79" s="33">
        <v>1467</v>
      </c>
      <c r="E79" s="33">
        <v>2889</v>
      </c>
      <c r="F79" s="3"/>
      <c r="G79" s="3"/>
      <c r="H79" s="33" t="s">
        <v>71</v>
      </c>
      <c r="I79" s="33">
        <v>1384</v>
      </c>
      <c r="J79" s="33">
        <v>1362</v>
      </c>
      <c r="K79" s="33">
        <v>2746</v>
      </c>
      <c r="L79" s="3"/>
      <c r="M79" s="4" t="s">
        <v>56</v>
      </c>
      <c r="N79" s="25">
        <v>26.174481253719499</v>
      </c>
      <c r="O79" s="25">
        <v>29.465456091339732</v>
      </c>
      <c r="P79" s="3"/>
      <c r="Q79" s="3"/>
      <c r="R79" s="33">
        <v>6</v>
      </c>
      <c r="S79" s="38">
        <f t="shared" si="4"/>
        <v>0.15933346558222575</v>
      </c>
      <c r="T79" s="38">
        <f t="shared" si="5"/>
        <v>0.12617514879144906</v>
      </c>
      <c r="U79" s="3"/>
      <c r="V79" s="3"/>
      <c r="W79" s="3"/>
      <c r="X79" s="3"/>
      <c r="Y79" s="3"/>
      <c r="Z79" s="3"/>
    </row>
    <row r="80" spans="1:26">
      <c r="A80" s="1"/>
      <c r="B80" s="33">
        <v>7</v>
      </c>
      <c r="C80" s="33">
        <v>1420</v>
      </c>
      <c r="D80" s="33">
        <v>1416</v>
      </c>
      <c r="E80" s="33">
        <v>2836</v>
      </c>
      <c r="F80" s="3"/>
      <c r="G80" s="3"/>
      <c r="H80" s="33" t="s">
        <v>73</v>
      </c>
      <c r="I80" s="33">
        <v>1539</v>
      </c>
      <c r="J80" s="33">
        <v>1469</v>
      </c>
      <c r="K80" s="33">
        <v>3008</v>
      </c>
      <c r="L80" s="3"/>
      <c r="M80" s="4" t="s">
        <v>57</v>
      </c>
      <c r="N80" s="25">
        <v>22</v>
      </c>
      <c r="O80" s="25">
        <v>26</v>
      </c>
      <c r="P80" s="3"/>
      <c r="Q80" s="3"/>
      <c r="R80" s="33">
        <v>7</v>
      </c>
      <c r="S80" s="38">
        <f t="shared" si="4"/>
        <v>0.18183693711565166</v>
      </c>
      <c r="T80" s="38">
        <f t="shared" si="5"/>
        <v>0.14444309486214016</v>
      </c>
      <c r="U80" s="3"/>
      <c r="V80" s="3"/>
      <c r="W80" s="3"/>
      <c r="X80" s="3"/>
      <c r="Y80" s="3"/>
      <c r="Z80" s="3"/>
    </row>
    <row r="81" spans="1:26">
      <c r="A81" s="1"/>
      <c r="B81" s="33">
        <v>8</v>
      </c>
      <c r="C81" s="33">
        <v>1445</v>
      </c>
      <c r="D81" s="33">
        <v>1413</v>
      </c>
      <c r="E81" s="33">
        <v>2858</v>
      </c>
      <c r="F81" s="3"/>
      <c r="G81" s="3"/>
      <c r="H81" s="33" t="s">
        <v>74</v>
      </c>
      <c r="I81" s="33">
        <v>1528</v>
      </c>
      <c r="J81" s="33">
        <v>1520</v>
      </c>
      <c r="K81" s="33">
        <v>3048</v>
      </c>
      <c r="L81" s="3"/>
      <c r="M81" s="4" t="s">
        <v>59</v>
      </c>
      <c r="N81" s="36">
        <v>0.64099325503268312</v>
      </c>
      <c r="O81" s="36">
        <v>0.55792302160996099</v>
      </c>
      <c r="P81" s="3"/>
      <c r="Q81" s="3"/>
      <c r="R81" s="33">
        <v>8</v>
      </c>
      <c r="S81" s="38">
        <f t="shared" si="4"/>
        <v>0.20451497718706607</v>
      </c>
      <c r="T81" s="38">
        <f t="shared" si="5"/>
        <v>0.16295396574760113</v>
      </c>
      <c r="U81" s="3"/>
      <c r="V81" s="3"/>
      <c r="W81" s="3"/>
      <c r="X81" s="3"/>
      <c r="Y81" s="3"/>
      <c r="Z81" s="3"/>
    </row>
    <row r="82" spans="1:26">
      <c r="A82" s="1"/>
      <c r="B82" s="33">
        <v>9</v>
      </c>
      <c r="C82" s="33">
        <v>1412</v>
      </c>
      <c r="D82" s="33">
        <v>1378</v>
      </c>
      <c r="E82" s="33">
        <v>2790</v>
      </c>
      <c r="F82" s="3"/>
      <c r="G82" s="3"/>
      <c r="H82" s="33" t="s">
        <v>75</v>
      </c>
      <c r="I82" s="33">
        <v>1598</v>
      </c>
      <c r="J82" s="33">
        <v>1513</v>
      </c>
      <c r="K82" s="33">
        <v>3111</v>
      </c>
      <c r="L82" s="3"/>
      <c r="M82" s="3"/>
      <c r="N82" s="3"/>
      <c r="O82" s="3"/>
      <c r="P82" s="3"/>
      <c r="Q82" s="3"/>
      <c r="R82" s="33">
        <v>9</v>
      </c>
      <c r="S82" s="38">
        <f t="shared" si="4"/>
        <v>0.22665344177742511</v>
      </c>
      <c r="T82" s="38">
        <f t="shared" si="5"/>
        <v>0.18184744321632454</v>
      </c>
      <c r="U82" s="3"/>
      <c r="V82" s="3"/>
      <c r="W82" s="3"/>
      <c r="X82" s="3"/>
      <c r="Y82" s="3"/>
      <c r="Z82" s="3"/>
    </row>
    <row r="83" spans="1:26">
      <c r="A83" s="1"/>
      <c r="B83" s="33">
        <v>10</v>
      </c>
      <c r="C83" s="33">
        <v>1508</v>
      </c>
      <c r="D83" s="33">
        <v>1395</v>
      </c>
      <c r="E83" s="33">
        <v>2903</v>
      </c>
      <c r="F83" s="3"/>
      <c r="G83" s="3"/>
      <c r="H83" s="33" t="s">
        <v>76</v>
      </c>
      <c r="I83" s="33">
        <v>1632</v>
      </c>
      <c r="J83" s="33">
        <v>1625</v>
      </c>
      <c r="K83" s="33">
        <v>3257</v>
      </c>
      <c r="L83" s="3"/>
      <c r="M83" s="3"/>
      <c r="N83" s="3"/>
      <c r="O83" s="3"/>
      <c r="P83" s="3"/>
      <c r="Q83" s="3"/>
      <c r="R83" s="33">
        <v>10</v>
      </c>
      <c r="S83" s="38">
        <f t="shared" si="4"/>
        <v>0.24968855385836145</v>
      </c>
      <c r="T83" s="38">
        <f t="shared" si="5"/>
        <v>0.20162759625895785</v>
      </c>
      <c r="U83" s="3"/>
      <c r="V83" s="3"/>
      <c r="W83" s="3"/>
      <c r="X83" s="3"/>
      <c r="Y83" s="3"/>
      <c r="Z83" s="3"/>
    </row>
    <row r="84" spans="1:26">
      <c r="A84" s="1"/>
      <c r="B84" s="33">
        <v>11</v>
      </c>
      <c r="C84" s="33">
        <v>1402</v>
      </c>
      <c r="D84" s="33">
        <v>1353</v>
      </c>
      <c r="E84" s="33">
        <v>2755</v>
      </c>
      <c r="F84" s="3"/>
      <c r="G84" s="3"/>
      <c r="H84" s="33" t="s">
        <v>78</v>
      </c>
      <c r="I84" s="33">
        <v>1677</v>
      </c>
      <c r="J84" s="33">
        <v>1559</v>
      </c>
      <c r="K84" s="33">
        <v>3236</v>
      </c>
      <c r="L84" s="3"/>
      <c r="M84" s="3"/>
      <c r="N84" s="3"/>
      <c r="O84" s="3"/>
      <c r="P84" s="3"/>
      <c r="Q84" s="3"/>
      <c r="R84" s="33">
        <v>11</v>
      </c>
      <c r="S84" s="38">
        <f t="shared" si="4"/>
        <v>0.27154929577464787</v>
      </c>
      <c r="T84" s="38">
        <f t="shared" si="5"/>
        <v>0.221280213773837</v>
      </c>
      <c r="U84" s="3"/>
      <c r="V84" s="3"/>
      <c r="W84" s="3"/>
      <c r="X84" s="3"/>
      <c r="Y84" s="3"/>
      <c r="Z84" s="3"/>
    </row>
    <row r="85" spans="1:26">
      <c r="A85" s="1"/>
      <c r="B85" s="33">
        <v>12</v>
      </c>
      <c r="C85" s="33">
        <v>1503</v>
      </c>
      <c r="D85" s="33">
        <v>1551</v>
      </c>
      <c r="E85" s="33">
        <v>3054</v>
      </c>
      <c r="F85" s="3"/>
      <c r="G85" s="3"/>
      <c r="H85" s="33" t="s">
        <v>79</v>
      </c>
      <c r="I85" s="33">
        <v>1811</v>
      </c>
      <c r="J85" s="33">
        <v>1730</v>
      </c>
      <c r="K85" s="33">
        <v>3541</v>
      </c>
      <c r="L85" s="3"/>
      <c r="M85" s="3"/>
      <c r="N85" s="3"/>
      <c r="O85" s="3"/>
      <c r="P85" s="3"/>
      <c r="Q85" s="3"/>
      <c r="R85" s="33">
        <v>12</v>
      </c>
      <c r="S85" s="38">
        <f t="shared" si="4"/>
        <v>0.29578258282086889</v>
      </c>
      <c r="T85" s="38">
        <f t="shared" si="5"/>
        <v>0.24278513300133608</v>
      </c>
      <c r="U85" s="3"/>
      <c r="V85" s="3"/>
      <c r="W85" s="3"/>
      <c r="X85" s="3"/>
      <c r="Y85" s="3"/>
      <c r="Z85" s="3"/>
    </row>
    <row r="86" spans="1:26">
      <c r="A86" s="1"/>
      <c r="B86" s="33">
        <v>13</v>
      </c>
      <c r="C86" s="33">
        <v>1465</v>
      </c>
      <c r="D86" s="33">
        <v>1388</v>
      </c>
      <c r="E86" s="33">
        <v>2853</v>
      </c>
      <c r="F86" s="3"/>
      <c r="G86" s="3"/>
      <c r="H86" s="33" t="s">
        <v>80</v>
      </c>
      <c r="I86" s="33">
        <v>1777</v>
      </c>
      <c r="J86" s="33">
        <v>1711</v>
      </c>
      <c r="K86" s="33">
        <v>3488</v>
      </c>
      <c r="L86" s="3"/>
      <c r="M86" s="3"/>
      <c r="N86" s="3"/>
      <c r="O86" s="3"/>
      <c r="P86" s="3"/>
      <c r="Q86" s="3"/>
      <c r="R86" s="33">
        <v>13</v>
      </c>
      <c r="S86" s="38">
        <f t="shared" si="4"/>
        <v>0.31842094822455863</v>
      </c>
      <c r="T86" s="38">
        <f t="shared" si="5"/>
        <v>0.26396817684926516</v>
      </c>
      <c r="U86" s="3"/>
      <c r="V86" s="3"/>
      <c r="W86" s="3"/>
      <c r="X86" s="3"/>
      <c r="Y86" s="3"/>
      <c r="Z86" s="3"/>
    </row>
    <row r="87" spans="1:26">
      <c r="A87" s="1"/>
      <c r="B87" s="33">
        <v>14</v>
      </c>
      <c r="C87" s="33">
        <v>1374</v>
      </c>
      <c r="D87" s="33">
        <v>1370</v>
      </c>
      <c r="E87" s="33">
        <v>2744</v>
      </c>
      <c r="F87" s="3"/>
      <c r="G87" s="3"/>
      <c r="H87" s="33" t="s">
        <v>81</v>
      </c>
      <c r="I87" s="33">
        <v>1848</v>
      </c>
      <c r="J87" s="33">
        <v>1713</v>
      </c>
      <c r="K87" s="33">
        <v>3561</v>
      </c>
      <c r="L87" s="3"/>
      <c r="M87" s="3"/>
      <c r="N87" s="3"/>
      <c r="O87" s="3"/>
      <c r="P87" s="3"/>
      <c r="Q87" s="3"/>
      <c r="R87" s="33">
        <v>14</v>
      </c>
      <c r="S87" s="38">
        <f t="shared" si="4"/>
        <v>0.34019440587185085</v>
      </c>
      <c r="T87" s="38">
        <f t="shared" si="5"/>
        <v>0.28559455848414916</v>
      </c>
      <c r="U87" s="3"/>
      <c r="V87" s="3"/>
      <c r="W87" s="3"/>
      <c r="X87" s="3"/>
      <c r="Y87" s="3"/>
      <c r="Z87" s="3"/>
    </row>
    <row r="88" spans="1:26">
      <c r="A88" s="1"/>
      <c r="B88" s="33">
        <v>15</v>
      </c>
      <c r="C88" s="33">
        <v>1345</v>
      </c>
      <c r="D88" s="33">
        <v>1282</v>
      </c>
      <c r="E88" s="33">
        <v>2627</v>
      </c>
      <c r="F88" s="3"/>
      <c r="G88" s="3"/>
      <c r="H88" s="33" t="s">
        <v>83</v>
      </c>
      <c r="I88" s="33">
        <v>1776</v>
      </c>
      <c r="J88" s="33">
        <v>1776</v>
      </c>
      <c r="K88" s="33">
        <v>3552</v>
      </c>
      <c r="L88" s="3"/>
      <c r="M88" s="3"/>
      <c r="N88" s="3"/>
      <c r="O88" s="3"/>
      <c r="P88" s="3"/>
      <c r="Q88" s="3"/>
      <c r="R88" s="33">
        <v>15</v>
      </c>
      <c r="S88" s="38">
        <f t="shared" si="4"/>
        <v>0.36103947629438604</v>
      </c>
      <c r="T88" s="38">
        <f t="shared" si="5"/>
        <v>0.30716628203570995</v>
      </c>
      <c r="U88" s="3"/>
      <c r="V88" s="3"/>
      <c r="W88" s="3"/>
      <c r="X88" s="3"/>
      <c r="Y88" s="3"/>
      <c r="Z88" s="3"/>
    </row>
    <row r="89" spans="1:26">
      <c r="A89" s="1"/>
      <c r="B89" s="33">
        <v>16</v>
      </c>
      <c r="C89" s="33">
        <v>1371</v>
      </c>
      <c r="D89" s="33">
        <v>1298</v>
      </c>
      <c r="E89" s="33">
        <v>2669</v>
      </c>
      <c r="F89" s="3"/>
      <c r="G89" s="3"/>
      <c r="H89" s="33" t="s">
        <v>84</v>
      </c>
      <c r="I89" s="33">
        <v>1620</v>
      </c>
      <c r="J89" s="33">
        <v>1568</v>
      </c>
      <c r="K89" s="33">
        <v>3188</v>
      </c>
      <c r="L89" s="3"/>
      <c r="M89" s="3"/>
      <c r="N89" s="3"/>
      <c r="O89" s="3"/>
      <c r="P89" s="3"/>
      <c r="Q89" s="3"/>
      <c r="R89" s="33">
        <v>16</v>
      </c>
      <c r="S89" s="38">
        <f t="shared" si="4"/>
        <v>0.38221781392580839</v>
      </c>
      <c r="T89" s="38">
        <f t="shared" si="5"/>
        <v>0.32652738977286527</v>
      </c>
      <c r="U89" s="3"/>
      <c r="V89" s="3"/>
      <c r="W89" s="3"/>
      <c r="X89" s="3"/>
      <c r="Y89" s="3"/>
      <c r="Z89" s="3"/>
    </row>
    <row r="90" spans="1:26">
      <c r="A90" s="1"/>
      <c r="B90" s="33">
        <v>17</v>
      </c>
      <c r="C90" s="33">
        <v>1539</v>
      </c>
      <c r="D90" s="33">
        <v>1396</v>
      </c>
      <c r="E90" s="33">
        <v>2935</v>
      </c>
      <c r="F90" s="3"/>
      <c r="G90" s="3"/>
      <c r="H90" s="33" t="s">
        <v>85</v>
      </c>
      <c r="I90" s="33">
        <v>1610</v>
      </c>
      <c r="J90" s="33">
        <v>1528</v>
      </c>
      <c r="K90" s="33">
        <v>3138</v>
      </c>
      <c r="L90" s="3"/>
      <c r="M90" s="3"/>
      <c r="N90" s="3"/>
      <c r="O90" s="3"/>
      <c r="P90" s="3"/>
      <c r="Q90" s="3"/>
      <c r="R90" s="33">
        <v>17</v>
      </c>
      <c r="S90" s="38">
        <f t="shared" si="4"/>
        <v>0.40550684388018249</v>
      </c>
      <c r="T90" s="38">
        <f t="shared" si="5"/>
        <v>0.34558484149155838</v>
      </c>
      <c r="U90" s="3"/>
      <c r="V90" s="3"/>
      <c r="W90" s="3"/>
      <c r="X90" s="3"/>
      <c r="Y90" s="3"/>
      <c r="Z90" s="3"/>
    </row>
    <row r="91" spans="1:26">
      <c r="A91" s="1"/>
      <c r="B91" s="33">
        <v>18</v>
      </c>
      <c r="C91" s="33">
        <v>1464</v>
      </c>
      <c r="D91" s="33">
        <v>1348</v>
      </c>
      <c r="E91" s="33">
        <v>2812</v>
      </c>
      <c r="F91" s="3"/>
      <c r="G91" s="3"/>
      <c r="H91" s="33" t="s">
        <v>86</v>
      </c>
      <c r="I91" s="33">
        <v>1700</v>
      </c>
      <c r="J91" s="33">
        <v>1579</v>
      </c>
      <c r="K91" s="33">
        <v>3279</v>
      </c>
      <c r="L91" s="3"/>
      <c r="M91" s="3"/>
      <c r="N91" s="3"/>
      <c r="O91" s="3"/>
      <c r="P91" s="3"/>
      <c r="Q91" s="3"/>
      <c r="R91" s="33">
        <v>18</v>
      </c>
      <c r="S91" s="38">
        <f t="shared" si="4"/>
        <v>0.42781987700853008</v>
      </c>
      <c r="T91" s="38">
        <f t="shared" si="5"/>
        <v>0.36549860318231508</v>
      </c>
      <c r="U91" s="3"/>
      <c r="V91" s="3"/>
      <c r="W91" s="3"/>
      <c r="X91" s="3"/>
      <c r="Y91" s="3"/>
      <c r="Z91" s="3"/>
    </row>
    <row r="92" spans="1:26">
      <c r="A92" s="1"/>
      <c r="B92" s="33">
        <v>19</v>
      </c>
      <c r="C92" s="33">
        <v>1294</v>
      </c>
      <c r="D92" s="33">
        <v>1273</v>
      </c>
      <c r="E92" s="33">
        <v>2567</v>
      </c>
      <c r="F92" s="3"/>
      <c r="G92" s="3"/>
      <c r="H92" s="33" t="s">
        <v>88</v>
      </c>
      <c r="I92" s="33">
        <v>1555</v>
      </c>
      <c r="J92" s="33">
        <v>1523</v>
      </c>
      <c r="K92" s="33">
        <v>3078</v>
      </c>
      <c r="L92" s="3"/>
      <c r="M92" s="3"/>
      <c r="N92" s="3"/>
      <c r="O92" s="3"/>
      <c r="P92" s="3"/>
      <c r="Q92" s="3"/>
      <c r="R92" s="33">
        <v>19</v>
      </c>
      <c r="S92" s="38">
        <f t="shared" si="4"/>
        <v>0.44818885141836939</v>
      </c>
      <c r="T92" s="38">
        <f t="shared" si="5"/>
        <v>0.38419166767885338</v>
      </c>
      <c r="U92" s="3"/>
      <c r="V92" s="3"/>
      <c r="W92" s="3"/>
      <c r="X92" s="3"/>
      <c r="Y92" s="3"/>
      <c r="Z92" s="3"/>
    </row>
    <row r="93" spans="1:26">
      <c r="A93" s="1"/>
      <c r="B93" s="33">
        <v>20</v>
      </c>
      <c r="C93" s="33">
        <v>1360</v>
      </c>
      <c r="D93" s="33">
        <v>1271</v>
      </c>
      <c r="E93" s="33">
        <v>2631</v>
      </c>
      <c r="F93" s="3"/>
      <c r="G93" s="3"/>
      <c r="H93" s="33" t="s">
        <v>89</v>
      </c>
      <c r="I93" s="33">
        <v>1618</v>
      </c>
      <c r="J93" s="33">
        <v>1634</v>
      </c>
      <c r="K93" s="33">
        <v>3252</v>
      </c>
      <c r="L93" s="3"/>
      <c r="M93" s="3"/>
      <c r="N93" s="3"/>
      <c r="O93" s="3"/>
      <c r="P93" s="3"/>
      <c r="Q93" s="3"/>
      <c r="R93" s="33">
        <v>20</v>
      </c>
      <c r="S93" s="38">
        <f t="shared" si="4"/>
        <v>0.46906566157508434</v>
      </c>
      <c r="T93" s="38">
        <f t="shared" si="5"/>
        <v>0.40394145511964047</v>
      </c>
      <c r="U93" s="3"/>
      <c r="V93" s="3"/>
      <c r="W93" s="3"/>
      <c r="X93" s="3"/>
      <c r="Y93" s="3"/>
      <c r="Z93" s="3"/>
    </row>
    <row r="94" spans="1:26">
      <c r="A94" s="1"/>
      <c r="B94" s="33">
        <v>21</v>
      </c>
      <c r="C94" s="33">
        <v>1178</v>
      </c>
      <c r="D94" s="33">
        <v>1174</v>
      </c>
      <c r="E94" s="33">
        <v>2352</v>
      </c>
      <c r="F94" s="3"/>
      <c r="G94" s="3"/>
      <c r="H94" s="33" t="s">
        <v>90</v>
      </c>
      <c r="I94" s="33">
        <v>1387</v>
      </c>
      <c r="J94" s="33">
        <v>1378</v>
      </c>
      <c r="K94" s="33">
        <v>2765</v>
      </c>
      <c r="L94" s="3"/>
      <c r="M94" s="3"/>
      <c r="N94" s="3"/>
      <c r="O94" s="3"/>
      <c r="P94" s="3"/>
      <c r="Q94" s="3"/>
      <c r="R94" s="33">
        <v>21</v>
      </c>
      <c r="S94" s="38">
        <f t="shared" si="4"/>
        <v>0.48772862527276334</v>
      </c>
      <c r="T94" s="38">
        <f t="shared" si="5"/>
        <v>0.4207336329406049</v>
      </c>
      <c r="U94" s="3"/>
      <c r="V94" s="3"/>
      <c r="W94" s="3"/>
      <c r="X94" s="3"/>
      <c r="Y94" s="3"/>
      <c r="Z94" s="3"/>
    </row>
    <row r="95" spans="1:26">
      <c r="A95" s="1"/>
      <c r="B95" s="33">
        <v>22</v>
      </c>
      <c r="C95" s="33">
        <v>1299</v>
      </c>
      <c r="D95" s="33">
        <v>1242</v>
      </c>
      <c r="E95" s="33">
        <v>2541</v>
      </c>
      <c r="F95" s="3"/>
      <c r="G95" s="3"/>
      <c r="H95" s="33" t="s">
        <v>91</v>
      </c>
      <c r="I95" s="33">
        <v>1490</v>
      </c>
      <c r="J95" s="33">
        <v>1408</v>
      </c>
      <c r="K95" s="33">
        <v>2898</v>
      </c>
      <c r="L95" s="3"/>
      <c r="M95" s="3"/>
      <c r="N95" s="3"/>
      <c r="O95" s="3"/>
      <c r="P95" s="3"/>
      <c r="Q95" s="3"/>
      <c r="R95" s="33">
        <v>22</v>
      </c>
      <c r="S95" s="47">
        <f t="shared" si="4"/>
        <v>0.50789129141043443</v>
      </c>
      <c r="T95" s="38">
        <f t="shared" si="5"/>
        <v>0.43833353577067896</v>
      </c>
      <c r="U95" s="3"/>
      <c r="V95" s="3"/>
      <c r="W95" s="3"/>
      <c r="X95" s="3"/>
      <c r="Y95" s="3"/>
      <c r="Z95" s="3"/>
    </row>
    <row r="96" spans="1:26">
      <c r="A96" s="1"/>
      <c r="B96" s="33">
        <v>23</v>
      </c>
      <c r="C96" s="33">
        <v>1361</v>
      </c>
      <c r="D96" s="33">
        <v>1248</v>
      </c>
      <c r="E96" s="33">
        <v>2609</v>
      </c>
      <c r="F96" s="3"/>
      <c r="G96" s="3"/>
      <c r="H96" s="33" t="s">
        <v>93</v>
      </c>
      <c r="I96" s="33">
        <v>1451</v>
      </c>
      <c r="J96" s="33">
        <v>1425</v>
      </c>
      <c r="K96" s="33">
        <v>2876</v>
      </c>
      <c r="L96" s="3"/>
      <c r="M96" s="3"/>
      <c r="N96" s="3"/>
      <c r="O96" s="3"/>
      <c r="P96" s="3"/>
      <c r="Q96" s="3"/>
      <c r="R96" s="33">
        <v>23</v>
      </c>
      <c r="S96" s="38">
        <f t="shared" si="4"/>
        <v>0.5285935330291609</v>
      </c>
      <c r="T96" s="38">
        <f t="shared" si="5"/>
        <v>0.45579982995262969</v>
      </c>
      <c r="U96" s="3"/>
      <c r="V96" s="3"/>
      <c r="W96" s="3"/>
      <c r="X96" s="3"/>
      <c r="Y96" s="3"/>
      <c r="Z96" s="3"/>
    </row>
    <row r="97" spans="1:26">
      <c r="A97" s="1"/>
      <c r="B97" s="33">
        <v>24</v>
      </c>
      <c r="C97" s="33">
        <v>1208</v>
      </c>
      <c r="D97" s="33">
        <v>1256</v>
      </c>
      <c r="E97" s="33">
        <v>2464</v>
      </c>
      <c r="F97" s="3"/>
      <c r="G97" s="3"/>
      <c r="H97" s="33" t="s">
        <v>95</v>
      </c>
      <c r="I97" s="33">
        <v>1524</v>
      </c>
      <c r="J97" s="33">
        <v>1456</v>
      </c>
      <c r="K97" s="33">
        <v>2980</v>
      </c>
      <c r="L97" s="3"/>
      <c r="M97" s="3"/>
      <c r="N97" s="3"/>
      <c r="O97" s="3"/>
      <c r="P97" s="3"/>
      <c r="Q97" s="3"/>
      <c r="R97" s="33">
        <v>24</v>
      </c>
      <c r="S97" s="38">
        <f t="shared" si="4"/>
        <v>0.54814520928387223</v>
      </c>
      <c r="T97" s="38">
        <f t="shared" si="5"/>
        <v>0.47389772865298191</v>
      </c>
      <c r="U97" s="3"/>
      <c r="V97" s="3"/>
      <c r="W97" s="3"/>
      <c r="X97" s="3"/>
      <c r="Y97" s="3"/>
      <c r="Z97" s="3"/>
    </row>
    <row r="98" spans="1:26">
      <c r="A98" s="1"/>
      <c r="B98" s="33">
        <v>25</v>
      </c>
      <c r="C98" s="33">
        <v>1114</v>
      </c>
      <c r="D98" s="33">
        <v>1134</v>
      </c>
      <c r="E98" s="33">
        <v>2248</v>
      </c>
      <c r="F98" s="3"/>
      <c r="G98" s="3"/>
      <c r="H98" s="33" t="s">
        <v>96</v>
      </c>
      <c r="I98" s="33">
        <v>1468</v>
      </c>
      <c r="J98" s="33">
        <v>1367</v>
      </c>
      <c r="K98" s="33">
        <v>2835</v>
      </c>
      <c r="L98" s="3"/>
      <c r="M98" s="3"/>
      <c r="N98" s="3"/>
      <c r="O98" s="3"/>
      <c r="P98" s="3"/>
      <c r="Q98" s="3"/>
      <c r="R98" s="33">
        <v>25</v>
      </c>
      <c r="S98" s="38">
        <f t="shared" si="4"/>
        <v>0.5659829398928784</v>
      </c>
      <c r="T98" s="38">
        <f t="shared" si="5"/>
        <v>0.49111502489979353</v>
      </c>
      <c r="U98" s="3"/>
      <c r="V98" s="3"/>
      <c r="W98" s="3"/>
      <c r="X98" s="3"/>
      <c r="Y98" s="3"/>
      <c r="Z98" s="3"/>
    </row>
    <row r="99" spans="1:26">
      <c r="A99" s="1"/>
      <c r="B99" s="33">
        <v>26</v>
      </c>
      <c r="C99" s="33">
        <v>1050</v>
      </c>
      <c r="D99" s="33">
        <v>1054</v>
      </c>
      <c r="E99" s="33">
        <v>2104</v>
      </c>
      <c r="F99" s="3"/>
      <c r="G99" s="3"/>
      <c r="H99" s="33" t="s">
        <v>98</v>
      </c>
      <c r="I99" s="33">
        <v>1323</v>
      </c>
      <c r="J99" s="33">
        <v>1409</v>
      </c>
      <c r="K99" s="33">
        <v>2732</v>
      </c>
      <c r="L99" s="3"/>
      <c r="M99" s="3"/>
      <c r="N99" s="3"/>
      <c r="O99" s="3"/>
      <c r="P99" s="3"/>
      <c r="Q99" s="3"/>
      <c r="R99" s="33">
        <v>26</v>
      </c>
      <c r="S99" s="38">
        <f t="shared" si="4"/>
        <v>0.58267804007141444</v>
      </c>
      <c r="T99" s="47">
        <f t="shared" si="5"/>
        <v>0.50770678974857286</v>
      </c>
      <c r="U99" s="3"/>
      <c r="V99" s="3"/>
      <c r="W99" s="3"/>
      <c r="X99" s="3"/>
      <c r="Y99" s="3"/>
      <c r="Z99" s="3"/>
    </row>
    <row r="100" spans="1:26">
      <c r="A100" s="1"/>
      <c r="B100" s="33">
        <v>27</v>
      </c>
      <c r="C100" s="33">
        <v>1124</v>
      </c>
      <c r="D100" s="33">
        <v>1129</v>
      </c>
      <c r="E100" s="33">
        <v>2253</v>
      </c>
      <c r="F100" s="3"/>
      <c r="G100" s="3"/>
      <c r="H100" s="33" t="s">
        <v>100</v>
      </c>
      <c r="I100" s="33">
        <v>1494</v>
      </c>
      <c r="J100" s="33">
        <v>1373</v>
      </c>
      <c r="K100" s="33">
        <v>2867</v>
      </c>
      <c r="L100" s="3"/>
      <c r="M100" s="3"/>
      <c r="N100" s="3"/>
      <c r="O100" s="3"/>
      <c r="P100" s="3"/>
      <c r="Q100" s="3"/>
      <c r="R100" s="33">
        <v>27</v>
      </c>
      <c r="S100" s="38">
        <f t="shared" si="4"/>
        <v>0.6005554453481452</v>
      </c>
      <c r="T100" s="38">
        <f t="shared" si="5"/>
        <v>0.52511842584720025</v>
      </c>
      <c r="U100" s="3"/>
      <c r="V100" s="3"/>
      <c r="W100" s="3"/>
      <c r="X100" s="3"/>
      <c r="Y100" s="3"/>
      <c r="Z100" s="3"/>
    </row>
    <row r="101" spans="1:26">
      <c r="A101" s="1"/>
      <c r="B101" s="33">
        <v>28</v>
      </c>
      <c r="C101" s="33">
        <v>1048</v>
      </c>
      <c r="D101" s="33">
        <v>1125</v>
      </c>
      <c r="E101" s="33">
        <v>2173</v>
      </c>
      <c r="F101" s="3"/>
      <c r="G101" s="3"/>
      <c r="H101" s="33" t="s">
        <v>102</v>
      </c>
      <c r="I101" s="33">
        <v>1369</v>
      </c>
      <c r="J101" s="33">
        <v>1286</v>
      </c>
      <c r="K101" s="33">
        <v>2655</v>
      </c>
      <c r="L101" s="3"/>
      <c r="M101" s="3"/>
      <c r="N101" s="3"/>
      <c r="O101" s="3"/>
      <c r="P101" s="3"/>
      <c r="Q101" s="3"/>
      <c r="R101" s="33">
        <v>28</v>
      </c>
      <c r="S101" s="38">
        <f t="shared" si="4"/>
        <v>0.61779805594128145</v>
      </c>
      <c r="T101" s="38">
        <f t="shared" si="5"/>
        <v>0.5412425604275477</v>
      </c>
      <c r="U101" s="3"/>
      <c r="V101" s="3"/>
      <c r="W101" s="3"/>
      <c r="X101" s="3"/>
      <c r="Y101" s="3"/>
      <c r="Z101" s="3"/>
    </row>
    <row r="102" spans="1:26">
      <c r="A102" s="1"/>
      <c r="B102" s="33">
        <v>29</v>
      </c>
      <c r="C102" s="33">
        <v>878</v>
      </c>
      <c r="D102" s="33">
        <v>968</v>
      </c>
      <c r="E102" s="33">
        <v>1846</v>
      </c>
      <c r="F102" s="3"/>
      <c r="G102" s="3"/>
      <c r="H102" s="33" t="s">
        <v>103</v>
      </c>
      <c r="I102" s="33">
        <v>1262</v>
      </c>
      <c r="J102" s="33">
        <v>1288</v>
      </c>
      <c r="K102" s="33">
        <v>2550</v>
      </c>
      <c r="L102" s="3"/>
      <c r="M102" s="3"/>
      <c r="N102" s="3"/>
      <c r="O102" s="3"/>
      <c r="P102" s="3"/>
      <c r="Q102" s="3"/>
      <c r="R102" s="33">
        <v>29</v>
      </c>
      <c r="S102" s="38">
        <f t="shared" si="4"/>
        <v>0.63244594326522519</v>
      </c>
      <c r="T102" s="38">
        <f t="shared" si="5"/>
        <v>0.55672901736912428</v>
      </c>
      <c r="U102" s="3"/>
      <c r="V102" s="3"/>
      <c r="W102" s="3"/>
      <c r="X102" s="3"/>
      <c r="Y102" s="3"/>
      <c r="Z102" s="3"/>
    </row>
    <row r="103" spans="1:26">
      <c r="A103" s="1"/>
      <c r="B103" s="33">
        <v>30</v>
      </c>
      <c r="C103" s="33">
        <v>1076</v>
      </c>
      <c r="D103" s="33">
        <v>1050</v>
      </c>
      <c r="E103" s="33">
        <v>2126</v>
      </c>
      <c r="F103" s="3"/>
      <c r="G103" s="3"/>
      <c r="H103" s="33" t="s">
        <v>105</v>
      </c>
      <c r="I103" s="33">
        <v>1564</v>
      </c>
      <c r="J103" s="33">
        <v>1504</v>
      </c>
      <c r="K103" s="33">
        <v>3068</v>
      </c>
      <c r="L103" s="3"/>
      <c r="M103" s="3"/>
      <c r="N103" s="3"/>
      <c r="O103" s="3"/>
      <c r="P103" s="3"/>
      <c r="Q103" s="3"/>
      <c r="R103" s="33">
        <v>30</v>
      </c>
      <c r="S103" s="38">
        <f t="shared" si="4"/>
        <v>0.6493156119817497</v>
      </c>
      <c r="T103" s="38">
        <f t="shared" si="5"/>
        <v>0.57536135066197014</v>
      </c>
      <c r="U103" s="3"/>
      <c r="V103" s="3"/>
      <c r="W103" s="3"/>
      <c r="X103" s="3"/>
      <c r="Y103" s="3"/>
      <c r="Z103" s="3"/>
    </row>
    <row r="104" spans="1:26">
      <c r="A104" s="1"/>
      <c r="B104" s="33">
        <v>31</v>
      </c>
      <c r="C104" s="33">
        <v>788</v>
      </c>
      <c r="D104" s="33">
        <v>694</v>
      </c>
      <c r="E104" s="33">
        <v>1482</v>
      </c>
      <c r="F104" s="3"/>
      <c r="G104" s="3"/>
      <c r="H104" s="33" t="s">
        <v>106</v>
      </c>
      <c r="I104" s="33">
        <v>1113</v>
      </c>
      <c r="J104" s="33">
        <v>1197</v>
      </c>
      <c r="K104" s="33">
        <v>2310</v>
      </c>
      <c r="L104" s="3"/>
      <c r="M104" s="3"/>
      <c r="N104" s="3"/>
      <c r="O104" s="3"/>
      <c r="P104" s="3"/>
      <c r="Q104" s="3"/>
      <c r="R104" s="33">
        <v>31</v>
      </c>
      <c r="S104" s="38">
        <f t="shared" si="4"/>
        <v>0.66107518349533823</v>
      </c>
      <c r="T104" s="38">
        <f t="shared" si="5"/>
        <v>0.58939025871492778</v>
      </c>
      <c r="U104" s="3"/>
      <c r="V104" s="3"/>
      <c r="W104" s="3"/>
      <c r="X104" s="3"/>
      <c r="Y104" s="3"/>
      <c r="Z104" s="3"/>
    </row>
    <row r="105" spans="1:26">
      <c r="A105" s="1"/>
      <c r="B105" s="33">
        <v>32</v>
      </c>
      <c r="C105" s="33">
        <v>957</v>
      </c>
      <c r="D105" s="33">
        <v>1011</v>
      </c>
      <c r="E105" s="33">
        <v>1968</v>
      </c>
      <c r="F105" s="3"/>
      <c r="G105" s="3"/>
      <c r="H105" s="33" t="s">
        <v>108</v>
      </c>
      <c r="I105" s="33">
        <v>1275</v>
      </c>
      <c r="J105" s="33">
        <v>1320</v>
      </c>
      <c r="K105" s="33">
        <v>2595</v>
      </c>
      <c r="L105" s="3"/>
      <c r="M105" s="3"/>
      <c r="N105" s="3"/>
      <c r="O105" s="3"/>
      <c r="P105" s="3"/>
      <c r="Q105" s="3"/>
      <c r="R105" s="33">
        <v>32</v>
      </c>
      <c r="S105" s="38">
        <f t="shared" si="4"/>
        <v>0.67669113271176351</v>
      </c>
      <c r="T105" s="38">
        <f t="shared" si="5"/>
        <v>0.60515000607312042</v>
      </c>
      <c r="U105" s="3"/>
      <c r="V105" s="3"/>
      <c r="W105" s="3"/>
      <c r="X105" s="3"/>
      <c r="Y105" s="3"/>
      <c r="Z105" s="3"/>
    </row>
    <row r="106" spans="1:26">
      <c r="A106" s="1"/>
      <c r="B106" s="33">
        <v>33</v>
      </c>
      <c r="C106" s="33">
        <v>999</v>
      </c>
      <c r="D106" s="33">
        <v>912</v>
      </c>
      <c r="E106" s="33">
        <v>1911</v>
      </c>
      <c r="F106" s="3"/>
      <c r="G106" s="3"/>
      <c r="H106" s="33" t="s">
        <v>109</v>
      </c>
      <c r="I106" s="33">
        <v>1368</v>
      </c>
      <c r="J106" s="33">
        <v>1340</v>
      </c>
      <c r="K106" s="33">
        <v>2708</v>
      </c>
      <c r="L106" s="3"/>
      <c r="M106" s="3"/>
      <c r="N106" s="3"/>
      <c r="O106" s="3"/>
      <c r="P106" s="3"/>
      <c r="Q106" s="3"/>
      <c r="R106" s="33">
        <v>33</v>
      </c>
      <c r="S106" s="38">
        <f t="shared" si="4"/>
        <v>0.69185479071612777</v>
      </c>
      <c r="T106" s="38">
        <f t="shared" si="5"/>
        <v>0.62159601603303782</v>
      </c>
      <c r="U106" s="3"/>
      <c r="V106" s="3"/>
      <c r="W106" s="3"/>
      <c r="X106" s="3"/>
      <c r="Y106" s="3"/>
      <c r="Z106" s="3"/>
    </row>
    <row r="107" spans="1:26">
      <c r="A107" s="1"/>
      <c r="B107" s="33">
        <v>34</v>
      </c>
      <c r="C107" s="33">
        <v>862</v>
      </c>
      <c r="D107" s="33">
        <v>774</v>
      </c>
      <c r="E107" s="33">
        <v>1636</v>
      </c>
      <c r="F107" s="3"/>
      <c r="G107" s="3"/>
      <c r="H107" s="33" t="s">
        <v>111</v>
      </c>
      <c r="I107" s="33">
        <v>1202</v>
      </c>
      <c r="J107" s="33">
        <v>1231</v>
      </c>
      <c r="K107" s="33">
        <v>2433</v>
      </c>
      <c r="L107" s="3"/>
      <c r="M107" s="3"/>
      <c r="N107" s="3"/>
      <c r="O107" s="3"/>
      <c r="P107" s="3"/>
      <c r="Q107" s="3"/>
      <c r="R107" s="33">
        <v>34</v>
      </c>
      <c r="S107" s="38">
        <f t="shared" si="4"/>
        <v>0.70483634199563583</v>
      </c>
      <c r="T107" s="38">
        <f t="shared" si="5"/>
        <v>0.63637191789141256</v>
      </c>
      <c r="U107" s="3"/>
      <c r="V107" s="3"/>
      <c r="W107" s="3"/>
      <c r="X107" s="3"/>
      <c r="Y107" s="3"/>
      <c r="Z107" s="3"/>
    </row>
    <row r="108" spans="1:26">
      <c r="A108" s="1"/>
      <c r="B108" s="33">
        <v>35</v>
      </c>
      <c r="C108" s="33">
        <v>831</v>
      </c>
      <c r="D108" s="33">
        <v>868</v>
      </c>
      <c r="E108" s="33">
        <v>1699</v>
      </c>
      <c r="F108" s="3"/>
      <c r="G108" s="3"/>
      <c r="H108" s="33" t="s">
        <v>112</v>
      </c>
      <c r="I108" s="33">
        <v>1198</v>
      </c>
      <c r="J108" s="33">
        <v>1246</v>
      </c>
      <c r="K108" s="33">
        <v>2444</v>
      </c>
      <c r="L108" s="3"/>
      <c r="M108" s="3"/>
      <c r="N108" s="3"/>
      <c r="O108" s="3"/>
      <c r="P108" s="3"/>
      <c r="Q108" s="3"/>
      <c r="R108" s="33">
        <v>35</v>
      </c>
      <c r="S108" s="38">
        <f t="shared" si="4"/>
        <v>0.71831779408847451</v>
      </c>
      <c r="T108" s="38">
        <f t="shared" si="5"/>
        <v>0.65121462407384911</v>
      </c>
      <c r="U108" s="3"/>
      <c r="V108" s="3"/>
      <c r="W108" s="3"/>
      <c r="X108" s="3"/>
      <c r="Y108" s="3"/>
      <c r="Z108" s="3"/>
    </row>
    <row r="109" spans="1:26">
      <c r="A109" s="1"/>
      <c r="B109" s="33">
        <v>36</v>
      </c>
      <c r="C109" s="33">
        <v>770</v>
      </c>
      <c r="D109" s="33">
        <v>806</v>
      </c>
      <c r="E109" s="33">
        <v>1576</v>
      </c>
      <c r="F109" s="3"/>
      <c r="G109" s="3"/>
      <c r="H109" s="33" t="s">
        <v>113</v>
      </c>
      <c r="I109" s="33">
        <v>1113</v>
      </c>
      <c r="J109" s="33">
        <v>1178</v>
      </c>
      <c r="K109" s="33">
        <v>2291</v>
      </c>
      <c r="L109" s="3"/>
      <c r="M109" s="3"/>
      <c r="N109" s="3"/>
      <c r="O109" s="3"/>
      <c r="P109" s="3"/>
      <c r="Q109" s="3"/>
      <c r="R109" s="33">
        <v>36</v>
      </c>
      <c r="S109" s="38">
        <f t="shared" si="4"/>
        <v>0.73082324935528664</v>
      </c>
      <c r="T109" s="38">
        <f t="shared" si="5"/>
        <v>0.66512814283979105</v>
      </c>
      <c r="U109" s="3"/>
      <c r="V109" s="3"/>
      <c r="W109" s="3"/>
      <c r="X109" s="3"/>
      <c r="Y109" s="3"/>
      <c r="Z109" s="3"/>
    </row>
    <row r="110" spans="1:26">
      <c r="A110" s="1"/>
      <c r="B110" s="33">
        <v>37</v>
      </c>
      <c r="C110" s="33">
        <v>722</v>
      </c>
      <c r="D110" s="33">
        <v>780</v>
      </c>
      <c r="E110" s="33">
        <v>1502</v>
      </c>
      <c r="F110" s="3"/>
      <c r="G110" s="3"/>
      <c r="H110" s="33" t="s">
        <v>114</v>
      </c>
      <c r="I110" s="33">
        <v>1294</v>
      </c>
      <c r="J110" s="33">
        <v>1281</v>
      </c>
      <c r="K110" s="33">
        <v>2575</v>
      </c>
      <c r="L110" s="3"/>
      <c r="M110" s="3"/>
      <c r="N110" s="3"/>
      <c r="O110" s="3"/>
      <c r="P110" s="3"/>
      <c r="Q110" s="3"/>
      <c r="R110" s="33">
        <v>37</v>
      </c>
      <c r="S110" s="38">
        <f t="shared" si="4"/>
        <v>0.74274151953977385</v>
      </c>
      <c r="T110" s="38">
        <f t="shared" si="5"/>
        <v>0.68076642779059882</v>
      </c>
      <c r="U110" s="3"/>
      <c r="V110" s="3"/>
      <c r="W110" s="3"/>
      <c r="X110" s="3"/>
      <c r="Y110" s="3"/>
      <c r="Z110" s="3"/>
    </row>
    <row r="111" spans="1:26">
      <c r="A111" s="1"/>
      <c r="B111" s="33">
        <v>38</v>
      </c>
      <c r="C111" s="33">
        <v>852</v>
      </c>
      <c r="D111" s="33">
        <v>851</v>
      </c>
      <c r="E111" s="33">
        <v>1703</v>
      </c>
      <c r="F111" s="3"/>
      <c r="G111" s="3"/>
      <c r="H111" s="33" t="s">
        <v>115</v>
      </c>
      <c r="I111" s="33">
        <v>1112</v>
      </c>
      <c r="J111" s="33">
        <v>1216</v>
      </c>
      <c r="K111" s="33">
        <v>2328</v>
      </c>
      <c r="L111" s="3"/>
      <c r="M111" s="3"/>
      <c r="N111" s="3"/>
      <c r="O111" s="3"/>
      <c r="P111" s="3"/>
      <c r="Q111" s="3"/>
      <c r="R111" s="33">
        <v>38</v>
      </c>
      <c r="S111" s="38">
        <f t="shared" si="4"/>
        <v>0.75625471136679234</v>
      </c>
      <c r="T111" s="38">
        <f t="shared" si="5"/>
        <v>0.69490465201020279</v>
      </c>
      <c r="U111" s="3"/>
      <c r="V111" s="3"/>
      <c r="W111" s="3"/>
      <c r="X111" s="3"/>
      <c r="Y111" s="3"/>
      <c r="Z111" s="3"/>
    </row>
    <row r="112" spans="1:26">
      <c r="A112" s="1"/>
      <c r="B112" s="33">
        <v>39</v>
      </c>
      <c r="C112" s="33">
        <v>735</v>
      </c>
      <c r="D112" s="33">
        <v>666</v>
      </c>
      <c r="E112" s="33">
        <v>1401</v>
      </c>
      <c r="F112" s="3"/>
      <c r="G112" s="3"/>
      <c r="H112" s="33" t="s">
        <v>116</v>
      </c>
      <c r="I112" s="33">
        <v>1054</v>
      </c>
      <c r="J112" s="33">
        <v>1069</v>
      </c>
      <c r="K112" s="33">
        <v>2123</v>
      </c>
      <c r="L112" s="3"/>
      <c r="M112" s="3"/>
      <c r="N112" s="3"/>
      <c r="O112" s="3"/>
      <c r="P112" s="3"/>
      <c r="Q112" s="3"/>
      <c r="R112" s="33">
        <v>39</v>
      </c>
      <c r="S112" s="38">
        <f t="shared" si="4"/>
        <v>0.76737155326324147</v>
      </c>
      <c r="T112" s="38">
        <f t="shared" si="5"/>
        <v>0.70779788655411147</v>
      </c>
      <c r="U112" s="3"/>
      <c r="V112" s="3"/>
      <c r="W112" s="3"/>
      <c r="X112" s="3"/>
      <c r="Y112" s="3"/>
      <c r="Z112" s="3"/>
    </row>
    <row r="113" spans="1:26">
      <c r="A113" s="1"/>
      <c r="B113" s="33">
        <v>40</v>
      </c>
      <c r="C113" s="33">
        <v>763</v>
      </c>
      <c r="D113" s="33">
        <v>775</v>
      </c>
      <c r="E113" s="33">
        <v>1538</v>
      </c>
      <c r="F113" s="3"/>
      <c r="G113" s="3"/>
      <c r="H113" s="33" t="s">
        <v>117</v>
      </c>
      <c r="I113" s="33">
        <v>1184</v>
      </c>
      <c r="J113" s="33">
        <v>1282</v>
      </c>
      <c r="K113" s="33">
        <v>2466</v>
      </c>
      <c r="L113" s="3"/>
      <c r="M113" s="3"/>
      <c r="N113" s="3"/>
      <c r="O113" s="3"/>
      <c r="P113" s="3"/>
      <c r="Q113" s="3"/>
      <c r="R113" s="33">
        <v>40</v>
      </c>
      <c r="S113" s="38">
        <f t="shared" si="4"/>
        <v>0.77957548105534613</v>
      </c>
      <c r="T113" s="38">
        <f t="shared" si="5"/>
        <v>0.72277420138467141</v>
      </c>
      <c r="U113" s="3"/>
      <c r="V113" s="3"/>
      <c r="W113" s="3"/>
      <c r="X113" s="3"/>
      <c r="Y113" s="3"/>
      <c r="Z113" s="3"/>
    </row>
    <row r="114" spans="1:26">
      <c r="A114" s="1"/>
      <c r="B114" s="33">
        <v>41</v>
      </c>
      <c r="C114" s="33">
        <v>498</v>
      </c>
      <c r="D114" s="33">
        <v>442</v>
      </c>
      <c r="E114" s="33">
        <v>940</v>
      </c>
      <c r="F114" s="3"/>
      <c r="G114" s="3"/>
      <c r="H114" s="33" t="s">
        <v>118</v>
      </c>
      <c r="I114" s="33">
        <v>900</v>
      </c>
      <c r="J114" s="33">
        <v>861</v>
      </c>
      <c r="K114" s="33">
        <v>1761</v>
      </c>
      <c r="L114" s="3"/>
      <c r="M114" s="3"/>
      <c r="N114" s="3"/>
      <c r="O114" s="3"/>
      <c r="P114" s="3"/>
      <c r="Q114" s="3"/>
      <c r="R114" s="33">
        <v>41</v>
      </c>
      <c r="S114" s="38">
        <f t="shared" si="4"/>
        <v>0.78703431858758188</v>
      </c>
      <c r="T114" s="38">
        <f t="shared" si="5"/>
        <v>0.7334689663549131</v>
      </c>
      <c r="U114" s="3"/>
      <c r="V114" s="3"/>
      <c r="W114" s="3"/>
      <c r="X114" s="3"/>
      <c r="Y114" s="3"/>
      <c r="Z114" s="3"/>
    </row>
    <row r="115" spans="1:26">
      <c r="A115" s="1"/>
      <c r="B115" s="33">
        <v>42</v>
      </c>
      <c r="C115" s="33">
        <v>761</v>
      </c>
      <c r="D115" s="33">
        <v>726</v>
      </c>
      <c r="E115" s="33">
        <v>1487</v>
      </c>
      <c r="F115" s="3"/>
      <c r="G115" s="3"/>
      <c r="H115" s="33" t="s">
        <v>120</v>
      </c>
      <c r="I115" s="33">
        <v>1198</v>
      </c>
      <c r="J115" s="33">
        <v>1136</v>
      </c>
      <c r="K115" s="33">
        <v>2334</v>
      </c>
      <c r="L115" s="3"/>
      <c r="M115" s="3"/>
      <c r="N115" s="3"/>
      <c r="O115" s="3"/>
      <c r="P115" s="3"/>
      <c r="Q115" s="3"/>
      <c r="R115" s="33">
        <v>42</v>
      </c>
      <c r="S115" s="38">
        <f t="shared" si="4"/>
        <v>0.79883356476889511</v>
      </c>
      <c r="T115" s="38">
        <f t="shared" si="5"/>
        <v>0.74764362929673267</v>
      </c>
      <c r="U115" s="3"/>
      <c r="V115" s="3"/>
      <c r="W115" s="3"/>
      <c r="X115" s="3"/>
      <c r="Y115" s="3"/>
      <c r="Z115" s="3"/>
    </row>
    <row r="116" spans="1:26">
      <c r="A116" s="1"/>
      <c r="B116" s="33">
        <v>43</v>
      </c>
      <c r="C116" s="33">
        <v>703</v>
      </c>
      <c r="D116" s="33">
        <v>593</v>
      </c>
      <c r="E116" s="33">
        <v>1296</v>
      </c>
      <c r="F116" s="3"/>
      <c r="G116" s="3"/>
      <c r="H116" s="33" t="s">
        <v>122</v>
      </c>
      <c r="I116" s="33">
        <v>932</v>
      </c>
      <c r="J116" s="33">
        <v>928</v>
      </c>
      <c r="K116" s="33">
        <v>1860</v>
      </c>
      <c r="L116" s="3"/>
      <c r="M116" s="3"/>
      <c r="N116" s="3"/>
      <c r="O116" s="3"/>
      <c r="P116" s="3"/>
      <c r="Q116" s="3"/>
      <c r="R116" s="33">
        <v>43</v>
      </c>
      <c r="S116" s="38">
        <f t="shared" si="4"/>
        <v>0.80911723864312635</v>
      </c>
      <c r="T116" s="38">
        <f t="shared" si="5"/>
        <v>0.75893963318352975</v>
      </c>
      <c r="U116" s="3"/>
      <c r="V116" s="3"/>
      <c r="W116" s="3"/>
      <c r="X116" s="3"/>
      <c r="Y116" s="3"/>
      <c r="Z116" s="3"/>
    </row>
    <row r="117" spans="1:26">
      <c r="A117" s="1"/>
      <c r="B117" s="33">
        <v>44</v>
      </c>
      <c r="C117" s="33">
        <v>522</v>
      </c>
      <c r="D117" s="33">
        <v>490</v>
      </c>
      <c r="E117" s="33">
        <v>1012</v>
      </c>
      <c r="F117" s="3"/>
      <c r="G117" s="3"/>
      <c r="H117" s="33" t="s">
        <v>124</v>
      </c>
      <c r="I117" s="33">
        <v>928</v>
      </c>
      <c r="J117" s="33">
        <v>893</v>
      </c>
      <c r="K117" s="33">
        <v>1821</v>
      </c>
      <c r="L117" s="3"/>
      <c r="M117" s="3"/>
      <c r="N117" s="3"/>
      <c r="O117" s="3"/>
      <c r="P117" s="3"/>
      <c r="Q117" s="3"/>
      <c r="R117" s="33">
        <v>44</v>
      </c>
      <c r="S117" s="38">
        <f t="shared" si="4"/>
        <v>0.81714739139059711</v>
      </c>
      <c r="T117" s="38">
        <f t="shared" si="5"/>
        <v>0.76999878537592614</v>
      </c>
      <c r="U117" s="3"/>
      <c r="V117" s="3"/>
      <c r="W117" s="3"/>
      <c r="X117" s="3"/>
      <c r="Y117" s="3"/>
      <c r="Z117" s="3"/>
    </row>
    <row r="118" spans="1:26">
      <c r="A118" s="1"/>
      <c r="B118" s="33">
        <v>45</v>
      </c>
      <c r="C118" s="33">
        <v>581</v>
      </c>
      <c r="D118" s="33">
        <v>578</v>
      </c>
      <c r="E118" s="33">
        <v>1159</v>
      </c>
      <c r="F118" s="3"/>
      <c r="G118" s="3"/>
      <c r="H118" s="33" t="s">
        <v>130</v>
      </c>
      <c r="I118" s="33">
        <v>908</v>
      </c>
      <c r="J118" s="33">
        <v>893</v>
      </c>
      <c r="K118" s="33">
        <v>1801</v>
      </c>
      <c r="L118" s="3"/>
      <c r="M118" s="3"/>
      <c r="N118" s="3"/>
      <c r="O118" s="3"/>
      <c r="P118" s="3"/>
      <c r="Q118" s="3"/>
      <c r="R118" s="33">
        <v>45</v>
      </c>
      <c r="S118" s="38">
        <f t="shared" si="4"/>
        <v>0.82634397936917281</v>
      </c>
      <c r="T118" s="38">
        <f t="shared" si="5"/>
        <v>0.78093647516093767</v>
      </c>
      <c r="U118" s="3"/>
      <c r="V118" s="3"/>
      <c r="W118" s="3"/>
      <c r="X118" s="3"/>
      <c r="Y118" s="3"/>
      <c r="Z118" s="3"/>
    </row>
    <row r="119" spans="1:26">
      <c r="A119" s="1"/>
      <c r="B119" s="33">
        <v>46</v>
      </c>
      <c r="C119" s="33">
        <v>525</v>
      </c>
      <c r="D119" s="33">
        <v>478</v>
      </c>
      <c r="E119" s="33">
        <v>1003</v>
      </c>
      <c r="F119" s="3"/>
      <c r="G119" s="3"/>
      <c r="H119" s="33" t="s">
        <v>136</v>
      </c>
      <c r="I119" s="33">
        <v>829</v>
      </c>
      <c r="J119" s="33">
        <v>766</v>
      </c>
      <c r="K119" s="33">
        <v>1595</v>
      </c>
      <c r="L119" s="3"/>
      <c r="M119" s="3"/>
      <c r="N119" s="3"/>
      <c r="O119" s="3"/>
      <c r="P119" s="3"/>
      <c r="Q119" s="3"/>
      <c r="R119" s="33">
        <v>46</v>
      </c>
      <c r="S119" s="38">
        <f t="shared" si="4"/>
        <v>0.83430271771473918</v>
      </c>
      <c r="T119" s="38">
        <f t="shared" si="5"/>
        <v>0.79062310214988463</v>
      </c>
      <c r="U119" s="3"/>
      <c r="V119" s="3"/>
      <c r="W119" s="3"/>
      <c r="X119" s="3"/>
      <c r="Y119" s="3"/>
      <c r="Z119" s="3"/>
    </row>
    <row r="120" spans="1:26">
      <c r="A120" s="1"/>
      <c r="B120" s="33">
        <v>47</v>
      </c>
      <c r="C120" s="33">
        <v>510</v>
      </c>
      <c r="D120" s="33">
        <v>455</v>
      </c>
      <c r="E120" s="33">
        <v>965</v>
      </c>
      <c r="F120" s="3"/>
      <c r="G120" s="3"/>
      <c r="H120" s="33" t="s">
        <v>139</v>
      </c>
      <c r="I120" s="33">
        <v>967</v>
      </c>
      <c r="J120" s="33">
        <v>904</v>
      </c>
      <c r="K120" s="33">
        <v>1871</v>
      </c>
      <c r="L120" s="3"/>
      <c r="M120" s="3"/>
      <c r="N120" s="3"/>
      <c r="O120" s="3"/>
      <c r="P120" s="3"/>
      <c r="Q120" s="3"/>
      <c r="R120" s="33">
        <v>47</v>
      </c>
      <c r="S120" s="38">
        <f t="shared" si="4"/>
        <v>0.84195992858559809</v>
      </c>
      <c r="T120" s="38">
        <f t="shared" si="5"/>
        <v>0.8019859103607434</v>
      </c>
      <c r="U120" s="3"/>
      <c r="V120" s="3"/>
      <c r="W120" s="3"/>
      <c r="X120" s="3"/>
      <c r="Y120" s="3"/>
      <c r="Z120" s="3"/>
    </row>
    <row r="121" spans="1:26">
      <c r="A121" s="1"/>
      <c r="B121" s="33">
        <v>48</v>
      </c>
      <c r="C121" s="33">
        <v>593</v>
      </c>
      <c r="D121" s="33">
        <v>558</v>
      </c>
      <c r="E121" s="33">
        <v>1151</v>
      </c>
      <c r="F121" s="3"/>
      <c r="G121" s="3"/>
      <c r="H121" s="33" t="s">
        <v>140</v>
      </c>
      <c r="I121" s="33">
        <v>859</v>
      </c>
      <c r="J121" s="33">
        <v>804</v>
      </c>
      <c r="K121" s="33">
        <v>1663</v>
      </c>
      <c r="L121" s="3"/>
      <c r="M121" s="3"/>
      <c r="N121" s="3"/>
      <c r="O121" s="3"/>
      <c r="P121" s="3"/>
      <c r="Q121" s="3"/>
      <c r="R121" s="33">
        <v>48</v>
      </c>
      <c r="S121" s="38">
        <f t="shared" si="4"/>
        <v>0.8510930370958143</v>
      </c>
      <c r="T121" s="38">
        <f t="shared" si="5"/>
        <v>0.81208550953479897</v>
      </c>
      <c r="U121" s="3"/>
      <c r="V121" s="3"/>
      <c r="W121" s="3"/>
      <c r="X121" s="3"/>
      <c r="Y121" s="3"/>
      <c r="Z121" s="3"/>
    </row>
    <row r="122" spans="1:26">
      <c r="A122" s="1"/>
      <c r="B122" s="33">
        <v>49</v>
      </c>
      <c r="C122" s="33">
        <v>465</v>
      </c>
      <c r="D122" s="33">
        <v>402</v>
      </c>
      <c r="E122" s="33">
        <v>867</v>
      </c>
      <c r="F122" s="3"/>
      <c r="G122" s="3"/>
      <c r="H122" s="33" t="s">
        <v>141</v>
      </c>
      <c r="I122" s="33">
        <v>823</v>
      </c>
      <c r="J122" s="33">
        <v>739</v>
      </c>
      <c r="K122" s="33">
        <v>1562</v>
      </c>
      <c r="L122" s="3"/>
      <c r="M122" s="3"/>
      <c r="N122" s="3"/>
      <c r="O122" s="3"/>
      <c r="P122" s="3"/>
      <c r="Q122" s="3"/>
      <c r="R122" s="33">
        <v>49</v>
      </c>
      <c r="S122" s="38">
        <f t="shared" si="4"/>
        <v>0.85797262447927003</v>
      </c>
      <c r="T122" s="38">
        <f t="shared" si="5"/>
        <v>0.82157172355156083</v>
      </c>
      <c r="U122" s="3"/>
      <c r="V122" s="3"/>
      <c r="W122" s="3"/>
      <c r="X122" s="3"/>
      <c r="Y122" s="3"/>
      <c r="Z122" s="3"/>
    </row>
    <row r="123" spans="1:26">
      <c r="A123" s="1"/>
      <c r="B123" s="33">
        <v>50</v>
      </c>
      <c r="C123" s="33">
        <v>605</v>
      </c>
      <c r="D123" s="33">
        <v>523</v>
      </c>
      <c r="E123" s="33">
        <v>1128</v>
      </c>
      <c r="F123" s="3"/>
      <c r="G123" s="3"/>
      <c r="H123" s="33" t="s">
        <v>142</v>
      </c>
      <c r="I123" s="33">
        <v>860</v>
      </c>
      <c r="J123" s="33">
        <v>904</v>
      </c>
      <c r="K123" s="33">
        <v>1764</v>
      </c>
      <c r="L123" s="3"/>
      <c r="M123" s="3"/>
      <c r="N123" s="3"/>
      <c r="O123" s="3"/>
      <c r="P123" s="3"/>
      <c r="Q123" s="3"/>
      <c r="R123" s="33">
        <v>50</v>
      </c>
      <c r="S123" s="38">
        <f t="shared" si="4"/>
        <v>0.86692322951795275</v>
      </c>
      <c r="T123" s="38">
        <f t="shared" si="5"/>
        <v>0.8322847078829102</v>
      </c>
      <c r="U123" s="3"/>
      <c r="V123" s="3"/>
      <c r="W123" s="3"/>
      <c r="X123" s="3"/>
      <c r="Y123" s="3"/>
      <c r="Z123" s="3"/>
    </row>
    <row r="124" spans="1:26">
      <c r="A124" s="1"/>
      <c r="B124" s="33">
        <v>51</v>
      </c>
      <c r="C124" s="33">
        <v>359</v>
      </c>
      <c r="D124" s="33">
        <v>298</v>
      </c>
      <c r="E124" s="33">
        <v>657</v>
      </c>
      <c r="F124" s="3"/>
      <c r="G124" s="3"/>
      <c r="H124" s="33" t="s">
        <v>143</v>
      </c>
      <c r="I124" s="33">
        <v>577</v>
      </c>
      <c r="J124" s="33">
        <v>562</v>
      </c>
      <c r="K124" s="33">
        <v>1139</v>
      </c>
      <c r="L124" s="3"/>
      <c r="M124" s="3"/>
      <c r="N124" s="3"/>
      <c r="O124" s="3"/>
      <c r="P124" s="3"/>
      <c r="Q124" s="3"/>
      <c r="R124" s="33">
        <v>51</v>
      </c>
      <c r="S124" s="38">
        <f t="shared" si="4"/>
        <v>0.87213648085697282</v>
      </c>
      <c r="T124" s="38">
        <f t="shared" si="5"/>
        <v>0.83920199198348111</v>
      </c>
      <c r="U124" s="3"/>
      <c r="V124" s="3"/>
      <c r="W124" s="3"/>
      <c r="X124" s="3"/>
      <c r="Y124" s="3"/>
      <c r="Z124" s="3"/>
    </row>
    <row r="125" spans="1:26">
      <c r="A125" s="1"/>
      <c r="B125" s="33">
        <v>52</v>
      </c>
      <c r="C125" s="33">
        <v>508</v>
      </c>
      <c r="D125" s="33">
        <v>448</v>
      </c>
      <c r="E125" s="33">
        <v>956</v>
      </c>
      <c r="F125" s="3"/>
      <c r="G125" s="3"/>
      <c r="H125" s="33" t="s">
        <v>145</v>
      </c>
      <c r="I125" s="33">
        <v>783</v>
      </c>
      <c r="J125" s="33">
        <v>769</v>
      </c>
      <c r="K125" s="33">
        <v>1552</v>
      </c>
      <c r="L125" s="3"/>
      <c r="M125" s="3"/>
      <c r="N125" s="3"/>
      <c r="O125" s="3"/>
      <c r="P125" s="3"/>
      <c r="Q125" s="3"/>
      <c r="R125" s="33">
        <v>52</v>
      </c>
      <c r="S125" s="38">
        <f t="shared" si="4"/>
        <v>0.87972227732592745</v>
      </c>
      <c r="T125" s="38">
        <f t="shared" si="5"/>
        <v>0.84862747479655043</v>
      </c>
      <c r="U125" s="3"/>
      <c r="V125" s="3"/>
      <c r="W125" s="3"/>
      <c r="X125" s="3"/>
      <c r="Y125" s="3"/>
      <c r="Z125" s="3"/>
    </row>
    <row r="126" spans="1:26">
      <c r="A126" s="1"/>
      <c r="B126" s="33">
        <v>53</v>
      </c>
      <c r="C126" s="33">
        <v>536</v>
      </c>
      <c r="D126" s="33">
        <v>456</v>
      </c>
      <c r="E126" s="33">
        <v>992</v>
      </c>
      <c r="F126" s="3"/>
      <c r="G126" s="3"/>
      <c r="H126" s="33" t="s">
        <v>147</v>
      </c>
      <c r="I126" s="33">
        <v>752</v>
      </c>
      <c r="J126" s="33">
        <v>727</v>
      </c>
      <c r="K126" s="33">
        <v>1479</v>
      </c>
      <c r="L126" s="3"/>
      <c r="M126" s="3"/>
      <c r="N126" s="3"/>
      <c r="O126" s="3"/>
      <c r="P126" s="3"/>
      <c r="Q126" s="3"/>
      <c r="R126" s="33">
        <v>53</v>
      </c>
      <c r="S126" s="38">
        <f t="shared" si="4"/>
        <v>0.88759373140249953</v>
      </c>
      <c r="T126" s="38">
        <f t="shared" si="5"/>
        <v>0.85760961982266493</v>
      </c>
      <c r="U126" s="3"/>
      <c r="V126" s="3"/>
      <c r="W126" s="3"/>
      <c r="X126" s="3"/>
      <c r="Y126" s="3"/>
      <c r="Z126" s="3"/>
    </row>
    <row r="127" spans="1:26">
      <c r="A127" s="1"/>
      <c r="B127" s="33">
        <v>54</v>
      </c>
      <c r="C127" s="33">
        <v>439</v>
      </c>
      <c r="D127" s="33">
        <v>368</v>
      </c>
      <c r="E127" s="33">
        <v>807</v>
      </c>
      <c r="F127" s="3"/>
      <c r="G127" s="3"/>
      <c r="H127" s="33" t="s">
        <v>151</v>
      </c>
      <c r="I127" s="33">
        <v>676</v>
      </c>
      <c r="J127" s="33">
        <v>698</v>
      </c>
      <c r="K127" s="33">
        <v>1374</v>
      </c>
      <c r="L127" s="3"/>
      <c r="M127" s="3"/>
      <c r="N127" s="3"/>
      <c r="O127" s="3"/>
      <c r="P127" s="3"/>
      <c r="Q127" s="3"/>
      <c r="R127" s="33">
        <v>54</v>
      </c>
      <c r="S127" s="38">
        <f t="shared" si="4"/>
        <v>0.89399722277325933</v>
      </c>
      <c r="T127" s="38">
        <f t="shared" si="5"/>
        <v>0.86595408721000855</v>
      </c>
      <c r="U127" s="3"/>
      <c r="V127" s="3"/>
      <c r="W127" s="3"/>
      <c r="X127" s="3"/>
      <c r="Y127" s="3"/>
      <c r="Z127" s="3"/>
    </row>
    <row r="128" spans="1:26">
      <c r="A128" s="1"/>
      <c r="B128" s="33">
        <v>55</v>
      </c>
      <c r="C128" s="33">
        <v>446</v>
      </c>
      <c r="D128" s="33">
        <v>433</v>
      </c>
      <c r="E128" s="33">
        <v>879</v>
      </c>
      <c r="F128" s="3"/>
      <c r="G128" s="3"/>
      <c r="H128" s="33" t="s">
        <v>152</v>
      </c>
      <c r="I128" s="33">
        <v>622</v>
      </c>
      <c r="J128" s="33">
        <v>605</v>
      </c>
      <c r="K128" s="33">
        <v>1227</v>
      </c>
      <c r="L128" s="3"/>
      <c r="M128" s="3"/>
      <c r="N128" s="3"/>
      <c r="O128" s="3"/>
      <c r="P128" s="3"/>
      <c r="Q128" s="3"/>
      <c r="R128" s="33">
        <v>55</v>
      </c>
      <c r="S128" s="38">
        <f t="shared" si="4"/>
        <v>0.90097202935925413</v>
      </c>
      <c r="T128" s="38">
        <f t="shared" si="5"/>
        <v>0.87340580590307304</v>
      </c>
      <c r="U128" s="3"/>
      <c r="V128" s="3"/>
      <c r="W128" s="3"/>
      <c r="X128" s="3"/>
      <c r="Y128" s="3"/>
      <c r="Z128" s="3"/>
    </row>
    <row r="129" spans="1:26">
      <c r="A129" s="1"/>
      <c r="B129" s="33">
        <v>56</v>
      </c>
      <c r="C129" s="33">
        <v>428</v>
      </c>
      <c r="D129" s="33">
        <v>362</v>
      </c>
      <c r="E129" s="33">
        <v>790</v>
      </c>
      <c r="F129" s="3"/>
      <c r="G129" s="3"/>
      <c r="H129" s="33" t="s">
        <v>153</v>
      </c>
      <c r="I129" s="33">
        <v>581</v>
      </c>
      <c r="J129" s="33">
        <v>579</v>
      </c>
      <c r="K129" s="33">
        <v>1160</v>
      </c>
      <c r="L129" s="3"/>
      <c r="M129" s="3"/>
      <c r="N129" s="3"/>
      <c r="O129" s="3"/>
      <c r="P129" s="3"/>
      <c r="Q129" s="3"/>
      <c r="R129" s="33">
        <v>56</v>
      </c>
      <c r="S129" s="38">
        <f t="shared" si="4"/>
        <v>0.90724062685975004</v>
      </c>
      <c r="T129" s="38">
        <f t="shared" si="5"/>
        <v>0.88045062553139808</v>
      </c>
      <c r="U129" s="3"/>
      <c r="V129" s="3"/>
      <c r="W129" s="3"/>
      <c r="X129" s="3"/>
      <c r="Y129" s="3"/>
      <c r="Z129" s="3"/>
    </row>
    <row r="130" spans="1:26">
      <c r="A130" s="1"/>
      <c r="B130" s="33">
        <v>57</v>
      </c>
      <c r="C130" s="33">
        <v>363</v>
      </c>
      <c r="D130" s="33">
        <v>354</v>
      </c>
      <c r="E130" s="33">
        <v>717</v>
      </c>
      <c r="F130" s="3"/>
      <c r="G130" s="3"/>
      <c r="H130" s="33" t="s">
        <v>154</v>
      </c>
      <c r="I130" s="33">
        <v>620</v>
      </c>
      <c r="J130" s="33">
        <v>587</v>
      </c>
      <c r="K130" s="33">
        <v>1207</v>
      </c>
      <c r="L130" s="3"/>
      <c r="M130" s="3"/>
      <c r="N130" s="3"/>
      <c r="O130" s="3"/>
      <c r="P130" s="3"/>
      <c r="Q130" s="3"/>
      <c r="R130" s="33">
        <v>57</v>
      </c>
      <c r="S130" s="38">
        <f t="shared" si="4"/>
        <v>0.91292997421146593</v>
      </c>
      <c r="T130" s="38">
        <f t="shared" si="5"/>
        <v>0.88778088181707759</v>
      </c>
      <c r="U130" s="3"/>
      <c r="V130" s="3"/>
      <c r="W130" s="3"/>
      <c r="X130" s="3"/>
      <c r="Y130" s="3"/>
      <c r="Z130" s="3"/>
    </row>
    <row r="131" spans="1:26">
      <c r="A131" s="1"/>
      <c r="B131" s="33">
        <v>58</v>
      </c>
      <c r="C131" s="33">
        <v>389</v>
      </c>
      <c r="D131" s="33">
        <v>387</v>
      </c>
      <c r="E131" s="33">
        <v>776</v>
      </c>
      <c r="F131" s="3"/>
      <c r="G131" s="3"/>
      <c r="H131" s="33" t="s">
        <v>155</v>
      </c>
      <c r="I131" s="33">
        <v>513</v>
      </c>
      <c r="J131" s="33">
        <v>521</v>
      </c>
      <c r="K131" s="33">
        <v>1034</v>
      </c>
      <c r="L131" s="3"/>
      <c r="M131" s="3"/>
      <c r="N131" s="3"/>
      <c r="O131" s="3"/>
      <c r="P131" s="3"/>
      <c r="Q131" s="3"/>
      <c r="R131" s="33">
        <v>58</v>
      </c>
      <c r="S131" s="38">
        <f t="shared" si="4"/>
        <v>0.91908748264233286</v>
      </c>
      <c r="T131" s="38">
        <f t="shared" si="5"/>
        <v>0.89406048827887774</v>
      </c>
      <c r="U131" s="3"/>
      <c r="V131" s="3"/>
      <c r="W131" s="3"/>
      <c r="X131" s="3"/>
      <c r="Y131" s="3"/>
      <c r="Z131" s="3"/>
    </row>
    <row r="132" spans="1:26">
      <c r="A132" s="1"/>
      <c r="B132" s="33">
        <v>59</v>
      </c>
      <c r="C132" s="33">
        <v>364</v>
      </c>
      <c r="D132" s="33">
        <v>248</v>
      </c>
      <c r="E132" s="33">
        <v>612</v>
      </c>
      <c r="F132" s="3"/>
      <c r="G132" s="3"/>
      <c r="H132" s="33" t="s">
        <v>156</v>
      </c>
      <c r="I132" s="33">
        <v>469</v>
      </c>
      <c r="J132" s="33">
        <v>453</v>
      </c>
      <c r="K132" s="33">
        <v>922</v>
      </c>
      <c r="L132" s="3"/>
      <c r="M132" s="3"/>
      <c r="N132" s="3"/>
      <c r="O132" s="3"/>
      <c r="P132" s="3"/>
      <c r="Q132" s="3"/>
      <c r="R132" s="33">
        <v>59</v>
      </c>
      <c r="S132" s="38">
        <f t="shared" si="4"/>
        <v>0.92394366197183098</v>
      </c>
      <c r="T132" s="38">
        <f t="shared" si="5"/>
        <v>0.89965990525932227</v>
      </c>
      <c r="U132" s="3"/>
      <c r="V132" s="3"/>
      <c r="W132" s="3"/>
      <c r="X132" s="3"/>
      <c r="Y132" s="3"/>
      <c r="Z132" s="3"/>
    </row>
    <row r="133" spans="1:26">
      <c r="A133" s="1"/>
      <c r="B133" s="33">
        <v>60</v>
      </c>
      <c r="C133" s="33">
        <v>445</v>
      </c>
      <c r="D133" s="33">
        <v>479</v>
      </c>
      <c r="E133" s="33">
        <v>924</v>
      </c>
      <c r="F133" s="3"/>
      <c r="G133" s="3"/>
      <c r="H133" s="33" t="s">
        <v>157</v>
      </c>
      <c r="I133" s="33">
        <v>626</v>
      </c>
      <c r="J133" s="33">
        <v>644</v>
      </c>
      <c r="K133" s="33">
        <v>1270</v>
      </c>
      <c r="L133" s="3"/>
      <c r="M133" s="3"/>
      <c r="N133" s="3"/>
      <c r="O133" s="3"/>
      <c r="P133" s="3"/>
      <c r="Q133" s="3"/>
      <c r="R133" s="33">
        <v>60</v>
      </c>
      <c r="S133" s="38">
        <f t="shared" si="4"/>
        <v>0.93127554056734774</v>
      </c>
      <c r="T133" s="38">
        <f t="shared" si="5"/>
        <v>0.90737276812826428</v>
      </c>
      <c r="U133" s="3"/>
      <c r="V133" s="3"/>
      <c r="W133" s="3"/>
      <c r="X133" s="3"/>
      <c r="Y133" s="3"/>
      <c r="Z133" s="3"/>
    </row>
    <row r="134" spans="1:26">
      <c r="A134" s="1"/>
      <c r="B134" s="33">
        <v>61</v>
      </c>
      <c r="C134" s="33">
        <v>240</v>
      </c>
      <c r="D134" s="33">
        <v>204</v>
      </c>
      <c r="E134" s="33">
        <v>444</v>
      </c>
      <c r="F134" s="3"/>
      <c r="G134" s="3"/>
      <c r="H134" s="33" t="s">
        <v>158</v>
      </c>
      <c r="I134" s="33">
        <v>348</v>
      </c>
      <c r="J134" s="33">
        <v>287</v>
      </c>
      <c r="K134" s="33">
        <v>635</v>
      </c>
      <c r="L134" s="3"/>
      <c r="M134" s="3"/>
      <c r="N134" s="3"/>
      <c r="O134" s="3"/>
      <c r="P134" s="3"/>
      <c r="Q134" s="3"/>
      <c r="R134" s="33">
        <v>61</v>
      </c>
      <c r="S134" s="38">
        <f t="shared" si="4"/>
        <v>0.93479865106129734</v>
      </c>
      <c r="T134" s="38">
        <f t="shared" si="5"/>
        <v>0.91122919956273529</v>
      </c>
      <c r="U134" s="3"/>
      <c r="V134" s="3"/>
      <c r="W134" s="3"/>
      <c r="X134" s="3"/>
      <c r="Y134" s="3"/>
      <c r="Z134" s="3"/>
    </row>
    <row r="135" spans="1:26">
      <c r="A135" s="1"/>
      <c r="B135" s="33">
        <v>62</v>
      </c>
      <c r="C135" s="33">
        <v>368</v>
      </c>
      <c r="D135" s="33">
        <v>283</v>
      </c>
      <c r="E135" s="33">
        <v>651</v>
      </c>
      <c r="F135" s="3"/>
      <c r="G135" s="3"/>
      <c r="H135" s="33" t="s">
        <v>159</v>
      </c>
      <c r="I135" s="33">
        <v>510</v>
      </c>
      <c r="J135" s="33">
        <v>446</v>
      </c>
      <c r="K135" s="33">
        <v>956</v>
      </c>
      <c r="L135" s="3"/>
      <c r="M135" s="3"/>
      <c r="N135" s="3"/>
      <c r="O135" s="3"/>
      <c r="P135" s="3"/>
      <c r="Q135" s="3"/>
      <c r="R135" s="33">
        <v>62</v>
      </c>
      <c r="S135" s="38">
        <f t="shared" si="4"/>
        <v>0.93996429279904781</v>
      </c>
      <c r="T135" s="38">
        <f t="shared" si="5"/>
        <v>0.91703510263573429</v>
      </c>
      <c r="U135" s="3"/>
      <c r="V135" s="3"/>
      <c r="W135" s="3"/>
      <c r="X135" s="3"/>
      <c r="Y135" s="3"/>
      <c r="Z135" s="3"/>
    </row>
    <row r="136" spans="1:26">
      <c r="A136" s="1"/>
      <c r="B136" s="33">
        <v>63</v>
      </c>
      <c r="C136" s="33">
        <v>372</v>
      </c>
      <c r="D136" s="33">
        <v>328</v>
      </c>
      <c r="E136" s="33">
        <v>700</v>
      </c>
      <c r="F136" s="3"/>
      <c r="G136" s="3"/>
      <c r="H136" s="33" t="s">
        <v>160</v>
      </c>
      <c r="I136" s="33">
        <v>447</v>
      </c>
      <c r="J136" s="33">
        <v>416</v>
      </c>
      <c r="K136" s="33">
        <v>863</v>
      </c>
      <c r="L136" s="3"/>
      <c r="M136" s="3"/>
      <c r="N136" s="3"/>
      <c r="O136" s="3"/>
      <c r="P136" s="3"/>
      <c r="Q136" s="3"/>
      <c r="R136" s="33">
        <v>63</v>
      </c>
      <c r="S136" s="38">
        <f t="shared" si="4"/>
        <v>0.94551874628049992</v>
      </c>
      <c r="T136" s="38">
        <f t="shared" si="5"/>
        <v>0.92227620551439327</v>
      </c>
      <c r="U136" s="3"/>
      <c r="V136" s="3"/>
      <c r="W136" s="3"/>
      <c r="X136" s="3"/>
      <c r="Y136" s="3"/>
      <c r="Z136" s="3"/>
    </row>
    <row r="137" spans="1:26">
      <c r="A137" s="1"/>
      <c r="B137" s="33">
        <v>64</v>
      </c>
      <c r="C137" s="33">
        <v>270</v>
      </c>
      <c r="D137" s="33">
        <v>242</v>
      </c>
      <c r="E137" s="33">
        <v>512</v>
      </c>
      <c r="F137" s="3"/>
      <c r="G137" s="3"/>
      <c r="H137" s="33" t="s">
        <v>161</v>
      </c>
      <c r="I137" s="33">
        <v>432</v>
      </c>
      <c r="J137" s="33">
        <v>424</v>
      </c>
      <c r="K137" s="33">
        <v>856</v>
      </c>
      <c r="L137" s="3"/>
      <c r="M137" s="3"/>
      <c r="N137" s="3"/>
      <c r="O137" s="3"/>
      <c r="P137" s="3"/>
      <c r="Q137" s="3"/>
      <c r="R137" s="33">
        <v>64</v>
      </c>
      <c r="S137" s="38">
        <f t="shared" si="4"/>
        <v>0.94958143225550484</v>
      </c>
      <c r="T137" s="38">
        <f t="shared" si="5"/>
        <v>0.92747479655046761</v>
      </c>
      <c r="U137" s="3"/>
      <c r="V137" s="3"/>
      <c r="W137" s="3"/>
      <c r="X137" s="3"/>
      <c r="Y137" s="3"/>
      <c r="Z137" s="3"/>
    </row>
    <row r="138" spans="1:26">
      <c r="A138" s="1"/>
      <c r="B138" s="33">
        <v>65</v>
      </c>
      <c r="C138" s="33">
        <v>313</v>
      </c>
      <c r="D138" s="33">
        <v>295</v>
      </c>
      <c r="E138" s="33">
        <v>608</v>
      </c>
      <c r="F138" s="3"/>
      <c r="G138" s="3"/>
      <c r="H138" s="33" t="s">
        <v>162</v>
      </c>
      <c r="I138" s="33">
        <v>503</v>
      </c>
      <c r="J138" s="33">
        <v>479</v>
      </c>
      <c r="K138" s="33">
        <v>982</v>
      </c>
      <c r="L138" s="3"/>
      <c r="M138" s="3"/>
      <c r="N138" s="3"/>
      <c r="O138" s="3"/>
      <c r="P138" s="3"/>
      <c r="Q138" s="3"/>
      <c r="R138" s="33">
        <v>65</v>
      </c>
      <c r="S138" s="38">
        <f t="shared" si="4"/>
        <v>0.95440587185082326</v>
      </c>
      <c r="T138" s="38">
        <f t="shared" si="5"/>
        <v>0.93343860075306695</v>
      </c>
      <c r="U138" s="3"/>
      <c r="V138" s="3"/>
      <c r="W138" s="3"/>
      <c r="X138" s="3"/>
      <c r="Y138" s="3"/>
      <c r="Z138" s="3"/>
    </row>
    <row r="139" spans="1:26">
      <c r="A139" s="1"/>
      <c r="B139" s="33">
        <v>66</v>
      </c>
      <c r="C139" s="33">
        <v>234</v>
      </c>
      <c r="D139" s="33">
        <v>208</v>
      </c>
      <c r="E139" s="33">
        <v>442</v>
      </c>
      <c r="F139" s="3"/>
      <c r="G139" s="3"/>
      <c r="H139" s="33" t="s">
        <v>163</v>
      </c>
      <c r="I139" s="33">
        <v>353</v>
      </c>
      <c r="J139" s="33">
        <v>337</v>
      </c>
      <c r="K139" s="33">
        <v>690</v>
      </c>
      <c r="L139" s="3"/>
      <c r="M139" s="3"/>
      <c r="N139" s="3"/>
      <c r="O139" s="3"/>
      <c r="P139" s="3"/>
      <c r="Q139" s="3"/>
      <c r="R139" s="33">
        <v>66</v>
      </c>
      <c r="S139" s="38">
        <f t="shared" si="4"/>
        <v>0.95791311247768296</v>
      </c>
      <c r="T139" s="38">
        <f t="shared" si="5"/>
        <v>0.93762905380784645</v>
      </c>
      <c r="U139" s="3"/>
      <c r="V139" s="3"/>
      <c r="W139" s="3"/>
      <c r="X139" s="3"/>
      <c r="Y139" s="3"/>
      <c r="Z139" s="3"/>
    </row>
    <row r="140" spans="1:26">
      <c r="A140" s="1"/>
      <c r="B140" s="33">
        <v>67</v>
      </c>
      <c r="C140" s="33">
        <v>210</v>
      </c>
      <c r="D140" s="33">
        <v>195</v>
      </c>
      <c r="E140" s="33">
        <v>405</v>
      </c>
      <c r="F140" s="3"/>
      <c r="G140" s="3"/>
      <c r="H140" s="33" t="s">
        <v>164</v>
      </c>
      <c r="I140" s="33">
        <v>452</v>
      </c>
      <c r="J140" s="33">
        <v>448</v>
      </c>
      <c r="K140" s="33">
        <v>900</v>
      </c>
      <c r="L140" s="3"/>
      <c r="M140" s="3"/>
      <c r="N140" s="3"/>
      <c r="O140" s="3"/>
      <c r="P140" s="3"/>
      <c r="Q140" s="3"/>
      <c r="R140" s="33">
        <v>67</v>
      </c>
      <c r="S140" s="38">
        <f t="shared" si="4"/>
        <v>0.96112676056338031</v>
      </c>
      <c r="T140" s="38">
        <f t="shared" si="5"/>
        <v>0.94309486214016758</v>
      </c>
      <c r="U140" s="3"/>
      <c r="V140" s="3"/>
      <c r="W140" s="3"/>
      <c r="X140" s="3"/>
      <c r="Y140" s="3"/>
      <c r="Z140" s="3"/>
    </row>
    <row r="141" spans="1:26">
      <c r="A141" s="1"/>
      <c r="B141" s="33">
        <v>68</v>
      </c>
      <c r="C141" s="33">
        <v>228</v>
      </c>
      <c r="D141" s="33">
        <v>237</v>
      </c>
      <c r="E141" s="33">
        <v>465</v>
      </c>
      <c r="F141" s="3"/>
      <c r="G141" s="3"/>
      <c r="H141" s="33" t="s">
        <v>165</v>
      </c>
      <c r="I141" s="33">
        <v>374</v>
      </c>
      <c r="J141" s="33">
        <v>366</v>
      </c>
      <c r="K141" s="33">
        <v>740</v>
      </c>
      <c r="L141" s="3"/>
      <c r="M141" s="3"/>
      <c r="N141" s="3"/>
      <c r="O141" s="3"/>
      <c r="P141" s="3"/>
      <c r="Q141" s="3"/>
      <c r="R141" s="33">
        <v>68</v>
      </c>
      <c r="S141" s="38">
        <f t="shared" si="4"/>
        <v>0.96481650466177349</v>
      </c>
      <c r="T141" s="38">
        <f t="shared" si="5"/>
        <v>0.94758897121340946</v>
      </c>
      <c r="U141" s="3"/>
      <c r="V141" s="3"/>
      <c r="W141" s="3"/>
      <c r="X141" s="3"/>
      <c r="Y141" s="3"/>
      <c r="Z141" s="3"/>
    </row>
    <row r="142" spans="1:26">
      <c r="A142" s="1"/>
      <c r="B142" s="33">
        <v>69</v>
      </c>
      <c r="C142" s="33">
        <v>170</v>
      </c>
      <c r="D142" s="33">
        <v>152</v>
      </c>
      <c r="E142" s="33">
        <v>322</v>
      </c>
      <c r="F142" s="3"/>
      <c r="G142" s="3"/>
      <c r="H142" s="33" t="s">
        <v>166</v>
      </c>
      <c r="I142" s="33">
        <v>319</v>
      </c>
      <c r="J142" s="33">
        <v>260</v>
      </c>
      <c r="K142" s="33">
        <v>579</v>
      </c>
      <c r="L142" s="3"/>
      <c r="M142" s="3"/>
      <c r="N142" s="3"/>
      <c r="O142" s="3"/>
      <c r="P142" s="3"/>
      <c r="Q142" s="3"/>
      <c r="R142" s="33">
        <v>69</v>
      </c>
      <c r="S142" s="38">
        <f t="shared" si="4"/>
        <v>0.96737155326324142</v>
      </c>
      <c r="T142" s="38">
        <f t="shared" si="5"/>
        <v>0.95110530790720271</v>
      </c>
      <c r="U142" s="3"/>
      <c r="V142" s="3"/>
      <c r="W142" s="3"/>
      <c r="X142" s="3"/>
      <c r="Y142" s="3"/>
      <c r="Z142" s="3"/>
    </row>
    <row r="143" spans="1:26">
      <c r="A143" s="1"/>
      <c r="B143" s="33">
        <v>70</v>
      </c>
      <c r="C143" s="33">
        <v>232</v>
      </c>
      <c r="D143" s="33">
        <v>272</v>
      </c>
      <c r="E143" s="33">
        <v>504</v>
      </c>
      <c r="F143" s="3"/>
      <c r="G143" s="3"/>
      <c r="H143" s="33" t="s">
        <v>167</v>
      </c>
      <c r="I143" s="33">
        <v>441</v>
      </c>
      <c r="J143" s="33">
        <v>434</v>
      </c>
      <c r="K143" s="33">
        <v>875</v>
      </c>
      <c r="L143" s="3"/>
      <c r="M143" s="3"/>
      <c r="N143" s="3"/>
      <c r="O143" s="3"/>
      <c r="P143" s="3"/>
      <c r="Q143" s="3"/>
      <c r="R143" s="33">
        <v>70</v>
      </c>
      <c r="S143" s="38">
        <f t="shared" si="4"/>
        <v>0.97137075976988696</v>
      </c>
      <c r="T143" s="38">
        <f t="shared" si="5"/>
        <v>0.95641928823029276</v>
      </c>
      <c r="U143" s="3"/>
      <c r="V143" s="3"/>
      <c r="W143" s="3"/>
      <c r="X143" s="3"/>
      <c r="Y143" s="3"/>
      <c r="Z143" s="3"/>
    </row>
    <row r="144" spans="1:26">
      <c r="A144" s="1"/>
      <c r="B144" s="33">
        <v>71</v>
      </c>
      <c r="C144" s="33">
        <v>121</v>
      </c>
      <c r="D144" s="33">
        <v>95</v>
      </c>
      <c r="E144" s="33">
        <v>216</v>
      </c>
      <c r="F144" s="3"/>
      <c r="G144" s="3"/>
      <c r="H144" s="33" t="s">
        <v>168</v>
      </c>
      <c r="I144" s="33">
        <v>222</v>
      </c>
      <c r="J144" s="33">
        <v>236</v>
      </c>
      <c r="K144" s="33">
        <v>458</v>
      </c>
      <c r="L144" s="3"/>
      <c r="M144" s="3"/>
      <c r="N144" s="3"/>
      <c r="O144" s="3"/>
      <c r="P144" s="3"/>
      <c r="Q144" s="3"/>
      <c r="R144" s="33">
        <v>71</v>
      </c>
      <c r="S144" s="38">
        <f t="shared" si="4"/>
        <v>0.97308470541559211</v>
      </c>
      <c r="T144" s="38">
        <f t="shared" si="5"/>
        <v>0.95920077735940723</v>
      </c>
      <c r="U144" s="3"/>
      <c r="V144" s="3"/>
      <c r="W144" s="3"/>
      <c r="X144" s="3"/>
      <c r="Y144" s="3"/>
      <c r="Z144" s="3"/>
    </row>
    <row r="145" spans="1:26">
      <c r="A145" s="1"/>
      <c r="B145" s="33">
        <v>72</v>
      </c>
      <c r="C145" s="33">
        <v>203</v>
      </c>
      <c r="D145" s="33">
        <v>163</v>
      </c>
      <c r="E145" s="33">
        <v>366</v>
      </c>
      <c r="F145" s="3"/>
      <c r="G145" s="3"/>
      <c r="H145" s="33" t="s">
        <v>169</v>
      </c>
      <c r="I145" s="33">
        <v>332</v>
      </c>
      <c r="J145" s="33">
        <v>347</v>
      </c>
      <c r="K145" s="33">
        <v>679</v>
      </c>
      <c r="L145" s="3"/>
      <c r="M145" s="3"/>
      <c r="N145" s="3"/>
      <c r="O145" s="3"/>
      <c r="P145" s="3"/>
      <c r="Q145" s="3"/>
      <c r="R145" s="33">
        <v>72</v>
      </c>
      <c r="S145" s="38">
        <f t="shared" si="4"/>
        <v>0.9759888910930371</v>
      </c>
      <c r="T145" s="38">
        <f t="shared" si="5"/>
        <v>0.96332442609012514</v>
      </c>
      <c r="U145" s="3"/>
      <c r="V145" s="3"/>
      <c r="W145" s="3"/>
      <c r="X145" s="3"/>
      <c r="Y145" s="3"/>
      <c r="Z145" s="3"/>
    </row>
    <row r="146" spans="1:26">
      <c r="A146" s="1"/>
      <c r="B146" s="33">
        <v>73</v>
      </c>
      <c r="C146" s="33">
        <v>205</v>
      </c>
      <c r="D146" s="33">
        <v>155</v>
      </c>
      <c r="E146" s="33">
        <v>360</v>
      </c>
      <c r="F146" s="3"/>
      <c r="G146" s="3"/>
      <c r="H146" s="33" t="s">
        <v>170</v>
      </c>
      <c r="I146" s="33">
        <v>277</v>
      </c>
      <c r="J146" s="33">
        <v>268</v>
      </c>
      <c r="K146" s="33">
        <v>545</v>
      </c>
      <c r="L146" s="3"/>
      <c r="M146" s="3"/>
      <c r="N146" s="3"/>
      <c r="O146" s="3"/>
      <c r="P146" s="3"/>
      <c r="Q146" s="3"/>
      <c r="R146" s="33">
        <v>73</v>
      </c>
      <c r="S146" s="38">
        <f t="shared" si="4"/>
        <v>0.9788454671692125</v>
      </c>
      <c r="T146" s="38">
        <f t="shared" si="5"/>
        <v>0.96663427669136404</v>
      </c>
      <c r="U146" s="3"/>
      <c r="V146" s="3"/>
      <c r="W146" s="3"/>
      <c r="X146" s="3"/>
      <c r="Y146" s="3"/>
      <c r="Z146" s="3"/>
    </row>
    <row r="147" spans="1:26">
      <c r="A147" s="1"/>
      <c r="B147" s="33">
        <v>74</v>
      </c>
      <c r="C147" s="33">
        <v>110</v>
      </c>
      <c r="D147" s="33">
        <v>112</v>
      </c>
      <c r="E147" s="33">
        <v>222</v>
      </c>
      <c r="F147" s="3"/>
      <c r="G147" s="3"/>
      <c r="H147" s="33" t="s">
        <v>171</v>
      </c>
      <c r="I147" s="33">
        <v>288</v>
      </c>
      <c r="J147" s="33">
        <v>280</v>
      </c>
      <c r="K147" s="33">
        <v>568</v>
      </c>
      <c r="L147" s="3"/>
      <c r="M147" s="3"/>
      <c r="N147" s="3"/>
      <c r="O147" s="3"/>
      <c r="P147" s="3"/>
      <c r="Q147" s="3"/>
      <c r="R147" s="33">
        <v>74</v>
      </c>
      <c r="S147" s="38">
        <f t="shared" si="4"/>
        <v>0.98060702241618725</v>
      </c>
      <c r="T147" s="38">
        <f t="shared" si="5"/>
        <v>0.97008380906109559</v>
      </c>
      <c r="U147" s="3"/>
      <c r="V147" s="3"/>
      <c r="W147" s="3"/>
      <c r="X147" s="3"/>
      <c r="Y147" s="3"/>
      <c r="Z147" s="3"/>
    </row>
    <row r="148" spans="1:26">
      <c r="A148" s="1"/>
      <c r="B148" s="33">
        <v>75</v>
      </c>
      <c r="C148" s="33">
        <v>169</v>
      </c>
      <c r="D148" s="33">
        <v>156</v>
      </c>
      <c r="E148" s="33">
        <v>325</v>
      </c>
      <c r="F148" s="3"/>
      <c r="G148" s="3"/>
      <c r="H148" s="33" t="s">
        <v>172</v>
      </c>
      <c r="I148" s="33">
        <v>339</v>
      </c>
      <c r="J148" s="33">
        <v>305</v>
      </c>
      <c r="K148" s="33">
        <v>644</v>
      </c>
      <c r="L148" s="3"/>
      <c r="M148" s="3"/>
      <c r="N148" s="3"/>
      <c r="O148" s="3"/>
      <c r="P148" s="3"/>
      <c r="Q148" s="3"/>
      <c r="R148" s="33">
        <v>75</v>
      </c>
      <c r="S148" s="38">
        <f t="shared" si="4"/>
        <v>0.98318587581828998</v>
      </c>
      <c r="T148" s="38">
        <f t="shared" si="5"/>
        <v>0.97399489857888988</v>
      </c>
      <c r="U148" s="3"/>
      <c r="V148" s="3"/>
      <c r="W148" s="3"/>
      <c r="X148" s="3"/>
      <c r="Y148" s="3"/>
      <c r="Z148" s="3"/>
    </row>
    <row r="149" spans="1:26">
      <c r="A149" s="1"/>
      <c r="B149" s="33">
        <v>76</v>
      </c>
      <c r="C149" s="33">
        <v>115</v>
      </c>
      <c r="D149" s="33">
        <v>91</v>
      </c>
      <c r="E149" s="33">
        <v>206</v>
      </c>
      <c r="F149" s="3"/>
      <c r="G149" s="3"/>
      <c r="H149" s="33" t="s">
        <v>173</v>
      </c>
      <c r="I149" s="33">
        <v>240</v>
      </c>
      <c r="J149" s="33">
        <v>221</v>
      </c>
      <c r="K149" s="33">
        <v>461</v>
      </c>
      <c r="L149" s="3"/>
      <c r="M149" s="3"/>
      <c r="N149" s="3"/>
      <c r="O149" s="3"/>
      <c r="P149" s="3"/>
      <c r="Q149" s="3"/>
      <c r="R149" s="33">
        <v>76</v>
      </c>
      <c r="S149" s="38">
        <f t="shared" si="4"/>
        <v>0.98482047212854595</v>
      </c>
      <c r="T149" s="38">
        <f t="shared" si="5"/>
        <v>0.97679460706911214</v>
      </c>
      <c r="U149" s="3"/>
      <c r="V149" s="3"/>
      <c r="W149" s="3"/>
      <c r="X149" s="3"/>
      <c r="Y149" s="3"/>
      <c r="Z149" s="3"/>
    </row>
    <row r="150" spans="1:26">
      <c r="A150" s="1"/>
      <c r="B150" s="33">
        <v>77</v>
      </c>
      <c r="C150" s="33">
        <v>113</v>
      </c>
      <c r="D150" s="33">
        <v>101</v>
      </c>
      <c r="E150" s="33">
        <v>214</v>
      </c>
      <c r="F150" s="3"/>
      <c r="G150" s="3"/>
      <c r="H150" s="33" t="s">
        <v>174</v>
      </c>
      <c r="I150" s="33">
        <v>261</v>
      </c>
      <c r="J150" s="33">
        <v>223</v>
      </c>
      <c r="K150" s="33">
        <v>484</v>
      </c>
      <c r="L150" s="3"/>
      <c r="M150" s="3"/>
      <c r="N150" s="3"/>
      <c r="O150" s="3"/>
      <c r="P150" s="3"/>
      <c r="Q150" s="3"/>
      <c r="R150" s="33">
        <v>77</v>
      </c>
      <c r="S150" s="38">
        <f t="shared" si="4"/>
        <v>0.98651854790716131</v>
      </c>
      <c r="T150" s="38">
        <f t="shared" si="5"/>
        <v>0.97973399732782707</v>
      </c>
      <c r="U150" s="3"/>
      <c r="V150" s="3"/>
      <c r="W150" s="3"/>
      <c r="X150" s="3"/>
      <c r="Y150" s="3"/>
      <c r="Z150" s="3"/>
    </row>
    <row r="151" spans="1:26">
      <c r="A151" s="1"/>
      <c r="B151" s="33">
        <v>78</v>
      </c>
      <c r="C151" s="33">
        <v>126</v>
      </c>
      <c r="D151" s="33">
        <v>135</v>
      </c>
      <c r="E151" s="33">
        <v>261</v>
      </c>
      <c r="F151" s="3"/>
      <c r="G151" s="3"/>
      <c r="H151" s="33" t="s">
        <v>175</v>
      </c>
      <c r="I151" s="33">
        <v>237</v>
      </c>
      <c r="J151" s="33">
        <v>247</v>
      </c>
      <c r="K151" s="33">
        <v>484</v>
      </c>
      <c r="L151" s="3"/>
      <c r="M151" s="3"/>
      <c r="N151" s="3"/>
      <c r="O151" s="3"/>
      <c r="P151" s="3"/>
      <c r="Q151" s="3"/>
      <c r="R151" s="33">
        <v>78</v>
      </c>
      <c r="S151" s="38">
        <f t="shared" si="4"/>
        <v>0.98858956556238842</v>
      </c>
      <c r="T151" s="38">
        <f t="shared" si="5"/>
        <v>0.98267338758654199</v>
      </c>
      <c r="U151" s="3"/>
      <c r="V151" s="3"/>
      <c r="W151" s="3"/>
      <c r="X151" s="3"/>
      <c r="Y151" s="3"/>
      <c r="Z151" s="3"/>
    </row>
    <row r="152" spans="1:26">
      <c r="A152" s="1"/>
      <c r="B152" s="33">
        <v>79</v>
      </c>
      <c r="C152" s="33">
        <v>76</v>
      </c>
      <c r="D152" s="33">
        <v>81</v>
      </c>
      <c r="E152" s="33">
        <v>157</v>
      </c>
      <c r="F152" s="3"/>
      <c r="G152" s="3"/>
      <c r="H152" s="33" t="s">
        <v>176</v>
      </c>
      <c r="I152" s="33">
        <v>186</v>
      </c>
      <c r="J152" s="33">
        <v>128</v>
      </c>
      <c r="K152" s="33">
        <v>314</v>
      </c>
      <c r="L152" s="3"/>
      <c r="M152" s="3"/>
      <c r="N152" s="3"/>
      <c r="O152" s="3"/>
      <c r="P152" s="3"/>
      <c r="Q152" s="3"/>
      <c r="R152" s="33">
        <v>79</v>
      </c>
      <c r="S152" s="38">
        <f t="shared" si="4"/>
        <v>0.98983535012894264</v>
      </c>
      <c r="T152" s="38">
        <f t="shared" si="5"/>
        <v>0.98458034738248512</v>
      </c>
      <c r="U152" s="3"/>
      <c r="V152" s="3"/>
      <c r="W152" s="3"/>
      <c r="X152" s="3"/>
      <c r="Y152" s="3"/>
      <c r="Z152" s="3"/>
    </row>
    <row r="153" spans="1:26">
      <c r="A153" s="1"/>
      <c r="B153" s="33">
        <v>80</v>
      </c>
      <c r="C153" s="33">
        <v>97</v>
      </c>
      <c r="D153" s="33">
        <v>166</v>
      </c>
      <c r="E153" s="33">
        <v>263</v>
      </c>
      <c r="F153" s="3"/>
      <c r="G153" s="3"/>
      <c r="H153" s="33" t="s">
        <v>177</v>
      </c>
      <c r="I153" s="33">
        <v>209</v>
      </c>
      <c r="J153" s="33">
        <v>228</v>
      </c>
      <c r="K153" s="33">
        <v>437</v>
      </c>
      <c r="L153" s="3"/>
      <c r="M153" s="3"/>
      <c r="N153" s="3"/>
      <c r="O153" s="3"/>
      <c r="P153" s="3"/>
      <c r="Q153" s="3"/>
      <c r="R153" s="33">
        <v>80</v>
      </c>
      <c r="S153" s="38">
        <f t="shared" si="4"/>
        <v>0.99192223765125964</v>
      </c>
      <c r="T153" s="38">
        <f t="shared" si="5"/>
        <v>0.98723430098384546</v>
      </c>
      <c r="U153" s="3"/>
      <c r="V153" s="3"/>
      <c r="W153" s="3"/>
      <c r="X153" s="3"/>
      <c r="Y153" s="3"/>
      <c r="Z153" s="3"/>
    </row>
    <row r="154" spans="1:26">
      <c r="A154" s="1"/>
      <c r="B154" s="33">
        <v>81</v>
      </c>
      <c r="C154" s="33">
        <v>57</v>
      </c>
      <c r="D154" s="33">
        <v>49</v>
      </c>
      <c r="E154" s="33">
        <v>106</v>
      </c>
      <c r="F154" s="3"/>
      <c r="G154" s="3"/>
      <c r="H154" s="33" t="s">
        <v>178</v>
      </c>
      <c r="I154" s="33">
        <v>100</v>
      </c>
      <c r="J154" s="33">
        <v>87</v>
      </c>
      <c r="K154" s="33">
        <v>187</v>
      </c>
      <c r="L154" s="3"/>
      <c r="M154" s="3"/>
      <c r="N154" s="3"/>
      <c r="O154" s="3"/>
      <c r="P154" s="3"/>
      <c r="Q154" s="3"/>
      <c r="R154" s="33">
        <v>81</v>
      </c>
      <c r="S154" s="38">
        <f t="shared" si="4"/>
        <v>0.99276334060702243</v>
      </c>
      <c r="T154" s="38">
        <f t="shared" si="5"/>
        <v>0.98836997449289443</v>
      </c>
      <c r="U154" s="3"/>
      <c r="V154" s="3"/>
      <c r="W154" s="3"/>
      <c r="X154" s="3"/>
      <c r="Y154" s="3"/>
      <c r="Z154" s="3"/>
    </row>
    <row r="155" spans="1:26">
      <c r="A155" s="1"/>
      <c r="B155" s="33">
        <v>82</v>
      </c>
      <c r="C155" s="33">
        <v>72</v>
      </c>
      <c r="D155" s="33">
        <v>67</v>
      </c>
      <c r="E155" s="33">
        <v>139</v>
      </c>
      <c r="F155" s="3"/>
      <c r="G155" s="3"/>
      <c r="H155" s="33" t="s">
        <v>179</v>
      </c>
      <c r="I155" s="33">
        <v>125</v>
      </c>
      <c r="J155" s="33">
        <v>132</v>
      </c>
      <c r="K155" s="33">
        <v>257</v>
      </c>
      <c r="L155" s="3"/>
      <c r="M155" s="3"/>
      <c r="N155" s="3"/>
      <c r="O155" s="3"/>
      <c r="P155" s="3"/>
      <c r="Q155" s="3"/>
      <c r="R155" s="33">
        <v>82</v>
      </c>
      <c r="S155" s="38">
        <f t="shared" si="4"/>
        <v>0.99386629636976787</v>
      </c>
      <c r="T155" s="38">
        <f t="shared" si="5"/>
        <v>0.98993076642779065</v>
      </c>
      <c r="U155" s="3"/>
      <c r="V155" s="3"/>
      <c r="W155" s="3"/>
      <c r="X155" s="3"/>
      <c r="Y155" s="3"/>
      <c r="Z155" s="3"/>
    </row>
    <row r="156" spans="1:26">
      <c r="A156" s="1"/>
      <c r="B156" s="33">
        <v>83</v>
      </c>
      <c r="C156" s="33">
        <v>76</v>
      </c>
      <c r="D156" s="33">
        <v>74</v>
      </c>
      <c r="E156" s="33">
        <v>150</v>
      </c>
      <c r="F156" s="3"/>
      <c r="G156" s="3"/>
      <c r="H156" s="33" t="s">
        <v>180</v>
      </c>
      <c r="I156" s="33">
        <v>112</v>
      </c>
      <c r="J156" s="33">
        <v>117</v>
      </c>
      <c r="K156" s="33">
        <v>229</v>
      </c>
      <c r="L156" s="3"/>
      <c r="M156" s="3"/>
      <c r="N156" s="3"/>
      <c r="O156" s="3"/>
      <c r="P156" s="3"/>
      <c r="Q156" s="3"/>
      <c r="R156" s="33">
        <v>83</v>
      </c>
      <c r="S156" s="38">
        <f t="shared" si="4"/>
        <v>0.9950565364015076</v>
      </c>
      <c r="T156" s="38">
        <f t="shared" si="5"/>
        <v>0.99132151099234789</v>
      </c>
      <c r="U156" s="3"/>
      <c r="V156" s="3"/>
      <c r="W156" s="3"/>
      <c r="X156" s="3"/>
      <c r="Y156" s="3"/>
      <c r="Z156" s="3"/>
    </row>
    <row r="157" spans="1:26">
      <c r="A157" s="1"/>
      <c r="B157" s="33">
        <v>84</v>
      </c>
      <c r="C157" s="33">
        <v>62</v>
      </c>
      <c r="D157" s="33">
        <v>32</v>
      </c>
      <c r="E157" s="33">
        <v>94</v>
      </c>
      <c r="F157" s="3"/>
      <c r="G157" s="3"/>
      <c r="H157" s="33" t="s">
        <v>181</v>
      </c>
      <c r="I157" s="33">
        <v>98</v>
      </c>
      <c r="J157" s="33">
        <v>112</v>
      </c>
      <c r="K157" s="33">
        <v>210</v>
      </c>
      <c r="L157" s="3"/>
      <c r="M157" s="3"/>
      <c r="N157" s="3"/>
      <c r="O157" s="3"/>
      <c r="P157" s="3"/>
      <c r="Q157" s="3"/>
      <c r="R157" s="33">
        <v>84</v>
      </c>
      <c r="S157" s="38">
        <f t="shared" si="4"/>
        <v>0.99580242015473119</v>
      </c>
      <c r="T157" s="38">
        <f t="shared" si="5"/>
        <v>0.99259686626988952</v>
      </c>
      <c r="U157" s="3"/>
      <c r="V157" s="3"/>
      <c r="W157" s="3"/>
      <c r="X157" s="3"/>
      <c r="Y157" s="3"/>
      <c r="Z157" s="3"/>
    </row>
    <row r="158" spans="1:26">
      <c r="A158" s="1"/>
      <c r="B158" s="33">
        <v>85</v>
      </c>
      <c r="C158" s="33">
        <v>40</v>
      </c>
      <c r="D158" s="33">
        <v>64</v>
      </c>
      <c r="E158" s="33">
        <v>104</v>
      </c>
      <c r="F158" s="3"/>
      <c r="G158" s="3"/>
      <c r="H158" s="33" t="s">
        <v>182</v>
      </c>
      <c r="I158" s="33">
        <v>107</v>
      </c>
      <c r="J158" s="33">
        <v>119</v>
      </c>
      <c r="K158" s="33">
        <v>226</v>
      </c>
      <c r="L158" s="3"/>
      <c r="M158" s="3"/>
      <c r="N158" s="3"/>
      <c r="O158" s="3"/>
      <c r="P158" s="3"/>
      <c r="Q158" s="3"/>
      <c r="R158" s="33">
        <v>85</v>
      </c>
      <c r="S158" s="38">
        <f t="shared" si="4"/>
        <v>0.99662765324340408</v>
      </c>
      <c r="T158" s="38">
        <f t="shared" si="5"/>
        <v>0.99396939147333896</v>
      </c>
      <c r="U158" s="3"/>
      <c r="V158" s="3"/>
      <c r="W158" s="3"/>
      <c r="X158" s="3"/>
      <c r="Y158" s="3"/>
      <c r="Z158" s="3"/>
    </row>
    <row r="159" spans="1:26">
      <c r="A159" s="1"/>
      <c r="B159" s="33">
        <v>86</v>
      </c>
      <c r="C159" s="33">
        <v>35</v>
      </c>
      <c r="D159" s="33">
        <v>42</v>
      </c>
      <c r="E159" s="33">
        <v>77</v>
      </c>
      <c r="F159" s="3"/>
      <c r="G159" s="3"/>
      <c r="H159" s="33" t="s">
        <v>183</v>
      </c>
      <c r="I159" s="33">
        <v>91</v>
      </c>
      <c r="J159" s="33">
        <v>81</v>
      </c>
      <c r="K159" s="33">
        <v>172</v>
      </c>
      <c r="L159" s="3"/>
      <c r="M159" s="3"/>
      <c r="N159" s="3"/>
      <c r="O159" s="3"/>
      <c r="P159" s="3"/>
      <c r="Q159" s="3"/>
      <c r="R159" s="33">
        <v>86</v>
      </c>
      <c r="S159" s="38">
        <f t="shared" si="4"/>
        <v>0.99723864312636379</v>
      </c>
      <c r="T159" s="38">
        <f t="shared" si="5"/>
        <v>0.99501396817684928</v>
      </c>
      <c r="U159" s="3"/>
      <c r="V159" s="3"/>
      <c r="W159" s="3"/>
      <c r="X159" s="3"/>
      <c r="Y159" s="3"/>
      <c r="Z159" s="3"/>
    </row>
    <row r="160" spans="1:26">
      <c r="A160" s="1"/>
      <c r="B160" s="33">
        <v>87</v>
      </c>
      <c r="C160" s="33">
        <v>32</v>
      </c>
      <c r="D160" s="33">
        <v>37</v>
      </c>
      <c r="E160" s="33">
        <v>69</v>
      </c>
      <c r="F160" s="3"/>
      <c r="G160" s="3"/>
      <c r="H160" s="33" t="s">
        <v>184</v>
      </c>
      <c r="I160" s="33">
        <v>84</v>
      </c>
      <c r="J160" s="33">
        <v>91</v>
      </c>
      <c r="K160" s="33">
        <v>175</v>
      </c>
      <c r="L160" s="3"/>
      <c r="M160" s="3"/>
      <c r="N160" s="3"/>
      <c r="O160" s="3"/>
      <c r="P160" s="3"/>
      <c r="Q160" s="3"/>
      <c r="R160" s="33">
        <v>87</v>
      </c>
      <c r="S160" s="38">
        <f t="shared" si="4"/>
        <v>0.99778615354096412</v>
      </c>
      <c r="T160" s="38">
        <f t="shared" si="5"/>
        <v>0.99607676424146729</v>
      </c>
      <c r="U160" s="3"/>
      <c r="V160" s="3"/>
      <c r="W160" s="3"/>
      <c r="X160" s="3"/>
      <c r="Y160" s="3"/>
      <c r="Z160" s="3"/>
    </row>
    <row r="161" spans="1:26">
      <c r="A161" s="1"/>
      <c r="B161" s="33">
        <v>88</v>
      </c>
      <c r="C161" s="33">
        <v>32</v>
      </c>
      <c r="D161" s="33">
        <v>21</v>
      </c>
      <c r="E161" s="33">
        <v>53</v>
      </c>
      <c r="F161" s="3"/>
      <c r="G161" s="3"/>
      <c r="H161" s="33" t="s">
        <v>185</v>
      </c>
      <c r="I161" s="33">
        <v>51</v>
      </c>
      <c r="J161" s="33">
        <v>68</v>
      </c>
      <c r="K161" s="33">
        <v>119</v>
      </c>
      <c r="L161" s="3"/>
      <c r="M161" s="3"/>
      <c r="N161" s="3"/>
      <c r="O161" s="3"/>
      <c r="P161" s="3"/>
      <c r="Q161" s="3"/>
      <c r="R161" s="33">
        <v>88</v>
      </c>
      <c r="S161" s="38">
        <f t="shared" si="4"/>
        <v>0.99820670501884545</v>
      </c>
      <c r="T161" s="38">
        <f t="shared" si="5"/>
        <v>0.99679946556540755</v>
      </c>
      <c r="U161" s="3"/>
      <c r="V161" s="3"/>
      <c r="W161" s="3"/>
      <c r="X161" s="3"/>
      <c r="Y161" s="3"/>
      <c r="Z161" s="3"/>
    </row>
    <row r="162" spans="1:26">
      <c r="A162" s="1"/>
      <c r="B162" s="33">
        <v>89</v>
      </c>
      <c r="C162" s="33">
        <v>28</v>
      </c>
      <c r="D162" s="33">
        <v>12</v>
      </c>
      <c r="E162" s="33">
        <v>40</v>
      </c>
      <c r="F162" s="3"/>
      <c r="G162" s="3"/>
      <c r="H162" s="33" t="s">
        <v>186</v>
      </c>
      <c r="I162" s="33">
        <v>61</v>
      </c>
      <c r="J162" s="33">
        <v>53</v>
      </c>
      <c r="K162" s="33">
        <v>114</v>
      </c>
      <c r="L162" s="3"/>
      <c r="M162" s="3"/>
      <c r="N162" s="3"/>
      <c r="O162" s="3"/>
      <c r="P162" s="3"/>
      <c r="Q162" s="3"/>
      <c r="R162" s="33">
        <v>89</v>
      </c>
      <c r="S162" s="38">
        <f t="shared" si="4"/>
        <v>0.99852410236064271</v>
      </c>
      <c r="T162" s="38">
        <f t="shared" si="5"/>
        <v>0.99749180128750148</v>
      </c>
      <c r="U162" s="3"/>
      <c r="V162" s="3"/>
      <c r="W162" s="3"/>
      <c r="X162" s="3"/>
      <c r="Y162" s="3"/>
      <c r="Z162" s="3"/>
    </row>
    <row r="163" spans="1:26">
      <c r="A163" s="1"/>
      <c r="B163" s="33">
        <v>90</v>
      </c>
      <c r="C163" s="33">
        <v>17</v>
      </c>
      <c r="D163" s="33">
        <v>34</v>
      </c>
      <c r="E163" s="33">
        <v>51</v>
      </c>
      <c r="F163" s="3"/>
      <c r="G163" s="3"/>
      <c r="H163" s="33" t="s">
        <v>187</v>
      </c>
      <c r="I163" s="33">
        <v>55</v>
      </c>
      <c r="J163" s="33">
        <v>57</v>
      </c>
      <c r="K163" s="33">
        <v>112</v>
      </c>
      <c r="L163" s="3"/>
      <c r="M163" s="3"/>
      <c r="N163" s="3"/>
      <c r="O163" s="3"/>
      <c r="P163" s="3"/>
      <c r="Q163" s="3"/>
      <c r="R163" s="33">
        <v>90</v>
      </c>
      <c r="S163" s="38">
        <f t="shared" si="4"/>
        <v>0.99892878397143425</v>
      </c>
      <c r="T163" s="38">
        <f t="shared" si="5"/>
        <v>0.99817199076885699</v>
      </c>
      <c r="U163" s="3"/>
      <c r="V163" s="3"/>
      <c r="W163" s="3"/>
      <c r="X163" s="3"/>
      <c r="Y163" s="3"/>
      <c r="Z163" s="3"/>
    </row>
    <row r="164" spans="1:26">
      <c r="A164" s="1"/>
      <c r="B164" s="33">
        <v>91</v>
      </c>
      <c r="C164" s="33">
        <v>8</v>
      </c>
      <c r="D164" s="33">
        <v>9</v>
      </c>
      <c r="E164" s="33">
        <v>17</v>
      </c>
      <c r="F164" s="3"/>
      <c r="G164" s="3"/>
      <c r="H164" s="33" t="s">
        <v>188</v>
      </c>
      <c r="I164" s="33">
        <v>26</v>
      </c>
      <c r="J164" s="33">
        <v>21</v>
      </c>
      <c r="K164" s="33">
        <v>47</v>
      </c>
      <c r="L164" s="3"/>
      <c r="M164" s="3"/>
      <c r="N164" s="3"/>
      <c r="O164" s="3"/>
      <c r="P164" s="3"/>
      <c r="Q164" s="3"/>
      <c r="R164" s="33">
        <v>91</v>
      </c>
      <c r="S164" s="38">
        <f t="shared" si="4"/>
        <v>0.99906367784169803</v>
      </c>
      <c r="T164" s="38">
        <f t="shared" si="5"/>
        <v>0.99845742742621157</v>
      </c>
      <c r="U164" s="3"/>
      <c r="V164" s="3"/>
      <c r="W164" s="3"/>
      <c r="X164" s="3"/>
      <c r="Y164" s="3"/>
      <c r="Z164" s="3"/>
    </row>
    <row r="165" spans="1:26">
      <c r="A165" s="1"/>
      <c r="B165" s="33">
        <v>92</v>
      </c>
      <c r="C165" s="33">
        <v>19</v>
      </c>
      <c r="D165" s="33">
        <v>14</v>
      </c>
      <c r="E165" s="33">
        <v>33</v>
      </c>
      <c r="F165" s="3"/>
      <c r="G165" s="3"/>
      <c r="H165" s="33" t="s">
        <v>189</v>
      </c>
      <c r="I165" s="33">
        <v>24</v>
      </c>
      <c r="J165" s="33">
        <v>26</v>
      </c>
      <c r="K165" s="33">
        <v>50</v>
      </c>
      <c r="L165" s="3"/>
      <c r="M165" s="3"/>
      <c r="N165" s="3"/>
      <c r="O165" s="3"/>
      <c r="P165" s="3"/>
      <c r="Q165" s="3"/>
      <c r="R165" s="33">
        <v>92</v>
      </c>
      <c r="S165" s="38">
        <f t="shared" si="4"/>
        <v>0.99932553064868079</v>
      </c>
      <c r="T165" s="38">
        <f t="shared" si="5"/>
        <v>0.99876108344467385</v>
      </c>
      <c r="U165" s="3"/>
      <c r="V165" s="3"/>
      <c r="W165" s="3"/>
      <c r="X165" s="3"/>
      <c r="Y165" s="3"/>
      <c r="Z165" s="3"/>
    </row>
    <row r="166" spans="1:26">
      <c r="A166" s="1"/>
      <c r="B166" s="33">
        <v>93</v>
      </c>
      <c r="C166" s="33">
        <v>8</v>
      </c>
      <c r="D166" s="33">
        <v>17</v>
      </c>
      <c r="E166" s="33">
        <v>25</v>
      </c>
      <c r="F166" s="3"/>
      <c r="G166" s="3"/>
      <c r="H166" s="33" t="s">
        <v>190</v>
      </c>
      <c r="I166" s="33">
        <v>16</v>
      </c>
      <c r="J166" s="33">
        <v>23</v>
      </c>
      <c r="K166" s="33">
        <v>39</v>
      </c>
      <c r="L166" s="3"/>
      <c r="M166" s="3"/>
      <c r="N166" s="3"/>
      <c r="O166" s="3"/>
      <c r="P166" s="3"/>
      <c r="Q166" s="3"/>
      <c r="R166" s="33">
        <v>93</v>
      </c>
      <c r="S166" s="38">
        <f t="shared" si="4"/>
        <v>0.99952390398730406</v>
      </c>
      <c r="T166" s="38">
        <f t="shared" si="5"/>
        <v>0.99899793513907442</v>
      </c>
      <c r="U166" s="3"/>
      <c r="V166" s="3"/>
      <c r="W166" s="3"/>
      <c r="X166" s="3"/>
      <c r="Y166" s="3"/>
      <c r="Z166" s="3"/>
    </row>
    <row r="167" spans="1:26">
      <c r="A167" s="1"/>
      <c r="B167" s="33">
        <v>94</v>
      </c>
      <c r="C167" s="33">
        <v>5</v>
      </c>
      <c r="D167" s="33">
        <v>4</v>
      </c>
      <c r="E167" s="33">
        <v>9</v>
      </c>
      <c r="F167" s="3"/>
      <c r="G167" s="3"/>
      <c r="H167" s="33" t="s">
        <v>191</v>
      </c>
      <c r="I167" s="33">
        <v>13</v>
      </c>
      <c r="J167" s="33">
        <v>20</v>
      </c>
      <c r="K167" s="33">
        <v>33</v>
      </c>
      <c r="L167" s="3"/>
      <c r="M167" s="3"/>
      <c r="N167" s="3"/>
      <c r="O167" s="3"/>
      <c r="P167" s="3"/>
      <c r="Q167" s="3"/>
      <c r="R167" s="33">
        <v>94</v>
      </c>
      <c r="S167" s="38">
        <f t="shared" si="4"/>
        <v>0.99959531838920845</v>
      </c>
      <c r="T167" s="38">
        <f t="shared" si="5"/>
        <v>0.99919834811125952</v>
      </c>
      <c r="U167" s="3"/>
      <c r="V167" s="3"/>
      <c r="W167" s="3"/>
      <c r="X167" s="3"/>
      <c r="Y167" s="3"/>
      <c r="Z167" s="3"/>
    </row>
    <row r="168" spans="1:26">
      <c r="A168" s="1"/>
      <c r="B168" s="33">
        <v>95</v>
      </c>
      <c r="C168" s="33">
        <v>9</v>
      </c>
      <c r="D168" s="33">
        <v>10</v>
      </c>
      <c r="E168" s="33">
        <v>19</v>
      </c>
      <c r="F168" s="3"/>
      <c r="G168" s="3"/>
      <c r="H168" s="33" t="s">
        <v>192</v>
      </c>
      <c r="I168" s="33">
        <v>12</v>
      </c>
      <c r="J168" s="33">
        <v>19</v>
      </c>
      <c r="K168" s="33">
        <v>31</v>
      </c>
      <c r="L168" s="3"/>
      <c r="M168" s="3"/>
      <c r="N168" s="3"/>
      <c r="O168" s="3"/>
      <c r="P168" s="3"/>
      <c r="Q168" s="3"/>
      <c r="R168" s="33">
        <v>95</v>
      </c>
      <c r="S168" s="38">
        <f t="shared" si="4"/>
        <v>0.99974608212656224</v>
      </c>
      <c r="T168" s="38">
        <f t="shared" si="5"/>
        <v>0.99938661484270619</v>
      </c>
      <c r="U168" s="3"/>
      <c r="V168" s="3"/>
      <c r="W168" s="3"/>
      <c r="X168" s="3"/>
      <c r="Y168" s="3"/>
      <c r="Z168" s="3"/>
    </row>
    <row r="169" spans="1:26">
      <c r="A169" s="1"/>
      <c r="B169" s="33">
        <v>96</v>
      </c>
      <c r="C169" s="33">
        <v>0</v>
      </c>
      <c r="D169" s="33">
        <v>5</v>
      </c>
      <c r="E169" s="33">
        <v>5</v>
      </c>
      <c r="F169" s="3"/>
      <c r="G169" s="3"/>
      <c r="H169" s="33" t="s">
        <v>193</v>
      </c>
      <c r="I169" s="33">
        <v>13</v>
      </c>
      <c r="J169" s="33">
        <v>13</v>
      </c>
      <c r="K169" s="33">
        <v>26</v>
      </c>
      <c r="L169" s="3"/>
      <c r="M169" s="3"/>
      <c r="N169" s="3"/>
      <c r="O169" s="3"/>
      <c r="P169" s="3"/>
      <c r="Q169" s="3"/>
      <c r="R169" s="33">
        <v>96</v>
      </c>
      <c r="S169" s="38">
        <f t="shared" si="4"/>
        <v>0.99978575679428683</v>
      </c>
      <c r="T169" s="38">
        <f t="shared" si="5"/>
        <v>0.99954451597230654</v>
      </c>
      <c r="U169" s="3"/>
      <c r="V169" s="3"/>
      <c r="W169" s="3"/>
      <c r="X169" s="3"/>
      <c r="Y169" s="3"/>
      <c r="Z169" s="3"/>
    </row>
    <row r="170" spans="1:26">
      <c r="A170" s="1"/>
      <c r="B170" s="33">
        <v>97</v>
      </c>
      <c r="C170" s="33">
        <v>3</v>
      </c>
      <c r="D170" s="33">
        <v>3</v>
      </c>
      <c r="E170" s="33">
        <v>6</v>
      </c>
      <c r="F170" s="3"/>
      <c r="G170" s="3"/>
      <c r="H170" s="33" t="s">
        <v>194</v>
      </c>
      <c r="I170" s="33">
        <v>11</v>
      </c>
      <c r="J170" s="33">
        <v>15</v>
      </c>
      <c r="K170" s="33">
        <v>26</v>
      </c>
      <c r="L170" s="3"/>
      <c r="M170" s="3"/>
      <c r="N170" s="3"/>
      <c r="O170" s="3"/>
      <c r="P170" s="3"/>
      <c r="Q170" s="3"/>
      <c r="R170" s="33">
        <v>97</v>
      </c>
      <c r="S170" s="38">
        <f t="shared" si="4"/>
        <v>0.99983336639555642</v>
      </c>
      <c r="T170" s="38">
        <f t="shared" si="5"/>
        <v>0.99970241710190699</v>
      </c>
      <c r="U170" s="3"/>
      <c r="V170" s="3"/>
      <c r="W170" s="3"/>
      <c r="X170" s="3"/>
      <c r="Y170" s="3"/>
      <c r="Z170" s="3"/>
    </row>
    <row r="171" spans="1:26">
      <c r="A171" s="1"/>
      <c r="B171" s="33">
        <v>98</v>
      </c>
      <c r="C171" s="33">
        <v>8</v>
      </c>
      <c r="D171" s="33">
        <v>13</v>
      </c>
      <c r="E171" s="33">
        <v>21</v>
      </c>
      <c r="F171" s="3"/>
      <c r="G171" s="3"/>
      <c r="H171" s="33" t="s">
        <v>195</v>
      </c>
      <c r="I171" s="33">
        <v>25</v>
      </c>
      <c r="J171" s="33">
        <v>24</v>
      </c>
      <c r="K171" s="33">
        <v>49</v>
      </c>
      <c r="L171" s="3"/>
      <c r="M171" s="3"/>
      <c r="N171" s="3"/>
      <c r="O171" s="3"/>
      <c r="P171" s="3"/>
      <c r="Q171" s="3"/>
      <c r="R171" s="33">
        <v>98</v>
      </c>
      <c r="S171" s="38">
        <f t="shared" si="4"/>
        <v>1</v>
      </c>
      <c r="T171" s="38">
        <f t="shared" si="5"/>
        <v>1</v>
      </c>
      <c r="U171" s="3"/>
      <c r="V171" s="3"/>
      <c r="W171" s="3"/>
      <c r="X171" s="3"/>
      <c r="Y171" s="3"/>
      <c r="Z171" s="3"/>
    </row>
    <row r="172" spans="1:26">
      <c r="A172" s="1"/>
      <c r="B172" s="31" t="s">
        <v>196</v>
      </c>
      <c r="C172" s="33">
        <v>64228</v>
      </c>
      <c r="D172" s="33">
        <v>61797</v>
      </c>
      <c r="E172" s="33">
        <v>126025</v>
      </c>
      <c r="F172" s="3"/>
      <c r="G172" s="3"/>
      <c r="H172" s="31" t="s">
        <v>196</v>
      </c>
      <c r="I172" s="33">
        <v>83461</v>
      </c>
      <c r="J172" s="33">
        <v>81199</v>
      </c>
      <c r="K172" s="33">
        <v>164660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1"/>
      <c r="B173" s="2"/>
      <c r="C173" s="56"/>
      <c r="D173" s="56"/>
      <c r="E173" s="56"/>
      <c r="F173" s="3"/>
      <c r="G173" s="3"/>
      <c r="H173" s="3"/>
      <c r="I173" s="56"/>
      <c r="J173" s="56"/>
      <c r="K173" s="5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1"/>
      <c r="B174" s="31" t="s">
        <v>197</v>
      </c>
      <c r="C174" s="3"/>
      <c r="D174" s="3"/>
      <c r="E174" s="3"/>
      <c r="F174" s="3"/>
      <c r="G174" s="3"/>
      <c r="H174" s="31" t="s">
        <v>198</v>
      </c>
      <c r="I174" s="56"/>
      <c r="J174" s="56"/>
      <c r="K174" s="5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1"/>
      <c r="B177" s="4" t="s">
        <v>3</v>
      </c>
      <c r="C177" s="2"/>
      <c r="D177" s="2"/>
      <c r="E177" s="3"/>
      <c r="F177" s="3"/>
      <c r="G177" s="3"/>
      <c r="H177" s="4" t="s">
        <v>22</v>
      </c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1"/>
      <c r="B178" s="2"/>
      <c r="C178" s="4" t="s">
        <v>48</v>
      </c>
      <c r="D178" s="4" t="s">
        <v>49</v>
      </c>
      <c r="E178" s="3"/>
      <c r="F178" s="3"/>
      <c r="G178" s="3"/>
      <c r="H178" s="2"/>
      <c r="I178" s="4" t="s">
        <v>48</v>
      </c>
      <c r="J178" s="4" t="s">
        <v>49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1"/>
      <c r="B179" s="4" t="s">
        <v>199</v>
      </c>
      <c r="C179" s="5">
        <f>SUM(E73:E87)</f>
        <v>42873</v>
      </c>
      <c r="D179" s="5">
        <f>SUM(K73:K87)</f>
        <v>47026</v>
      </c>
      <c r="E179" s="5"/>
      <c r="F179" s="5"/>
      <c r="G179" s="3"/>
      <c r="H179" s="4" t="s">
        <v>199</v>
      </c>
      <c r="I179" s="5">
        <v>8155376</v>
      </c>
      <c r="J179" s="5">
        <v>8357533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1"/>
      <c r="B180" s="4" t="s">
        <v>200</v>
      </c>
      <c r="C180" s="5">
        <f>SUM(E88:E102)</f>
        <v>36831</v>
      </c>
      <c r="D180" s="5">
        <f>SUM(K88:K102)</f>
        <v>44645</v>
      </c>
      <c r="E180" s="5"/>
      <c r="F180" s="5"/>
      <c r="G180" s="3"/>
      <c r="H180" s="4" t="s">
        <v>200</v>
      </c>
      <c r="I180" s="5">
        <v>6296271</v>
      </c>
      <c r="J180" s="5">
        <v>7554204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1"/>
      <c r="B181" s="4" t="s">
        <v>201</v>
      </c>
      <c r="C181" s="5">
        <f>SUM(E103:E137)</f>
        <v>39967</v>
      </c>
      <c r="D181" s="5">
        <f>SUM(K103:K137)</f>
        <v>61047</v>
      </c>
      <c r="E181" s="5"/>
      <c r="F181" s="5"/>
      <c r="G181" s="3"/>
      <c r="H181" s="4" t="s">
        <v>201</v>
      </c>
      <c r="I181" s="5">
        <v>6570590</v>
      </c>
      <c r="J181" s="5">
        <v>9735733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1"/>
      <c r="B182" s="4" t="s">
        <v>202</v>
      </c>
      <c r="C182" s="5">
        <f>SUM(E138:E171)</f>
        <v>6354</v>
      </c>
      <c r="D182" s="5">
        <f>SUM(K138:K171)</f>
        <v>11942</v>
      </c>
      <c r="E182" s="5"/>
      <c r="F182" s="5"/>
      <c r="G182" s="3"/>
      <c r="H182" s="4" t="s">
        <v>202</v>
      </c>
      <c r="I182" s="5">
        <v>1026119</v>
      </c>
      <c r="J182" s="5">
        <v>1764687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1"/>
      <c r="B183" s="4" t="s">
        <v>53</v>
      </c>
      <c r="C183" s="5">
        <f t="shared" ref="C183:D183" si="6">SUM(C179:C182)</f>
        <v>126025</v>
      </c>
      <c r="D183" s="5">
        <f t="shared" si="6"/>
        <v>164660</v>
      </c>
      <c r="E183" s="5"/>
      <c r="F183" s="5"/>
      <c r="G183" s="3"/>
      <c r="H183" s="4" t="s">
        <v>53</v>
      </c>
      <c r="I183" s="5">
        <v>22048356</v>
      </c>
      <c r="J183" s="5">
        <v>27412157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1"/>
      <c r="B184" s="2"/>
      <c r="C184" s="2"/>
      <c r="D184" s="2"/>
      <c r="E184" s="5"/>
      <c r="F184" s="5"/>
      <c r="G184" s="3"/>
      <c r="H184" s="2"/>
      <c r="I184" s="5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1"/>
      <c r="B185" s="2"/>
      <c r="C185" s="2"/>
      <c r="D185" s="2"/>
      <c r="E185" s="5"/>
      <c r="F185" s="5"/>
      <c r="G185" s="3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1"/>
      <c r="B186" s="2"/>
      <c r="C186" s="4" t="s">
        <v>48</v>
      </c>
      <c r="D186" s="4" t="s">
        <v>49</v>
      </c>
      <c r="E186" s="5"/>
      <c r="F186" s="5"/>
      <c r="G186" s="3"/>
      <c r="H186" s="2"/>
      <c r="I186" s="4" t="s">
        <v>48</v>
      </c>
      <c r="J186" s="4" t="s">
        <v>49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1"/>
      <c r="B187" s="4" t="s">
        <v>199</v>
      </c>
      <c r="C187" s="36">
        <f t="shared" ref="C187:C191" si="7">C179/$C$183</f>
        <v>0.34019440587185085</v>
      </c>
      <c r="D187" s="36">
        <f t="shared" ref="D187:D191" si="8">D179/$D$183</f>
        <v>0.28559455848414916</v>
      </c>
      <c r="E187" s="5"/>
      <c r="F187" s="5"/>
      <c r="G187" s="3"/>
      <c r="H187" s="4" t="s">
        <v>199</v>
      </c>
      <c r="I187" s="36">
        <f t="shared" ref="I187:I190" si="9">I179/$I$183</f>
        <v>0.36988589988296633</v>
      </c>
      <c r="J187" s="36">
        <f t="shared" ref="J187:J191" si="10">J179/$J$183</f>
        <v>0.30488417967254455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1"/>
      <c r="B188" s="4" t="s">
        <v>200</v>
      </c>
      <c r="C188" s="36">
        <f t="shared" si="7"/>
        <v>0.29225153739337434</v>
      </c>
      <c r="D188" s="36">
        <f t="shared" si="8"/>
        <v>0.27113445888497512</v>
      </c>
      <c r="E188" s="3"/>
      <c r="F188" s="3"/>
      <c r="G188" s="3"/>
      <c r="H188" s="4" t="s">
        <v>200</v>
      </c>
      <c r="I188" s="36">
        <f t="shared" si="9"/>
        <v>0.28556646128173913</v>
      </c>
      <c r="J188" s="36">
        <f t="shared" si="10"/>
        <v>0.27557860550703833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1"/>
      <c r="B189" s="4" t="s">
        <v>201</v>
      </c>
      <c r="C189" s="36">
        <f t="shared" si="7"/>
        <v>0.31713548899027971</v>
      </c>
      <c r="D189" s="36">
        <f t="shared" si="8"/>
        <v>0.37074577918134338</v>
      </c>
      <c r="E189" s="3"/>
      <c r="F189" s="3"/>
      <c r="G189" s="3"/>
      <c r="H189" s="4" t="s">
        <v>201</v>
      </c>
      <c r="I189" s="36">
        <f t="shared" si="9"/>
        <v>0.29800815988275953</v>
      </c>
      <c r="J189" s="36">
        <f t="shared" si="10"/>
        <v>0.35516114255437836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1"/>
      <c r="B190" s="4" t="s">
        <v>202</v>
      </c>
      <c r="C190" s="36">
        <f t="shared" si="7"/>
        <v>5.0418567744495137E-2</v>
      </c>
      <c r="D190" s="36">
        <f t="shared" si="8"/>
        <v>7.2525203449532366E-2</v>
      </c>
      <c r="E190" s="3"/>
      <c r="F190" s="3"/>
      <c r="G190" s="3"/>
      <c r="H190" s="4" t="s">
        <v>202</v>
      </c>
      <c r="I190" s="36">
        <f t="shared" si="9"/>
        <v>4.6539478952535053E-2</v>
      </c>
      <c r="J190" s="36">
        <f t="shared" si="10"/>
        <v>6.4376072266038753E-2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1"/>
      <c r="B191" s="4" t="s">
        <v>53</v>
      </c>
      <c r="C191" s="36">
        <f t="shared" si="7"/>
        <v>1</v>
      </c>
      <c r="D191" s="36">
        <f t="shared" si="8"/>
        <v>1</v>
      </c>
      <c r="E191" s="3"/>
      <c r="F191" s="3"/>
      <c r="G191" s="3"/>
      <c r="H191" s="4" t="s">
        <v>53</v>
      </c>
      <c r="I191" s="36">
        <f>+I183/$I$183</f>
        <v>1</v>
      </c>
      <c r="J191" s="36">
        <f t="shared" si="10"/>
        <v>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H37" sqref="H37"/>
    </sheetView>
  </sheetViews>
  <sheetFormatPr baseColWidth="10" defaultColWidth="15.140625" defaultRowHeight="15" customHeight="1"/>
  <cols>
    <col min="1" max="1" width="8.28515625" customWidth="1"/>
    <col min="2" max="2" width="19.7109375" customWidth="1"/>
    <col min="3" max="3" width="10.7109375" customWidth="1"/>
    <col min="4" max="4" width="10" customWidth="1"/>
    <col min="5" max="5" width="10.85546875" customWidth="1"/>
    <col min="6" max="6" width="10.28515625" customWidth="1"/>
    <col min="7" max="7" width="11.140625" customWidth="1"/>
    <col min="8" max="8" width="8.28515625" customWidth="1"/>
    <col min="9" max="9" width="3" customWidth="1"/>
    <col min="10" max="10" width="12.42578125" customWidth="1"/>
    <col min="11" max="11" width="18.140625" customWidth="1"/>
    <col min="12" max="12" width="13.7109375" customWidth="1"/>
    <col min="13" max="13" width="10.42578125" customWidth="1"/>
    <col min="14" max="14" width="10.140625" customWidth="1"/>
    <col min="15" max="15" width="17.140625" customWidth="1"/>
    <col min="16" max="16" width="6.7109375" customWidth="1"/>
    <col min="17" max="17" width="8.28515625" customWidth="1"/>
    <col min="18" max="18" width="0.42578125" customWidth="1"/>
    <col min="19" max="19" width="4.28515625" customWidth="1"/>
    <col min="20" max="20" width="18.28515625" customWidth="1"/>
    <col min="21" max="21" width="13.5703125" customWidth="1"/>
    <col min="22" max="22" width="12.5703125" customWidth="1"/>
    <col min="23" max="23" width="8.28515625" customWidth="1"/>
    <col min="24" max="32" width="13.28515625" customWidth="1"/>
  </cols>
  <sheetData>
    <row r="1" spans="1:3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7" t="s">
        <v>0</v>
      </c>
      <c r="K2" s="8">
        <v>8751741</v>
      </c>
      <c r="L2" s="10">
        <f t="shared" ref="L2:L12" si="0">K2/$K$12</f>
        <v>0.9035930035548021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/>
      <c r="B3" s="3"/>
      <c r="C3" s="3"/>
      <c r="D3" s="3"/>
      <c r="E3" s="3"/>
      <c r="F3" s="3"/>
      <c r="G3" s="3"/>
      <c r="H3" s="3"/>
      <c r="I3" s="3"/>
      <c r="J3" s="7" t="s">
        <v>1</v>
      </c>
      <c r="K3" s="8">
        <v>229693</v>
      </c>
      <c r="L3" s="10">
        <f t="shared" si="0"/>
        <v>2.371516567566535E-2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7" t="s">
        <v>2</v>
      </c>
      <c r="K4" s="8">
        <v>217102</v>
      </c>
      <c r="L4" s="10">
        <f t="shared" si="0"/>
        <v>2.2415179820535668E-2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8" customHeight="1">
      <c r="A5" s="3"/>
      <c r="B5" s="14" t="s">
        <v>21</v>
      </c>
      <c r="C5" s="15">
        <v>2000</v>
      </c>
      <c r="D5" s="15">
        <v>2005</v>
      </c>
      <c r="E5" s="15">
        <v>2010</v>
      </c>
      <c r="F5" s="15">
        <v>2014</v>
      </c>
      <c r="G5" s="16" t="s">
        <v>24</v>
      </c>
      <c r="H5" s="3"/>
      <c r="I5" s="3"/>
      <c r="J5" s="7" t="s">
        <v>3</v>
      </c>
      <c r="K5" s="17">
        <v>187779</v>
      </c>
      <c r="L5" s="10">
        <f t="shared" si="0"/>
        <v>1.9387661336700571E-2</v>
      </c>
      <c r="M5" s="19"/>
      <c r="N5" s="19"/>
      <c r="O5" s="19"/>
      <c r="P5" s="19"/>
      <c r="Q5" s="19"/>
      <c r="R5" s="19"/>
      <c r="S5" s="19"/>
      <c r="T5" s="19"/>
      <c r="U5" s="3"/>
      <c r="V5" s="19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/>
      <c r="B6" s="7" t="s">
        <v>25</v>
      </c>
      <c r="C6" s="20">
        <v>152425</v>
      </c>
      <c r="D6" s="20">
        <v>165558</v>
      </c>
      <c r="E6" s="20">
        <v>177259</v>
      </c>
      <c r="F6" s="20">
        <v>187779</v>
      </c>
      <c r="G6" s="22">
        <f t="shared" ref="G6:G8" si="1">((F6/C6)^(1/14))-1</f>
        <v>1.5011055783068938E-2</v>
      </c>
      <c r="H6" s="23">
        <f>F6/F7</f>
        <v>1.9387661336700571E-2</v>
      </c>
      <c r="I6" s="3"/>
      <c r="J6" s="7" t="s">
        <v>4</v>
      </c>
      <c r="K6" s="17">
        <v>145238</v>
      </c>
      <c r="L6" s="10">
        <f t="shared" si="0"/>
        <v>1.4995420985412199E-2</v>
      </c>
      <c r="M6" s="19"/>
      <c r="N6" s="19"/>
      <c r="O6" s="19"/>
      <c r="P6" s="19"/>
      <c r="Q6" s="19"/>
      <c r="R6" s="19"/>
      <c r="S6" s="19"/>
      <c r="T6" s="19"/>
      <c r="U6" s="3"/>
      <c r="V6" s="19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/>
      <c r="B7" s="7" t="s">
        <v>27</v>
      </c>
      <c r="C7" s="20">
        <v>7767873</v>
      </c>
      <c r="D7" s="20">
        <v>8474342</v>
      </c>
      <c r="E7" s="20">
        <v>9113684</v>
      </c>
      <c r="F7" s="20">
        <v>9685490</v>
      </c>
      <c r="G7" s="22">
        <f t="shared" si="1"/>
        <v>1.5884300107735116E-2</v>
      </c>
      <c r="H7" s="3"/>
      <c r="I7" s="3"/>
      <c r="J7" s="7" t="s">
        <v>5</v>
      </c>
      <c r="K7" s="17">
        <v>80854</v>
      </c>
      <c r="L7" s="10">
        <f t="shared" si="0"/>
        <v>8.3479514201140054E-3</v>
      </c>
      <c r="M7" s="19"/>
      <c r="N7" s="19"/>
      <c r="O7" s="19"/>
      <c r="P7" s="19"/>
      <c r="Q7" s="19"/>
      <c r="R7" s="19"/>
      <c r="S7" s="19"/>
      <c r="T7" s="19"/>
      <c r="U7" s="3"/>
      <c r="V7" s="19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/>
      <c r="B8" s="7" t="s">
        <v>31</v>
      </c>
      <c r="C8" s="20">
        <v>25983588</v>
      </c>
      <c r="D8" s="20">
        <v>27810540</v>
      </c>
      <c r="E8" s="20">
        <v>29461933</v>
      </c>
      <c r="F8" s="20">
        <v>30817696</v>
      </c>
      <c r="G8" s="22">
        <f t="shared" si="1"/>
        <v>1.2261995196112707E-2</v>
      </c>
      <c r="I8" s="3"/>
      <c r="J8" s="7" t="s">
        <v>6</v>
      </c>
      <c r="K8" s="17">
        <v>27588</v>
      </c>
      <c r="L8" s="10">
        <f t="shared" si="0"/>
        <v>2.8483845422379249E-3</v>
      </c>
      <c r="M8" s="19"/>
      <c r="N8" s="19"/>
      <c r="O8" s="19"/>
      <c r="P8" s="19"/>
      <c r="Q8" s="19"/>
      <c r="R8" s="19"/>
      <c r="S8" s="19"/>
      <c r="T8" s="19"/>
      <c r="U8" s="3"/>
      <c r="V8" s="19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/>
      <c r="B9" s="3"/>
      <c r="C9" s="3"/>
      <c r="D9" s="3"/>
      <c r="E9" s="3"/>
      <c r="F9" s="3"/>
      <c r="G9" s="3"/>
      <c r="H9" s="3"/>
      <c r="I9" s="3"/>
      <c r="J9" s="7" t="s">
        <v>7</v>
      </c>
      <c r="K9" s="8">
        <v>22593</v>
      </c>
      <c r="L9" s="10">
        <f t="shared" si="0"/>
        <v>2.3326646354495228E-3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/>
      <c r="B10" s="3"/>
      <c r="C10" s="3"/>
      <c r="D10" s="3"/>
      <c r="E10" s="3"/>
      <c r="F10" s="3"/>
      <c r="G10" s="3"/>
      <c r="H10" s="3"/>
      <c r="I10" s="3"/>
      <c r="J10" s="7" t="s">
        <v>8</v>
      </c>
      <c r="K10" s="8">
        <v>14971</v>
      </c>
      <c r="L10" s="10">
        <f t="shared" si="0"/>
        <v>1.5457142591649984E-3</v>
      </c>
      <c r="M10" s="26"/>
      <c r="N10" s="26"/>
      <c r="O10" s="26"/>
      <c r="P10" s="2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3"/>
      <c r="B11" s="3"/>
      <c r="C11" s="3"/>
      <c r="D11" s="3"/>
      <c r="E11" s="3"/>
      <c r="F11" s="3"/>
      <c r="G11" s="3"/>
      <c r="H11" s="3"/>
      <c r="I11" s="3"/>
      <c r="J11" s="7" t="s">
        <v>9</v>
      </c>
      <c r="K11" s="17">
        <v>7931</v>
      </c>
      <c r="L11" s="10">
        <f t="shared" si="0"/>
        <v>8.1885376991768096E-4</v>
      </c>
      <c r="M11" s="27"/>
      <c r="N11" s="27"/>
      <c r="O11" s="27"/>
      <c r="P11" s="27"/>
      <c r="Q11" s="19"/>
      <c r="R11" s="19"/>
      <c r="S11" s="19"/>
      <c r="T11" s="28" t="s">
        <v>33</v>
      </c>
      <c r="U11" s="3"/>
      <c r="V11" s="19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3"/>
      <c r="B12" s="3"/>
      <c r="C12" s="3"/>
      <c r="D12" s="3"/>
      <c r="E12" s="3"/>
      <c r="F12" s="3"/>
      <c r="G12" s="3"/>
      <c r="H12" s="3"/>
      <c r="I12" s="3"/>
      <c r="J12" s="7" t="s">
        <v>34</v>
      </c>
      <c r="K12" s="29">
        <f>SUM(K2:K11)</f>
        <v>9685490</v>
      </c>
      <c r="L12" s="30">
        <f t="shared" si="0"/>
        <v>1</v>
      </c>
      <c r="M12" s="19"/>
      <c r="N12" s="19"/>
      <c r="O12" s="19"/>
      <c r="P12" s="19"/>
      <c r="Q12" s="19"/>
      <c r="R12" s="19"/>
      <c r="S12" s="19"/>
      <c r="T12" s="3"/>
      <c r="U12" s="3"/>
      <c r="V12" s="19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3"/>
      <c r="B13" s="59" t="s">
        <v>35</v>
      </c>
      <c r="C13" s="61" t="s">
        <v>37</v>
      </c>
      <c r="D13" s="61" t="s">
        <v>39</v>
      </c>
      <c r="E13" s="61" t="s">
        <v>40</v>
      </c>
      <c r="F13" s="61" t="s">
        <v>41</v>
      </c>
      <c r="G13" s="61" t="s">
        <v>42</v>
      </c>
      <c r="H13" s="3"/>
      <c r="I13" s="3"/>
      <c r="J13" s="27"/>
      <c r="K13" s="27"/>
      <c r="L13" s="27"/>
      <c r="M13" s="61" t="s">
        <v>37</v>
      </c>
      <c r="N13" s="61" t="s">
        <v>39</v>
      </c>
      <c r="O13" s="61" t="s">
        <v>51</v>
      </c>
      <c r="P13" s="27"/>
      <c r="Q13" s="26"/>
      <c r="R13" s="3"/>
      <c r="S13" s="3"/>
      <c r="T13" s="59" t="s">
        <v>35</v>
      </c>
      <c r="U13" s="61" t="s">
        <v>58</v>
      </c>
      <c r="V13" s="19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3"/>
      <c r="B14" s="60"/>
      <c r="C14" s="60"/>
      <c r="D14" s="60"/>
      <c r="E14" s="60"/>
      <c r="F14" s="60"/>
      <c r="G14" s="60"/>
      <c r="H14" s="3"/>
      <c r="I14" s="3"/>
      <c r="J14" s="19"/>
      <c r="K14" s="19"/>
      <c r="L14" s="19"/>
      <c r="M14" s="60"/>
      <c r="N14" s="60"/>
      <c r="O14" s="60"/>
      <c r="P14" s="19"/>
      <c r="Q14" s="19"/>
      <c r="R14" s="19"/>
      <c r="S14" s="34"/>
      <c r="T14" s="60"/>
      <c r="U14" s="60"/>
      <c r="V14" s="19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3"/>
      <c r="B15" s="7" t="s">
        <v>61</v>
      </c>
      <c r="C15" s="20">
        <v>82948</v>
      </c>
      <c r="D15" s="20">
        <v>99287</v>
      </c>
      <c r="E15" s="35">
        <v>640.79999999999995</v>
      </c>
      <c r="F15" s="37">
        <f t="shared" ref="F15:F27" si="2">D15/E15</f>
        <v>154.94225967540575</v>
      </c>
      <c r="G15" s="22">
        <f t="shared" ref="G15:G27" si="3">((D15/C15)^(1/14))-1</f>
        <v>1.2925734403029798E-2</v>
      </c>
      <c r="H15" s="23"/>
      <c r="I15" s="3"/>
      <c r="J15" s="62" t="s">
        <v>62</v>
      </c>
      <c r="K15" s="39" t="s">
        <v>64</v>
      </c>
      <c r="L15" s="7" t="s">
        <v>61</v>
      </c>
      <c r="M15" s="20">
        <v>82948</v>
      </c>
      <c r="N15" s="20">
        <v>99287</v>
      </c>
      <c r="O15" s="40">
        <f t="shared" ref="O15:O27" si="4">N15/$N$27</f>
        <v>0.52874389574979097</v>
      </c>
      <c r="P15" s="40">
        <f>O15</f>
        <v>0.52874389574979097</v>
      </c>
      <c r="Q15" s="19"/>
      <c r="R15" s="19"/>
      <c r="S15" s="34"/>
      <c r="T15" s="7" t="s">
        <v>61</v>
      </c>
      <c r="U15" s="10">
        <f t="shared" ref="U15:U27" si="5">D15/C15-1</f>
        <v>0.19697883011043071</v>
      </c>
      <c r="V15" s="19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/>
      <c r="B16" s="7" t="s">
        <v>66</v>
      </c>
      <c r="C16" s="20">
        <v>1390</v>
      </c>
      <c r="D16" s="20">
        <v>745</v>
      </c>
      <c r="E16" s="35">
        <v>347.7</v>
      </c>
      <c r="F16" s="41">
        <f t="shared" si="2"/>
        <v>2.1426517112453265</v>
      </c>
      <c r="G16" s="22">
        <f t="shared" si="3"/>
        <v>-4.3570501448383037E-2</v>
      </c>
      <c r="H16" s="23"/>
      <c r="I16" s="3"/>
      <c r="J16" s="63"/>
      <c r="K16" s="62" t="s">
        <v>70</v>
      </c>
      <c r="L16" s="42" t="s">
        <v>72</v>
      </c>
      <c r="M16" s="20">
        <v>14337</v>
      </c>
      <c r="N16" s="20">
        <v>19129</v>
      </c>
      <c r="O16" s="40">
        <f t="shared" si="4"/>
        <v>0.10186975114363161</v>
      </c>
      <c r="P16" s="40">
        <f>O16+O17</f>
        <v>0.42356174013068554</v>
      </c>
      <c r="Q16" s="19"/>
      <c r="R16" s="19"/>
      <c r="S16" s="34"/>
      <c r="T16" s="43" t="s">
        <v>66</v>
      </c>
      <c r="U16" s="44">
        <f t="shared" si="5"/>
        <v>-0.46402877697841727</v>
      </c>
      <c r="V16" s="19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/>
      <c r="B17" s="7" t="s">
        <v>77</v>
      </c>
      <c r="C17" s="20">
        <v>1686</v>
      </c>
      <c r="D17" s="20">
        <v>1203</v>
      </c>
      <c r="E17" s="20">
        <v>164.9</v>
      </c>
      <c r="F17" s="41">
        <f t="shared" si="2"/>
        <v>7.2953305033353546</v>
      </c>
      <c r="G17" s="22">
        <f t="shared" si="3"/>
        <v>-2.3821705229593704E-2</v>
      </c>
      <c r="H17" s="23"/>
      <c r="I17" s="3"/>
      <c r="J17" s="60"/>
      <c r="K17" s="60"/>
      <c r="L17" s="42" t="s">
        <v>82</v>
      </c>
      <c r="M17" s="20">
        <v>42966</v>
      </c>
      <c r="N17" s="20">
        <v>60407</v>
      </c>
      <c r="O17" s="40">
        <f t="shared" si="4"/>
        <v>0.32169198898705392</v>
      </c>
      <c r="P17" s="19"/>
      <c r="Q17" s="19"/>
      <c r="R17" s="19"/>
      <c r="S17" s="34"/>
      <c r="T17" s="7" t="s">
        <v>77</v>
      </c>
      <c r="U17" s="10">
        <f t="shared" si="5"/>
        <v>-0.28647686832740216</v>
      </c>
      <c r="V17" s="19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/>
      <c r="B18" s="45" t="s">
        <v>72</v>
      </c>
      <c r="C18" s="20">
        <v>14337</v>
      </c>
      <c r="D18" s="20">
        <v>19129</v>
      </c>
      <c r="E18" s="35">
        <v>716.8</v>
      </c>
      <c r="F18" s="41">
        <f t="shared" si="2"/>
        <v>26.686662946428573</v>
      </c>
      <c r="G18" s="22">
        <f t="shared" si="3"/>
        <v>2.0810866429281871E-2</v>
      </c>
      <c r="H18" s="23"/>
      <c r="I18" s="3"/>
      <c r="J18" s="64" t="s">
        <v>87</v>
      </c>
      <c r="K18" s="62" t="s">
        <v>64</v>
      </c>
      <c r="L18" s="7" t="s">
        <v>66</v>
      </c>
      <c r="M18" s="20">
        <v>1390</v>
      </c>
      <c r="N18" s="20">
        <v>745</v>
      </c>
      <c r="O18" s="40">
        <f t="shared" si="4"/>
        <v>3.9674297977942159E-3</v>
      </c>
      <c r="P18" s="46">
        <f>SUM(O18:O26)</f>
        <v>4.7694364119523484E-2</v>
      </c>
      <c r="Q18" s="19"/>
      <c r="R18" s="19"/>
      <c r="S18" s="19"/>
      <c r="T18" s="7" t="s">
        <v>72</v>
      </c>
      <c r="U18" s="10">
        <f t="shared" si="5"/>
        <v>0.33424007811955092</v>
      </c>
      <c r="V18" s="19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3"/>
      <c r="B19" s="45" t="s">
        <v>82</v>
      </c>
      <c r="C19" s="20">
        <v>42966</v>
      </c>
      <c r="D19" s="20">
        <v>60407</v>
      </c>
      <c r="E19" s="20">
        <v>150.1</v>
      </c>
      <c r="F19" s="37">
        <f t="shared" si="2"/>
        <v>402.44503664223851</v>
      </c>
      <c r="G19" s="22">
        <f t="shared" si="3"/>
        <v>2.4633943488417964E-2</v>
      </c>
      <c r="H19" s="23"/>
      <c r="I19" s="3"/>
      <c r="J19" s="63"/>
      <c r="K19" s="63"/>
      <c r="L19" s="7" t="s">
        <v>77</v>
      </c>
      <c r="M19" s="20">
        <v>1686</v>
      </c>
      <c r="N19" s="20">
        <v>1203</v>
      </c>
      <c r="O19" s="40">
        <f t="shared" si="4"/>
        <v>6.4064671768408604E-3</v>
      </c>
      <c r="P19" s="19"/>
      <c r="Q19" s="19"/>
      <c r="R19" s="19"/>
      <c r="S19" s="19"/>
      <c r="T19" s="43" t="s">
        <v>82</v>
      </c>
      <c r="U19" s="44">
        <f t="shared" si="5"/>
        <v>0.40592561560303486</v>
      </c>
      <c r="V19" s="19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3"/>
      <c r="B20" s="7" t="s">
        <v>92</v>
      </c>
      <c r="C20" s="20">
        <v>3143</v>
      </c>
      <c r="D20" s="20">
        <v>2429</v>
      </c>
      <c r="E20" s="35">
        <v>467.7</v>
      </c>
      <c r="F20" s="41">
        <f t="shared" si="2"/>
        <v>5.1935001069061366</v>
      </c>
      <c r="G20" s="22">
        <f t="shared" si="3"/>
        <v>-1.8238633405147309E-2</v>
      </c>
      <c r="H20" s="23"/>
      <c r="I20" s="3"/>
      <c r="J20" s="63"/>
      <c r="K20" s="63"/>
      <c r="L20" s="7" t="s">
        <v>92</v>
      </c>
      <c r="M20" s="20">
        <v>3143</v>
      </c>
      <c r="N20" s="20">
        <v>2429</v>
      </c>
      <c r="O20" s="40">
        <f t="shared" si="4"/>
        <v>1.293541876354651E-2</v>
      </c>
      <c r="P20" s="27"/>
      <c r="Q20" s="19"/>
      <c r="R20" s="27"/>
      <c r="S20" s="34"/>
      <c r="T20" s="7" t="s">
        <v>92</v>
      </c>
      <c r="U20" s="10">
        <f t="shared" si="5"/>
        <v>-0.22717149220489974</v>
      </c>
      <c r="V20" s="19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3"/>
      <c r="B21" s="7" t="s">
        <v>94</v>
      </c>
      <c r="C21" s="20">
        <v>678</v>
      </c>
      <c r="D21" s="20">
        <v>430</v>
      </c>
      <c r="E21" s="20">
        <v>145</v>
      </c>
      <c r="F21" s="41">
        <f t="shared" si="2"/>
        <v>2.9655172413793105</v>
      </c>
      <c r="G21" s="22">
        <f t="shared" si="3"/>
        <v>-3.2002585619614554E-2</v>
      </c>
      <c r="H21" s="23"/>
      <c r="I21" s="3"/>
      <c r="J21" s="63"/>
      <c r="K21" s="63"/>
      <c r="L21" s="7" t="s">
        <v>94</v>
      </c>
      <c r="M21" s="20">
        <v>678</v>
      </c>
      <c r="N21" s="20">
        <v>430</v>
      </c>
      <c r="O21" s="40">
        <f t="shared" si="4"/>
        <v>2.2899259235590773E-3</v>
      </c>
      <c r="P21" s="27"/>
      <c r="Q21" s="19"/>
      <c r="R21" s="27"/>
      <c r="S21" s="34"/>
      <c r="T21" s="7" t="s">
        <v>94</v>
      </c>
      <c r="U21" s="10">
        <f t="shared" si="5"/>
        <v>-0.36578171091445433</v>
      </c>
      <c r="V21" s="19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3"/>
      <c r="B22" s="7" t="s">
        <v>97</v>
      </c>
      <c r="C22" s="20">
        <v>1177</v>
      </c>
      <c r="D22" s="20">
        <v>521</v>
      </c>
      <c r="E22" s="20">
        <v>294</v>
      </c>
      <c r="F22" s="41">
        <f t="shared" si="2"/>
        <v>1.772108843537415</v>
      </c>
      <c r="G22" s="22">
        <f t="shared" si="3"/>
        <v>-5.6550493897907672E-2</v>
      </c>
      <c r="H22" s="23"/>
      <c r="I22" s="3"/>
      <c r="J22" s="63"/>
      <c r="K22" s="63"/>
      <c r="L22" s="7" t="s">
        <v>97</v>
      </c>
      <c r="M22" s="20">
        <v>1177</v>
      </c>
      <c r="N22" s="20">
        <v>521</v>
      </c>
      <c r="O22" s="40">
        <f t="shared" si="4"/>
        <v>2.774538153893673E-3</v>
      </c>
      <c r="P22" s="27"/>
      <c r="Q22" s="19"/>
      <c r="R22" s="27"/>
      <c r="S22" s="34"/>
      <c r="T22" s="7" t="s">
        <v>97</v>
      </c>
      <c r="U22" s="10">
        <f t="shared" si="5"/>
        <v>-0.5573491928632115</v>
      </c>
      <c r="V22" s="19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3"/>
      <c r="B23" s="7" t="s">
        <v>99</v>
      </c>
      <c r="C23" s="20">
        <v>819</v>
      </c>
      <c r="D23" s="20">
        <v>771</v>
      </c>
      <c r="E23" s="20">
        <v>48.2</v>
      </c>
      <c r="F23" s="41">
        <f t="shared" si="2"/>
        <v>15.995850622406637</v>
      </c>
      <c r="G23" s="22">
        <f t="shared" si="3"/>
        <v>-4.3046874640891852E-3</v>
      </c>
      <c r="H23" s="23"/>
      <c r="I23" s="3"/>
      <c r="J23" s="63"/>
      <c r="K23" s="63"/>
      <c r="L23" s="7" t="s">
        <v>99</v>
      </c>
      <c r="M23" s="20">
        <v>819</v>
      </c>
      <c r="N23" s="20">
        <v>771</v>
      </c>
      <c r="O23" s="40">
        <f t="shared" si="4"/>
        <v>4.1058904350326714E-3</v>
      </c>
      <c r="P23" s="19"/>
      <c r="Q23" s="19"/>
      <c r="R23" s="19"/>
      <c r="S23" s="34"/>
      <c r="T23" s="7" t="s">
        <v>99</v>
      </c>
      <c r="U23" s="10">
        <f t="shared" si="5"/>
        <v>-5.8608058608058622E-2</v>
      </c>
      <c r="V23" s="19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3"/>
      <c r="B24" s="7" t="s">
        <v>101</v>
      </c>
      <c r="C24" s="20">
        <v>1124</v>
      </c>
      <c r="D24" s="20">
        <v>1388</v>
      </c>
      <c r="E24" s="20">
        <v>216.9</v>
      </c>
      <c r="F24" s="41">
        <f t="shared" si="2"/>
        <v>6.3992623328722908</v>
      </c>
      <c r="G24" s="22">
        <f t="shared" si="3"/>
        <v>1.5183407906967927E-2</v>
      </c>
      <c r="H24" s="23"/>
      <c r="I24" s="3"/>
      <c r="J24" s="63"/>
      <c r="K24" s="63"/>
      <c r="L24" s="7" t="s">
        <v>101</v>
      </c>
      <c r="M24" s="20">
        <v>1124</v>
      </c>
      <c r="N24" s="20">
        <v>1388</v>
      </c>
      <c r="O24" s="40">
        <f t="shared" si="4"/>
        <v>7.3916678648837195E-3</v>
      </c>
      <c r="P24" s="19"/>
      <c r="Q24" s="19"/>
      <c r="R24" s="19"/>
      <c r="S24" s="34"/>
      <c r="T24" s="7" t="s">
        <v>101</v>
      </c>
      <c r="U24" s="10">
        <f t="shared" si="5"/>
        <v>0.23487544483985756</v>
      </c>
      <c r="V24" s="19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3"/>
      <c r="B25" s="7" t="s">
        <v>104</v>
      </c>
      <c r="C25" s="20">
        <v>1455</v>
      </c>
      <c r="D25" s="20">
        <v>1014</v>
      </c>
      <c r="E25" s="20">
        <v>259.39999999999998</v>
      </c>
      <c r="F25" s="41">
        <f t="shared" si="2"/>
        <v>3.9090208172706249</v>
      </c>
      <c r="G25" s="22">
        <f t="shared" si="3"/>
        <v>-2.5463271444974178E-2</v>
      </c>
      <c r="H25" s="23"/>
      <c r="I25" s="3"/>
      <c r="J25" s="63"/>
      <c r="K25" s="63"/>
      <c r="L25" s="7" t="s">
        <v>104</v>
      </c>
      <c r="M25" s="20">
        <v>1455</v>
      </c>
      <c r="N25" s="20">
        <v>1014</v>
      </c>
      <c r="O25" s="40">
        <f t="shared" si="4"/>
        <v>5.3999648522997778E-3</v>
      </c>
      <c r="P25" s="19"/>
      <c r="Q25" s="19"/>
      <c r="R25" s="19"/>
      <c r="S25" s="34"/>
      <c r="T25" s="7" t="s">
        <v>104</v>
      </c>
      <c r="U25" s="10">
        <f t="shared" si="5"/>
        <v>-0.30309278350515467</v>
      </c>
      <c r="V25" s="19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>
      <c r="A26" s="3"/>
      <c r="B26" s="7" t="s">
        <v>107</v>
      </c>
      <c r="C26" s="20">
        <v>702</v>
      </c>
      <c r="D26" s="20">
        <v>455</v>
      </c>
      <c r="E26" s="20">
        <v>204.3</v>
      </c>
      <c r="F26" s="41">
        <f t="shared" si="2"/>
        <v>2.2271169848262358</v>
      </c>
      <c r="G26" s="22">
        <f t="shared" si="3"/>
        <v>-3.0499219197821725E-2</v>
      </c>
      <c r="H26" s="23"/>
      <c r="I26" s="3"/>
      <c r="J26" s="60"/>
      <c r="K26" s="60"/>
      <c r="L26" s="7" t="s">
        <v>107</v>
      </c>
      <c r="M26" s="20">
        <v>702</v>
      </c>
      <c r="N26" s="20">
        <v>455</v>
      </c>
      <c r="O26" s="40">
        <f t="shared" si="4"/>
        <v>2.4230611516729774E-3</v>
      </c>
      <c r="P26" s="19"/>
      <c r="Q26" s="19"/>
      <c r="R26" s="19"/>
      <c r="S26" s="34"/>
      <c r="T26" s="7" t="s">
        <v>107</v>
      </c>
      <c r="U26" s="10">
        <f t="shared" si="5"/>
        <v>-0.35185185185185186</v>
      </c>
      <c r="V26" s="19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>
      <c r="A27" s="3"/>
      <c r="B27" s="7" t="s">
        <v>110</v>
      </c>
      <c r="C27" s="20">
        <f t="shared" ref="C27:E27" si="6">SUM(C15:C26)</f>
        <v>152425</v>
      </c>
      <c r="D27" s="20">
        <f t="shared" si="6"/>
        <v>187779</v>
      </c>
      <c r="E27" s="20">
        <f t="shared" si="6"/>
        <v>3655.8</v>
      </c>
      <c r="F27" s="41">
        <f t="shared" si="2"/>
        <v>51.364680781224351</v>
      </c>
      <c r="G27" s="22">
        <f t="shared" si="3"/>
        <v>1.5011055783068938E-2</v>
      </c>
      <c r="H27" s="48"/>
      <c r="I27" s="3"/>
      <c r="J27" s="49"/>
      <c r="K27" s="7"/>
      <c r="L27" s="7" t="s">
        <v>110</v>
      </c>
      <c r="M27" s="20">
        <f t="shared" ref="M27:N27" si="7">SUM(M15:M26)</f>
        <v>152425</v>
      </c>
      <c r="N27" s="20">
        <f t="shared" si="7"/>
        <v>187779</v>
      </c>
      <c r="O27" s="40">
        <f t="shared" si="4"/>
        <v>1</v>
      </c>
      <c r="P27" s="19"/>
      <c r="Q27" s="19"/>
      <c r="R27" s="19"/>
      <c r="S27" s="34"/>
      <c r="T27" s="7" t="s">
        <v>110</v>
      </c>
      <c r="U27" s="10">
        <f t="shared" si="5"/>
        <v>0.23194357880925054</v>
      </c>
      <c r="V27" s="19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3"/>
      <c r="B30" s="50"/>
      <c r="C30" s="57" t="s">
        <v>25</v>
      </c>
      <c r="D30" s="58"/>
      <c r="E30" s="57" t="s">
        <v>31</v>
      </c>
      <c r="F30" s="5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>
      <c r="A31" s="3"/>
      <c r="B31" s="50" t="s">
        <v>119</v>
      </c>
      <c r="C31" s="50">
        <v>1993</v>
      </c>
      <c r="D31" s="50">
        <v>2007</v>
      </c>
      <c r="E31" s="50">
        <v>1993</v>
      </c>
      <c r="F31" s="50">
        <v>2007</v>
      </c>
      <c r="G31" s="3"/>
      <c r="H31" s="3"/>
      <c r="I31" s="3"/>
      <c r="J31" s="19"/>
      <c r="K31" s="19"/>
      <c r="L31" s="19"/>
      <c r="M31" s="19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3"/>
      <c r="B32" s="50" t="s">
        <v>121</v>
      </c>
      <c r="C32" s="51">
        <v>0.34019440587185085</v>
      </c>
      <c r="D32" s="51">
        <v>0.28559455848414916</v>
      </c>
      <c r="E32" s="52" t="s">
        <v>123</v>
      </c>
      <c r="F32" s="52" t="s">
        <v>125</v>
      </c>
      <c r="G32" s="3"/>
      <c r="H32" s="3"/>
      <c r="I32" s="3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3"/>
      <c r="U32" s="3"/>
      <c r="V32" s="19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3"/>
      <c r="B33" s="50" t="s">
        <v>126</v>
      </c>
      <c r="C33" s="51">
        <v>0.29225153739337434</v>
      </c>
      <c r="D33" s="51">
        <v>0.27113445888497512</v>
      </c>
      <c r="E33" s="52" t="s">
        <v>127</v>
      </c>
      <c r="F33" s="52" t="s">
        <v>128</v>
      </c>
      <c r="G33" s="3"/>
      <c r="H33" s="3"/>
      <c r="I33" s="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3"/>
      <c r="U33" s="3"/>
      <c r="V33" s="19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3"/>
      <c r="B34" s="50" t="s">
        <v>129</v>
      </c>
      <c r="C34" s="51">
        <v>0.31713548899027971</v>
      </c>
      <c r="D34" s="51">
        <v>0.37074577918134338</v>
      </c>
      <c r="E34" s="52" t="s">
        <v>131</v>
      </c>
      <c r="F34" s="52" t="s">
        <v>132</v>
      </c>
      <c r="G34" s="3"/>
      <c r="H34" s="3"/>
      <c r="I34" s="3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3"/>
      <c r="U34" s="3"/>
      <c r="V34" s="19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3"/>
      <c r="B35" s="50" t="s">
        <v>133</v>
      </c>
      <c r="C35" s="51">
        <v>5.0418567744495137E-2</v>
      </c>
      <c r="D35" s="51">
        <v>7.2525203449532366E-2</v>
      </c>
      <c r="E35" s="52" t="s">
        <v>134</v>
      </c>
      <c r="F35" s="52" t="s">
        <v>135</v>
      </c>
      <c r="G35" s="3"/>
      <c r="H35" s="3"/>
      <c r="I35" s="3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3"/>
      <c r="U35" s="3"/>
      <c r="V35" s="19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3"/>
      <c r="B36" s="50" t="s">
        <v>53</v>
      </c>
      <c r="C36" s="53">
        <v>126025</v>
      </c>
      <c r="D36" s="53">
        <v>164660</v>
      </c>
      <c r="E36" s="53" t="s">
        <v>137</v>
      </c>
      <c r="F36" s="53" t="s">
        <v>138</v>
      </c>
      <c r="G36" s="3"/>
      <c r="H36" s="3"/>
      <c r="I36" s="3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3"/>
      <c r="U36" s="3"/>
      <c r="V36" s="19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>
      <c r="A37" s="3"/>
      <c r="B37" s="3"/>
      <c r="C37" s="3"/>
      <c r="D37" s="3"/>
      <c r="E37" s="54"/>
      <c r="F37" s="54"/>
      <c r="G37" s="3"/>
      <c r="H37" s="3"/>
      <c r="I37" s="3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3"/>
      <c r="U37" s="3"/>
      <c r="V37" s="19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3"/>
      <c r="B38" s="3"/>
      <c r="C38" s="3"/>
      <c r="D38" s="3"/>
      <c r="E38" s="3"/>
      <c r="F38" s="5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>
      <c r="A41" s="3"/>
      <c r="B41" s="3"/>
      <c r="C41" s="3"/>
      <c r="D41" s="3"/>
      <c r="E41" s="3"/>
      <c r="F41" s="3"/>
      <c r="G41" s="3"/>
      <c r="H41" s="3"/>
      <c r="I41" s="3"/>
      <c r="J41" s="19"/>
      <c r="K41" s="19"/>
      <c r="L41" s="19"/>
      <c r="M41" s="19"/>
      <c r="N41" s="19"/>
      <c r="O41" s="19"/>
      <c r="P41" s="19"/>
      <c r="Q41" s="1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>
      <c r="A42" s="3"/>
      <c r="B42" s="3"/>
      <c r="C42" s="3"/>
      <c r="D42" s="3"/>
      <c r="E42" s="3"/>
      <c r="F42" s="3"/>
      <c r="G42" s="3"/>
      <c r="H42" s="3"/>
      <c r="I42" s="3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3"/>
      <c r="B43" s="50"/>
      <c r="C43" s="57" t="s">
        <v>25</v>
      </c>
      <c r="D43" s="58"/>
      <c r="E43" s="57" t="s">
        <v>31</v>
      </c>
      <c r="F43" s="58"/>
      <c r="G43" s="3"/>
      <c r="H43" s="3"/>
      <c r="I43" s="3"/>
      <c r="J43" s="34"/>
      <c r="K43" s="34"/>
      <c r="L43" s="34"/>
      <c r="M43" s="34"/>
      <c r="N43" s="34"/>
      <c r="O43" s="34"/>
      <c r="P43" s="34"/>
      <c r="Q43" s="34"/>
      <c r="R43" s="19"/>
      <c r="S43" s="34"/>
      <c r="T43" s="3"/>
      <c r="U43" s="3"/>
      <c r="V43" s="19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>
      <c r="A44" s="3"/>
      <c r="B44" s="50"/>
      <c r="C44" s="50">
        <v>1993</v>
      </c>
      <c r="D44" s="50">
        <v>2007</v>
      </c>
      <c r="E44" s="50">
        <v>1993</v>
      </c>
      <c r="F44" s="50">
        <v>2007</v>
      </c>
      <c r="G44" s="3"/>
      <c r="H44" s="3"/>
      <c r="I44" s="3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3"/>
      <c r="U44" s="3"/>
      <c r="V44" s="19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3"/>
      <c r="B45" s="50" t="s">
        <v>144</v>
      </c>
      <c r="C45" s="41">
        <v>26.174481253719499</v>
      </c>
      <c r="D45" s="41">
        <v>29.465456091339732</v>
      </c>
      <c r="E45" s="55">
        <v>25</v>
      </c>
      <c r="F45" s="55">
        <v>28.4</v>
      </c>
      <c r="G45" s="3"/>
      <c r="H45" s="3"/>
      <c r="I45" s="3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3"/>
      <c r="U45" s="3"/>
      <c r="V45" s="19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3"/>
      <c r="B46" s="50" t="s">
        <v>146</v>
      </c>
      <c r="C46" s="41">
        <v>22</v>
      </c>
      <c r="D46" s="41">
        <v>26</v>
      </c>
      <c r="E46" s="55">
        <v>21</v>
      </c>
      <c r="F46" s="55">
        <v>25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>
      <c r="A47" s="3"/>
      <c r="B47" s="50" t="s">
        <v>148</v>
      </c>
      <c r="C47" s="51">
        <v>0.64099325503268312</v>
      </c>
      <c r="D47" s="51">
        <v>0.55792302160996099</v>
      </c>
      <c r="E47" s="53" t="s">
        <v>149</v>
      </c>
      <c r="F47" s="53" t="s">
        <v>150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3"/>
      <c r="C50" s="3"/>
      <c r="D50" s="3"/>
      <c r="E50" s="3"/>
      <c r="F50" s="3"/>
      <c r="G50" s="3"/>
      <c r="H50" s="3"/>
      <c r="I50" s="19"/>
      <c r="J50" s="19"/>
      <c r="K50" s="19"/>
      <c r="L50" s="19"/>
      <c r="M50" s="19"/>
      <c r="N50" s="19"/>
      <c r="O50" s="19"/>
      <c r="P50" s="19"/>
      <c r="Q50" s="19"/>
      <c r="R50" s="3"/>
      <c r="S50" s="3"/>
      <c r="T50" s="3"/>
      <c r="U50" s="3"/>
      <c r="V50" s="19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3"/>
      <c r="B51" s="3"/>
      <c r="C51" s="3"/>
      <c r="D51" s="3"/>
      <c r="E51" s="3"/>
      <c r="F51" s="3"/>
      <c r="G51" s="3"/>
      <c r="H51" s="19"/>
      <c r="I51" s="34"/>
      <c r="J51" s="19"/>
      <c r="K51" s="19"/>
      <c r="L51" s="19"/>
      <c r="M51" s="19"/>
      <c r="N51" s="19"/>
      <c r="O51" s="19"/>
      <c r="P51" s="19"/>
      <c r="Q51" s="34"/>
      <c r="R51" s="3"/>
      <c r="S51" s="3"/>
      <c r="T51" s="3"/>
      <c r="U51" s="3"/>
      <c r="V51" s="34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3"/>
      <c r="B52" s="3"/>
      <c r="C52" s="3"/>
      <c r="D52" s="3"/>
      <c r="E52" s="3"/>
      <c r="F52" s="3"/>
      <c r="G52" s="3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3"/>
      <c r="S52" s="3"/>
      <c r="T52" s="3"/>
      <c r="U52" s="3"/>
      <c r="V52" s="19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19">
    <mergeCell ref="M13:M14"/>
    <mergeCell ref="N13:N14"/>
    <mergeCell ref="G13:G14"/>
    <mergeCell ref="T13:T14"/>
    <mergeCell ref="U13:U14"/>
    <mergeCell ref="O13:O14"/>
    <mergeCell ref="J15:J17"/>
    <mergeCell ref="J18:J26"/>
    <mergeCell ref="K16:K17"/>
    <mergeCell ref="K18:K26"/>
    <mergeCell ref="C30:D30"/>
    <mergeCell ref="E30:F30"/>
    <mergeCell ref="C43:D43"/>
    <mergeCell ref="E43:F43"/>
    <mergeCell ref="B13:B14"/>
    <mergeCell ref="C13:C14"/>
    <mergeCell ref="D13:D14"/>
    <mergeCell ref="E13:E14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0" width="8.28515625" customWidth="1"/>
    <col min="11" max="26" width="13.28515625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Población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2015-09-21T19:59:37Z</dcterms:modified>
</cp:coreProperties>
</file>