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Ecological and evolutionary priority effects/Data/"/>
    </mc:Choice>
  </mc:AlternateContent>
  <xr:revisionPtr revIDLastSave="0" documentId="13_ncr:1_{356783C2-BB09-6040-A9A8-D5351F53A8DA}" xr6:coauthVersionLast="47" xr6:coauthVersionMax="47" xr10:uidLastSave="{00000000-0000-0000-0000-000000000000}"/>
  <bookViews>
    <workbookView xWindow="2860" yWindow="500" windowWidth="23800" windowHeight="16240" xr2:uid="{73629FE1-09B4-314E-8B1E-399320DDD0A2}"/>
  </bookViews>
  <sheets>
    <sheet name="Pantoea_dispersa" sheetId="1" r:id="rId1"/>
    <sheet name="Pseudomonas_protegens" sheetId="3" r:id="rId2"/>
    <sheet name="Pseudomonas_syringae" sheetId="4" r:id="rId3"/>
    <sheet name="Spatial_colonization" sheetId="5" r:id="rId4"/>
    <sheet name="Symptom_scor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5" l="1"/>
  <c r="C9" i="5"/>
  <c r="D7" i="5"/>
  <c r="C7" i="5"/>
  <c r="D6" i="5"/>
  <c r="C6" i="5"/>
  <c r="D8" i="5"/>
  <c r="C8" i="5"/>
  <c r="D5" i="5"/>
  <c r="C5" i="5"/>
  <c r="D4" i="5"/>
  <c r="C4" i="5"/>
  <c r="D10" i="5"/>
  <c r="C10" i="5"/>
  <c r="D13" i="5"/>
  <c r="C13" i="5"/>
  <c r="D3" i="5"/>
  <c r="C3" i="5"/>
  <c r="D2" i="5"/>
  <c r="C2" i="5"/>
  <c r="D12" i="5"/>
  <c r="C12" i="5"/>
  <c r="D11" i="5"/>
  <c r="C11" i="5"/>
</calcChain>
</file>

<file path=xl/sharedStrings.xml><?xml version="1.0" encoding="utf-8"?>
<sst xmlns="http://schemas.openxmlformats.org/spreadsheetml/2006/main" count="654" uniqueCount="34">
  <si>
    <t>treatment</t>
  </si>
  <si>
    <t>competitor_day</t>
  </si>
  <si>
    <t>focal_day</t>
  </si>
  <si>
    <t>ancestral</t>
  </si>
  <si>
    <t>focal_evolution</t>
  </si>
  <si>
    <t>focal_CFU</t>
  </si>
  <si>
    <t>competitor_CFU</t>
  </si>
  <si>
    <t>evolved</t>
  </si>
  <si>
    <t>competitorD0_MgD0</t>
  </si>
  <si>
    <t>competitorD0_MgD3</t>
  </si>
  <si>
    <t>competitorD0_focalP0D0</t>
  </si>
  <si>
    <t>competitorD0_focalP0D3</t>
  </si>
  <si>
    <t>focalP0D0_MgD0</t>
  </si>
  <si>
    <t>focalP0D0_MgD3</t>
  </si>
  <si>
    <t>focalP0D0_competitorD3</t>
  </si>
  <si>
    <t>competitorD0_focalP6D0</t>
  </si>
  <si>
    <t>competitorD0_focalP6D3</t>
  </si>
  <si>
    <t>focalP6D0_MgD0</t>
  </si>
  <si>
    <t>focalP6D0_MgD3</t>
  </si>
  <si>
    <t>focalP6D0_competitorD3</t>
  </si>
  <si>
    <t>NA</t>
  </si>
  <si>
    <t>focalP0D0_competitorD0</t>
  </si>
  <si>
    <t>focalP6D0_competitorD0</t>
  </si>
  <si>
    <t>focalP0</t>
  </si>
  <si>
    <t>focalP6</t>
  </si>
  <si>
    <t>leaf_wash_CFU</t>
  </si>
  <si>
    <t>leaf_homogenate_CFU</t>
  </si>
  <si>
    <t>Mg</t>
  </si>
  <si>
    <t>day1</t>
  </si>
  <si>
    <t>day2</t>
  </si>
  <si>
    <t>day3</t>
  </si>
  <si>
    <t>day0</t>
  </si>
  <si>
    <t>day4</t>
  </si>
  <si>
    <t>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</si>
</sst>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DA35-A04A-0243-9585-EAAB82A61560}">
  <sheetPr>
    <pageSetUpPr fitToPage="1"/>
  </sheetPr>
  <dimension ref="A1:H73"/>
  <sheetViews>
    <sheetView tabSelected="1" zoomScale="120" zoomScaleNormal="120" workbookViewId="0">
      <pane ySplit="1" topLeftCell="A2" activePane="bottomLeft" state="frozen"/>
      <selection pane="bottomLeft" activeCell="G9" sqref="G9"/>
    </sheetView>
  </sheetViews>
  <sheetFormatPr baseColWidth="10" defaultRowHeight="16" x14ac:dyDescent="0.2"/>
  <cols>
    <col min="1" max="1" width="24.33203125" customWidth="1"/>
    <col min="2" max="2" width="14.6640625" customWidth="1"/>
    <col min="3" max="3" width="10.83203125" customWidth="1"/>
    <col min="4" max="4" width="14.33203125" customWidth="1"/>
    <col min="5" max="5" width="16.5" customWidth="1"/>
    <col min="6" max="6" width="1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/>
      <c r="H1" s="1"/>
    </row>
    <row r="2" spans="1:8" x14ac:dyDescent="0.2">
      <c r="A2" t="s">
        <v>10</v>
      </c>
      <c r="B2">
        <v>0</v>
      </c>
      <c r="C2">
        <v>0</v>
      </c>
      <c r="D2" t="s">
        <v>3</v>
      </c>
      <c r="E2">
        <v>18000</v>
      </c>
      <c r="F2">
        <v>1850</v>
      </c>
    </row>
    <row r="3" spans="1:8" x14ac:dyDescent="0.2">
      <c r="A3" t="s">
        <v>10</v>
      </c>
      <c r="B3">
        <v>0</v>
      </c>
      <c r="C3">
        <v>0</v>
      </c>
      <c r="D3" t="s">
        <v>3</v>
      </c>
      <c r="E3">
        <v>12000</v>
      </c>
      <c r="F3">
        <v>1250</v>
      </c>
    </row>
    <row r="4" spans="1:8" x14ac:dyDescent="0.2">
      <c r="A4" t="s">
        <v>10</v>
      </c>
      <c r="B4">
        <v>0</v>
      </c>
      <c r="C4">
        <v>0</v>
      </c>
      <c r="D4" t="s">
        <v>3</v>
      </c>
      <c r="E4">
        <v>25500</v>
      </c>
      <c r="F4">
        <v>6500</v>
      </c>
    </row>
    <row r="5" spans="1:8" x14ac:dyDescent="0.2">
      <c r="A5" t="s">
        <v>10</v>
      </c>
      <c r="B5">
        <v>0</v>
      </c>
      <c r="C5">
        <v>0</v>
      </c>
      <c r="D5" t="s">
        <v>3</v>
      </c>
      <c r="E5">
        <v>19000</v>
      </c>
      <c r="F5">
        <v>2000</v>
      </c>
    </row>
    <row r="6" spans="1:8" x14ac:dyDescent="0.2">
      <c r="A6" t="s">
        <v>10</v>
      </c>
      <c r="B6">
        <v>0</v>
      </c>
      <c r="C6">
        <v>0</v>
      </c>
      <c r="D6" t="s">
        <v>3</v>
      </c>
      <c r="E6">
        <v>2600</v>
      </c>
      <c r="F6">
        <v>550</v>
      </c>
    </row>
    <row r="7" spans="1:8" x14ac:dyDescent="0.2">
      <c r="A7" t="s">
        <v>10</v>
      </c>
      <c r="B7">
        <v>0</v>
      </c>
      <c r="C7">
        <v>0</v>
      </c>
      <c r="D7" t="s">
        <v>3</v>
      </c>
      <c r="E7">
        <v>6250</v>
      </c>
      <c r="F7">
        <v>850</v>
      </c>
    </row>
    <row r="8" spans="1:8" x14ac:dyDescent="0.2">
      <c r="A8" t="s">
        <v>15</v>
      </c>
      <c r="B8">
        <v>0</v>
      </c>
      <c r="C8">
        <v>0</v>
      </c>
      <c r="D8" t="s">
        <v>7</v>
      </c>
      <c r="E8">
        <v>2700</v>
      </c>
      <c r="F8">
        <v>6500</v>
      </c>
    </row>
    <row r="9" spans="1:8" x14ac:dyDescent="0.2">
      <c r="A9" t="s">
        <v>15</v>
      </c>
      <c r="B9">
        <v>0</v>
      </c>
      <c r="C9">
        <v>0</v>
      </c>
      <c r="D9" t="s">
        <v>7</v>
      </c>
      <c r="E9">
        <v>10500</v>
      </c>
      <c r="F9">
        <v>7500</v>
      </c>
    </row>
    <row r="10" spans="1:8" x14ac:dyDescent="0.2">
      <c r="A10" t="s">
        <v>15</v>
      </c>
      <c r="B10">
        <v>0</v>
      </c>
      <c r="C10">
        <v>0</v>
      </c>
      <c r="D10" t="s">
        <v>7</v>
      </c>
      <c r="E10">
        <v>10000</v>
      </c>
      <c r="F10">
        <v>9000</v>
      </c>
    </row>
    <row r="11" spans="1:8" x14ac:dyDescent="0.2">
      <c r="A11" t="s">
        <v>15</v>
      </c>
      <c r="B11">
        <v>0</v>
      </c>
      <c r="C11">
        <v>0</v>
      </c>
      <c r="D11" t="s">
        <v>7</v>
      </c>
      <c r="E11">
        <v>13100</v>
      </c>
      <c r="F11">
        <v>3500</v>
      </c>
    </row>
    <row r="12" spans="1:8" x14ac:dyDescent="0.2">
      <c r="A12" t="s">
        <v>15</v>
      </c>
      <c r="B12">
        <v>0</v>
      </c>
      <c r="C12">
        <v>0</v>
      </c>
      <c r="D12" t="s">
        <v>7</v>
      </c>
      <c r="E12">
        <v>8500</v>
      </c>
      <c r="F12">
        <v>1650</v>
      </c>
    </row>
    <row r="13" spans="1:8" x14ac:dyDescent="0.2">
      <c r="A13" t="s">
        <v>15</v>
      </c>
      <c r="B13">
        <v>0</v>
      </c>
      <c r="C13">
        <v>0</v>
      </c>
      <c r="D13" t="s">
        <v>7</v>
      </c>
      <c r="E13">
        <v>3500</v>
      </c>
      <c r="F13">
        <v>2100</v>
      </c>
    </row>
    <row r="14" spans="1:8" x14ac:dyDescent="0.2">
      <c r="A14" t="s">
        <v>11</v>
      </c>
      <c r="B14">
        <v>0</v>
      </c>
      <c r="C14">
        <v>3</v>
      </c>
      <c r="D14" t="s">
        <v>3</v>
      </c>
      <c r="E14">
        <v>8500</v>
      </c>
      <c r="F14">
        <v>11000</v>
      </c>
    </row>
    <row r="15" spans="1:8" x14ac:dyDescent="0.2">
      <c r="A15" t="s">
        <v>11</v>
      </c>
      <c r="B15">
        <v>0</v>
      </c>
      <c r="C15">
        <v>3</v>
      </c>
      <c r="D15" t="s">
        <v>3</v>
      </c>
      <c r="E15">
        <v>1250</v>
      </c>
      <c r="F15">
        <v>5000</v>
      </c>
    </row>
    <row r="16" spans="1:8" x14ac:dyDescent="0.2">
      <c r="A16" t="s">
        <v>11</v>
      </c>
      <c r="B16">
        <v>0</v>
      </c>
      <c r="C16">
        <v>3</v>
      </c>
      <c r="D16" t="s">
        <v>3</v>
      </c>
      <c r="E16">
        <v>6500</v>
      </c>
      <c r="F16">
        <v>10500</v>
      </c>
    </row>
    <row r="17" spans="1:6" x14ac:dyDescent="0.2">
      <c r="A17" t="s">
        <v>11</v>
      </c>
      <c r="B17">
        <v>0</v>
      </c>
      <c r="C17">
        <v>3</v>
      </c>
      <c r="D17" t="s">
        <v>3</v>
      </c>
      <c r="E17">
        <v>4200</v>
      </c>
      <c r="F17">
        <v>10500</v>
      </c>
    </row>
    <row r="18" spans="1:6" x14ac:dyDescent="0.2">
      <c r="A18" t="s">
        <v>11</v>
      </c>
      <c r="B18">
        <v>0</v>
      </c>
      <c r="C18">
        <v>3</v>
      </c>
      <c r="D18" t="s">
        <v>3</v>
      </c>
      <c r="E18">
        <v>1450</v>
      </c>
      <c r="F18">
        <v>15500</v>
      </c>
    </row>
    <row r="19" spans="1:6" x14ac:dyDescent="0.2">
      <c r="A19" t="s">
        <v>11</v>
      </c>
      <c r="B19">
        <v>0</v>
      </c>
      <c r="C19">
        <v>3</v>
      </c>
      <c r="D19" t="s">
        <v>3</v>
      </c>
      <c r="E19">
        <v>1100</v>
      </c>
      <c r="F19">
        <v>2250</v>
      </c>
    </row>
    <row r="20" spans="1:6" x14ac:dyDescent="0.2">
      <c r="A20" t="s">
        <v>16</v>
      </c>
      <c r="B20">
        <v>0</v>
      </c>
      <c r="C20">
        <v>3</v>
      </c>
      <c r="D20" t="s">
        <v>7</v>
      </c>
      <c r="E20">
        <v>2550</v>
      </c>
      <c r="F20">
        <v>4000</v>
      </c>
    </row>
    <row r="21" spans="1:6" x14ac:dyDescent="0.2">
      <c r="A21" t="s">
        <v>16</v>
      </c>
      <c r="B21">
        <v>0</v>
      </c>
      <c r="C21">
        <v>3</v>
      </c>
      <c r="D21" t="s">
        <v>7</v>
      </c>
      <c r="E21">
        <v>2850</v>
      </c>
      <c r="F21">
        <v>2350</v>
      </c>
    </row>
    <row r="22" spans="1:6" x14ac:dyDescent="0.2">
      <c r="A22" t="s">
        <v>16</v>
      </c>
      <c r="B22">
        <v>0</v>
      </c>
      <c r="C22">
        <v>3</v>
      </c>
      <c r="D22" t="s">
        <v>7</v>
      </c>
      <c r="E22">
        <v>9000</v>
      </c>
      <c r="F22">
        <v>10500</v>
      </c>
    </row>
    <row r="23" spans="1:6" x14ac:dyDescent="0.2">
      <c r="A23" t="s">
        <v>16</v>
      </c>
      <c r="B23">
        <v>0</v>
      </c>
      <c r="C23">
        <v>3</v>
      </c>
      <c r="D23" t="s">
        <v>7</v>
      </c>
      <c r="E23">
        <v>3200</v>
      </c>
      <c r="F23">
        <v>4050</v>
      </c>
    </row>
    <row r="24" spans="1:6" x14ac:dyDescent="0.2">
      <c r="A24" t="s">
        <v>16</v>
      </c>
      <c r="B24">
        <v>0</v>
      </c>
      <c r="C24">
        <v>3</v>
      </c>
      <c r="D24" t="s">
        <v>7</v>
      </c>
      <c r="E24">
        <v>2750</v>
      </c>
      <c r="F24">
        <v>6000</v>
      </c>
    </row>
    <row r="25" spans="1:6" x14ac:dyDescent="0.2">
      <c r="A25" t="s">
        <v>16</v>
      </c>
      <c r="B25">
        <v>0</v>
      </c>
      <c r="C25">
        <v>3</v>
      </c>
      <c r="D25" t="s">
        <v>7</v>
      </c>
      <c r="E25">
        <v>1000</v>
      </c>
      <c r="F25">
        <v>4500</v>
      </c>
    </row>
    <row r="26" spans="1:6" x14ac:dyDescent="0.2">
      <c r="A26" t="s">
        <v>14</v>
      </c>
      <c r="B26">
        <v>3</v>
      </c>
      <c r="C26">
        <v>0</v>
      </c>
      <c r="D26" t="s">
        <v>3</v>
      </c>
      <c r="E26">
        <v>12000</v>
      </c>
      <c r="F26">
        <v>1350</v>
      </c>
    </row>
    <row r="27" spans="1:6" x14ac:dyDescent="0.2">
      <c r="A27" t="s">
        <v>14</v>
      </c>
      <c r="B27">
        <v>3</v>
      </c>
      <c r="C27">
        <v>0</v>
      </c>
      <c r="D27" t="s">
        <v>3</v>
      </c>
      <c r="E27">
        <v>18500</v>
      </c>
      <c r="F27">
        <v>650</v>
      </c>
    </row>
    <row r="28" spans="1:6" x14ac:dyDescent="0.2">
      <c r="A28" t="s">
        <v>14</v>
      </c>
      <c r="B28">
        <v>3</v>
      </c>
      <c r="C28">
        <v>0</v>
      </c>
      <c r="D28" t="s">
        <v>3</v>
      </c>
      <c r="E28">
        <v>23500</v>
      </c>
      <c r="F28">
        <v>1700</v>
      </c>
    </row>
    <row r="29" spans="1:6" x14ac:dyDescent="0.2">
      <c r="A29" t="s">
        <v>14</v>
      </c>
      <c r="B29">
        <v>3</v>
      </c>
      <c r="C29">
        <v>0</v>
      </c>
      <c r="D29" t="s">
        <v>3</v>
      </c>
      <c r="E29">
        <v>34500</v>
      </c>
      <c r="F29">
        <v>4300</v>
      </c>
    </row>
    <row r="30" spans="1:6" x14ac:dyDescent="0.2">
      <c r="A30" t="s">
        <v>14</v>
      </c>
      <c r="B30">
        <v>3</v>
      </c>
      <c r="C30">
        <v>0</v>
      </c>
      <c r="D30" t="s">
        <v>3</v>
      </c>
      <c r="E30">
        <v>2350</v>
      </c>
      <c r="F30">
        <v>450</v>
      </c>
    </row>
    <row r="31" spans="1:6" x14ac:dyDescent="0.2">
      <c r="A31" t="s">
        <v>14</v>
      </c>
      <c r="B31">
        <v>3</v>
      </c>
      <c r="C31">
        <v>0</v>
      </c>
      <c r="D31" t="s">
        <v>3</v>
      </c>
      <c r="E31">
        <v>6000</v>
      </c>
      <c r="F31">
        <v>500</v>
      </c>
    </row>
    <row r="32" spans="1:6" x14ac:dyDescent="0.2">
      <c r="A32" t="s">
        <v>19</v>
      </c>
      <c r="B32">
        <v>3</v>
      </c>
      <c r="C32">
        <v>0</v>
      </c>
      <c r="D32" t="s">
        <v>7</v>
      </c>
      <c r="E32">
        <v>8000</v>
      </c>
      <c r="F32">
        <v>130</v>
      </c>
    </row>
    <row r="33" spans="1:6" x14ac:dyDescent="0.2">
      <c r="A33" t="s">
        <v>19</v>
      </c>
      <c r="B33">
        <v>3</v>
      </c>
      <c r="C33">
        <v>0</v>
      </c>
      <c r="D33" t="s">
        <v>7</v>
      </c>
      <c r="E33">
        <v>2150</v>
      </c>
      <c r="F33">
        <v>120</v>
      </c>
    </row>
    <row r="34" spans="1:6" x14ac:dyDescent="0.2">
      <c r="A34" t="s">
        <v>19</v>
      </c>
      <c r="B34">
        <v>3</v>
      </c>
      <c r="C34">
        <v>0</v>
      </c>
      <c r="D34" t="s">
        <v>7</v>
      </c>
      <c r="E34">
        <v>9000</v>
      </c>
      <c r="F34">
        <v>1250</v>
      </c>
    </row>
    <row r="35" spans="1:6" x14ac:dyDescent="0.2">
      <c r="A35" t="s">
        <v>19</v>
      </c>
      <c r="B35">
        <v>3</v>
      </c>
      <c r="C35">
        <v>0</v>
      </c>
      <c r="D35" t="s">
        <v>7</v>
      </c>
      <c r="E35">
        <v>13000</v>
      </c>
      <c r="F35">
        <v>7000</v>
      </c>
    </row>
    <row r="36" spans="1:6" x14ac:dyDescent="0.2">
      <c r="A36" t="s">
        <v>19</v>
      </c>
      <c r="B36">
        <v>3</v>
      </c>
      <c r="C36">
        <v>0</v>
      </c>
      <c r="D36" t="s">
        <v>7</v>
      </c>
      <c r="E36">
        <v>24500</v>
      </c>
      <c r="F36">
        <v>1550</v>
      </c>
    </row>
    <row r="37" spans="1:6" x14ac:dyDescent="0.2">
      <c r="A37" t="s">
        <v>19</v>
      </c>
      <c r="B37">
        <v>3</v>
      </c>
      <c r="C37">
        <v>0</v>
      </c>
      <c r="D37" t="s">
        <v>7</v>
      </c>
      <c r="E37">
        <v>26000</v>
      </c>
      <c r="F37">
        <v>220</v>
      </c>
    </row>
    <row r="38" spans="1:6" x14ac:dyDescent="0.2">
      <c r="A38" t="s">
        <v>12</v>
      </c>
      <c r="B38" t="s">
        <v>20</v>
      </c>
      <c r="C38">
        <v>0</v>
      </c>
      <c r="D38" t="s">
        <v>3</v>
      </c>
      <c r="E38">
        <v>10000</v>
      </c>
      <c r="F38">
        <v>400</v>
      </c>
    </row>
    <row r="39" spans="1:6" x14ac:dyDescent="0.2">
      <c r="A39" t="s">
        <v>12</v>
      </c>
      <c r="B39" t="s">
        <v>20</v>
      </c>
      <c r="C39">
        <v>0</v>
      </c>
      <c r="D39" t="s">
        <v>3</v>
      </c>
      <c r="E39">
        <v>21500</v>
      </c>
      <c r="F39">
        <v>0</v>
      </c>
    </row>
    <row r="40" spans="1:6" x14ac:dyDescent="0.2">
      <c r="A40" t="s">
        <v>12</v>
      </c>
      <c r="B40" t="s">
        <v>20</v>
      </c>
      <c r="C40">
        <v>0</v>
      </c>
      <c r="D40" t="s">
        <v>3</v>
      </c>
      <c r="E40">
        <v>13500</v>
      </c>
      <c r="F40">
        <v>0.5</v>
      </c>
    </row>
    <row r="41" spans="1:6" x14ac:dyDescent="0.2">
      <c r="A41" t="s">
        <v>12</v>
      </c>
      <c r="B41" t="s">
        <v>20</v>
      </c>
      <c r="C41">
        <v>0</v>
      </c>
      <c r="D41" t="s">
        <v>3</v>
      </c>
      <c r="E41">
        <v>23000</v>
      </c>
      <c r="F41">
        <v>0.5</v>
      </c>
    </row>
    <row r="42" spans="1:6" x14ac:dyDescent="0.2">
      <c r="A42" t="s">
        <v>12</v>
      </c>
      <c r="B42" t="s">
        <v>20</v>
      </c>
      <c r="C42">
        <v>0</v>
      </c>
      <c r="D42" t="s">
        <v>3</v>
      </c>
      <c r="E42">
        <v>17000</v>
      </c>
      <c r="F42">
        <v>0.5</v>
      </c>
    </row>
    <row r="43" spans="1:6" x14ac:dyDescent="0.2">
      <c r="A43" t="s">
        <v>12</v>
      </c>
      <c r="B43" t="s">
        <v>20</v>
      </c>
      <c r="C43">
        <v>0</v>
      </c>
      <c r="D43" t="s">
        <v>3</v>
      </c>
      <c r="E43">
        <v>33500</v>
      </c>
      <c r="F43">
        <v>0</v>
      </c>
    </row>
    <row r="44" spans="1:6" x14ac:dyDescent="0.2">
      <c r="A44" t="s">
        <v>13</v>
      </c>
      <c r="B44" t="s">
        <v>20</v>
      </c>
      <c r="C44">
        <v>0</v>
      </c>
      <c r="D44" t="s">
        <v>3</v>
      </c>
      <c r="E44">
        <v>18500</v>
      </c>
      <c r="F44">
        <v>2</v>
      </c>
    </row>
    <row r="45" spans="1:6" x14ac:dyDescent="0.2">
      <c r="A45" t="s">
        <v>13</v>
      </c>
      <c r="B45" t="s">
        <v>20</v>
      </c>
      <c r="C45">
        <v>0</v>
      </c>
      <c r="D45" t="s">
        <v>3</v>
      </c>
      <c r="E45">
        <v>4100</v>
      </c>
      <c r="F45">
        <v>2.5</v>
      </c>
    </row>
    <row r="46" spans="1:6" x14ac:dyDescent="0.2">
      <c r="A46" t="s">
        <v>13</v>
      </c>
      <c r="B46" t="s">
        <v>20</v>
      </c>
      <c r="C46">
        <v>0</v>
      </c>
      <c r="D46" t="s">
        <v>3</v>
      </c>
      <c r="E46">
        <v>7950</v>
      </c>
      <c r="F46">
        <v>0</v>
      </c>
    </row>
    <row r="47" spans="1:6" x14ac:dyDescent="0.2">
      <c r="A47" t="s">
        <v>13</v>
      </c>
      <c r="B47" t="s">
        <v>20</v>
      </c>
      <c r="C47">
        <v>0</v>
      </c>
      <c r="D47" t="s">
        <v>3</v>
      </c>
      <c r="E47">
        <v>10500</v>
      </c>
      <c r="F47">
        <v>0</v>
      </c>
    </row>
    <row r="48" spans="1:6" x14ac:dyDescent="0.2">
      <c r="A48" t="s">
        <v>13</v>
      </c>
      <c r="B48" t="s">
        <v>20</v>
      </c>
      <c r="C48">
        <v>0</v>
      </c>
      <c r="D48" t="s">
        <v>3</v>
      </c>
      <c r="E48">
        <v>10000</v>
      </c>
      <c r="F48">
        <v>0.5</v>
      </c>
    </row>
    <row r="49" spans="1:6" x14ac:dyDescent="0.2">
      <c r="A49" t="s">
        <v>13</v>
      </c>
      <c r="B49" t="s">
        <v>20</v>
      </c>
      <c r="C49">
        <v>0</v>
      </c>
      <c r="D49" t="s">
        <v>3</v>
      </c>
      <c r="E49">
        <v>11000</v>
      </c>
      <c r="F49">
        <v>0</v>
      </c>
    </row>
    <row r="50" spans="1:6" x14ac:dyDescent="0.2">
      <c r="A50" t="s">
        <v>17</v>
      </c>
      <c r="B50" t="s">
        <v>20</v>
      </c>
      <c r="C50">
        <v>0</v>
      </c>
      <c r="D50" t="s">
        <v>7</v>
      </c>
      <c r="E50">
        <v>7500</v>
      </c>
      <c r="F50">
        <v>0</v>
      </c>
    </row>
    <row r="51" spans="1:6" x14ac:dyDescent="0.2">
      <c r="A51" t="s">
        <v>17</v>
      </c>
      <c r="B51" t="s">
        <v>20</v>
      </c>
      <c r="C51">
        <v>0</v>
      </c>
      <c r="D51" t="s">
        <v>7</v>
      </c>
      <c r="E51">
        <v>5000</v>
      </c>
      <c r="F51">
        <v>0</v>
      </c>
    </row>
    <row r="52" spans="1:6" x14ac:dyDescent="0.2">
      <c r="A52" t="s">
        <v>17</v>
      </c>
      <c r="B52" t="s">
        <v>20</v>
      </c>
      <c r="C52">
        <v>0</v>
      </c>
      <c r="D52" t="s">
        <v>7</v>
      </c>
      <c r="E52">
        <v>18000</v>
      </c>
      <c r="F52">
        <v>0</v>
      </c>
    </row>
    <row r="53" spans="1:6" x14ac:dyDescent="0.2">
      <c r="A53" t="s">
        <v>17</v>
      </c>
      <c r="B53" t="s">
        <v>20</v>
      </c>
      <c r="C53">
        <v>0</v>
      </c>
      <c r="D53" t="s">
        <v>7</v>
      </c>
      <c r="E53">
        <v>11000</v>
      </c>
      <c r="F53">
        <v>0</v>
      </c>
    </row>
    <row r="54" spans="1:6" x14ac:dyDescent="0.2">
      <c r="A54" t="s">
        <v>17</v>
      </c>
      <c r="B54" t="s">
        <v>20</v>
      </c>
      <c r="C54">
        <v>0</v>
      </c>
      <c r="D54" t="s">
        <v>7</v>
      </c>
      <c r="E54">
        <v>9000</v>
      </c>
      <c r="F54">
        <v>0</v>
      </c>
    </row>
    <row r="55" spans="1:6" x14ac:dyDescent="0.2">
      <c r="A55" t="s">
        <v>17</v>
      </c>
      <c r="B55" t="s">
        <v>20</v>
      </c>
      <c r="C55">
        <v>0</v>
      </c>
      <c r="D55" t="s">
        <v>7</v>
      </c>
      <c r="E55">
        <v>31500</v>
      </c>
      <c r="F55">
        <v>0</v>
      </c>
    </row>
    <row r="56" spans="1:6" x14ac:dyDescent="0.2">
      <c r="A56" t="s">
        <v>18</v>
      </c>
      <c r="B56" t="s">
        <v>20</v>
      </c>
      <c r="C56">
        <v>0</v>
      </c>
      <c r="D56" t="s">
        <v>7</v>
      </c>
      <c r="E56">
        <v>26500</v>
      </c>
      <c r="F56">
        <v>0.5</v>
      </c>
    </row>
    <row r="57" spans="1:6" x14ac:dyDescent="0.2">
      <c r="A57" t="s">
        <v>18</v>
      </c>
      <c r="B57" t="s">
        <v>20</v>
      </c>
      <c r="C57">
        <v>0</v>
      </c>
      <c r="D57" t="s">
        <v>7</v>
      </c>
      <c r="E57">
        <v>20000</v>
      </c>
      <c r="F57">
        <v>0.5</v>
      </c>
    </row>
    <row r="58" spans="1:6" x14ac:dyDescent="0.2">
      <c r="A58" t="s">
        <v>18</v>
      </c>
      <c r="B58" t="s">
        <v>20</v>
      </c>
      <c r="C58">
        <v>0</v>
      </c>
      <c r="D58" t="s">
        <v>7</v>
      </c>
      <c r="E58">
        <v>32500</v>
      </c>
      <c r="F58">
        <v>0</v>
      </c>
    </row>
    <row r="59" spans="1:6" x14ac:dyDescent="0.2">
      <c r="A59" t="s">
        <v>18</v>
      </c>
      <c r="B59" t="s">
        <v>20</v>
      </c>
      <c r="C59">
        <v>0</v>
      </c>
      <c r="D59" t="s">
        <v>7</v>
      </c>
      <c r="E59">
        <v>18000</v>
      </c>
      <c r="F59">
        <v>700</v>
      </c>
    </row>
    <row r="60" spans="1:6" x14ac:dyDescent="0.2">
      <c r="A60" t="s">
        <v>18</v>
      </c>
      <c r="B60" t="s">
        <v>20</v>
      </c>
      <c r="C60">
        <v>0</v>
      </c>
      <c r="D60" t="s">
        <v>7</v>
      </c>
      <c r="E60">
        <v>16500</v>
      </c>
      <c r="F60">
        <v>0</v>
      </c>
    </row>
    <row r="61" spans="1:6" x14ac:dyDescent="0.2">
      <c r="A61" t="s">
        <v>18</v>
      </c>
      <c r="B61" t="s">
        <v>20</v>
      </c>
      <c r="C61">
        <v>0</v>
      </c>
      <c r="D61" t="s">
        <v>7</v>
      </c>
      <c r="E61">
        <v>75000</v>
      </c>
      <c r="F61">
        <v>7</v>
      </c>
    </row>
    <row r="62" spans="1:6" x14ac:dyDescent="0.2">
      <c r="A62" t="s">
        <v>8</v>
      </c>
      <c r="B62">
        <v>0</v>
      </c>
      <c r="C62" t="s">
        <v>20</v>
      </c>
      <c r="D62" t="s">
        <v>20</v>
      </c>
      <c r="E62">
        <v>5</v>
      </c>
      <c r="F62">
        <v>2800</v>
      </c>
    </row>
    <row r="63" spans="1:6" x14ac:dyDescent="0.2">
      <c r="A63" t="s">
        <v>8</v>
      </c>
      <c r="B63">
        <v>0</v>
      </c>
      <c r="C63" t="s">
        <v>20</v>
      </c>
      <c r="D63" t="s">
        <v>20</v>
      </c>
      <c r="E63">
        <v>0</v>
      </c>
      <c r="F63">
        <v>4500</v>
      </c>
    </row>
    <row r="64" spans="1:6" x14ac:dyDescent="0.2">
      <c r="A64" t="s">
        <v>8</v>
      </c>
      <c r="B64">
        <v>0</v>
      </c>
      <c r="C64" t="s">
        <v>20</v>
      </c>
      <c r="D64" t="s">
        <v>20</v>
      </c>
      <c r="E64">
        <v>9.5</v>
      </c>
      <c r="F64">
        <v>2350</v>
      </c>
    </row>
    <row r="65" spans="1:6" x14ac:dyDescent="0.2">
      <c r="A65" t="s">
        <v>8</v>
      </c>
      <c r="B65">
        <v>0</v>
      </c>
      <c r="C65" t="s">
        <v>20</v>
      </c>
      <c r="D65" t="s">
        <v>20</v>
      </c>
      <c r="E65">
        <v>55</v>
      </c>
      <c r="F65">
        <v>17500</v>
      </c>
    </row>
    <row r="66" spans="1:6" x14ac:dyDescent="0.2">
      <c r="A66" t="s">
        <v>8</v>
      </c>
      <c r="B66">
        <v>0</v>
      </c>
      <c r="C66" t="s">
        <v>20</v>
      </c>
      <c r="D66" t="s">
        <v>20</v>
      </c>
      <c r="E66">
        <v>0</v>
      </c>
      <c r="F66">
        <v>6000</v>
      </c>
    </row>
    <row r="67" spans="1:6" x14ac:dyDescent="0.2">
      <c r="A67" t="s">
        <v>8</v>
      </c>
      <c r="B67">
        <v>0</v>
      </c>
      <c r="C67" t="s">
        <v>20</v>
      </c>
      <c r="D67" t="s">
        <v>20</v>
      </c>
      <c r="E67">
        <v>6.5</v>
      </c>
      <c r="F67">
        <v>4500</v>
      </c>
    </row>
    <row r="68" spans="1:6" x14ac:dyDescent="0.2">
      <c r="A68" t="s">
        <v>9</v>
      </c>
      <c r="B68">
        <v>0</v>
      </c>
      <c r="C68" t="s">
        <v>20</v>
      </c>
      <c r="D68" t="s">
        <v>20</v>
      </c>
      <c r="E68">
        <v>2900</v>
      </c>
      <c r="F68">
        <v>6500</v>
      </c>
    </row>
    <row r="69" spans="1:6" x14ac:dyDescent="0.2">
      <c r="A69" t="s">
        <v>9</v>
      </c>
      <c r="B69">
        <v>0</v>
      </c>
      <c r="C69" t="s">
        <v>20</v>
      </c>
      <c r="D69" t="s">
        <v>20</v>
      </c>
      <c r="E69">
        <v>3000</v>
      </c>
      <c r="F69">
        <v>21000</v>
      </c>
    </row>
    <row r="70" spans="1:6" x14ac:dyDescent="0.2">
      <c r="A70" t="s">
        <v>9</v>
      </c>
      <c r="B70">
        <v>0</v>
      </c>
      <c r="C70" t="s">
        <v>20</v>
      </c>
      <c r="D70" t="s">
        <v>20</v>
      </c>
      <c r="E70">
        <v>21.5</v>
      </c>
      <c r="F70">
        <v>12000</v>
      </c>
    </row>
    <row r="71" spans="1:6" x14ac:dyDescent="0.2">
      <c r="A71" t="s">
        <v>9</v>
      </c>
      <c r="B71">
        <v>0</v>
      </c>
      <c r="C71" t="s">
        <v>20</v>
      </c>
      <c r="D71" t="s">
        <v>20</v>
      </c>
      <c r="E71">
        <v>340</v>
      </c>
      <c r="F71">
        <v>3000</v>
      </c>
    </row>
    <row r="72" spans="1:6" x14ac:dyDescent="0.2">
      <c r="A72" t="s">
        <v>9</v>
      </c>
      <c r="B72">
        <v>0</v>
      </c>
      <c r="C72" t="s">
        <v>20</v>
      </c>
      <c r="D72" t="s">
        <v>20</v>
      </c>
      <c r="E72">
        <v>85</v>
      </c>
      <c r="F72">
        <v>2350</v>
      </c>
    </row>
    <row r="73" spans="1:6" x14ac:dyDescent="0.2">
      <c r="A73" t="s">
        <v>9</v>
      </c>
      <c r="B73">
        <v>0</v>
      </c>
      <c r="C73" t="s">
        <v>20</v>
      </c>
      <c r="D73" t="s">
        <v>20</v>
      </c>
      <c r="E73">
        <v>175</v>
      </c>
      <c r="F73">
        <v>14000</v>
      </c>
    </row>
  </sheetData>
  <sortState xmlns:xlrd2="http://schemas.microsoft.com/office/spreadsheetml/2017/richdata2" ref="A2:H61">
    <sortCondition ref="B2:B61"/>
    <sortCondition ref="C2:C61"/>
    <sortCondition ref="D2:D61"/>
  </sortState>
  <pageMargins left="0.7" right="0.7" top="0.75" bottom="0.75" header="0.3" footer="0.3"/>
  <pageSetup fitToHeight="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A54D-1C28-184B-8271-EC25D7D1C33A}">
  <dimension ref="A1:F73"/>
  <sheetViews>
    <sheetView zoomScale="120" zoomScaleNormal="120" workbookViewId="0">
      <selection activeCell="A27" sqref="A27"/>
    </sheetView>
  </sheetViews>
  <sheetFormatPr baseColWidth="10" defaultRowHeight="16" x14ac:dyDescent="0.2"/>
  <cols>
    <col min="1" max="1" width="22.33203125" style="3" customWidth="1"/>
    <col min="2" max="2" width="15.6640625" style="3" customWidth="1"/>
    <col min="3" max="3" width="12.83203125" style="3" customWidth="1"/>
    <col min="4" max="4" width="16.33203125" style="3" customWidth="1"/>
    <col min="5" max="5" width="13.33203125" style="3" customWidth="1"/>
    <col min="6" max="6" width="12.83203125" style="3" customWidth="1"/>
    <col min="7" max="16384" width="10.83203125" style="3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">
      <c r="A2" s="4" t="s">
        <v>21</v>
      </c>
      <c r="B2" s="4">
        <v>0</v>
      </c>
      <c r="C2" s="4">
        <v>0</v>
      </c>
      <c r="D2" s="4" t="s">
        <v>3</v>
      </c>
      <c r="E2" s="4">
        <v>1250</v>
      </c>
      <c r="F2" s="4">
        <v>2100</v>
      </c>
    </row>
    <row r="3" spans="1:6" x14ac:dyDescent="0.2">
      <c r="A3" s="4" t="s">
        <v>21</v>
      </c>
      <c r="B3" s="4">
        <v>0</v>
      </c>
      <c r="C3" s="4">
        <v>0</v>
      </c>
      <c r="D3" s="4" t="s">
        <v>3</v>
      </c>
      <c r="E3" s="4">
        <v>6500</v>
      </c>
      <c r="F3" s="4">
        <v>9500</v>
      </c>
    </row>
    <row r="4" spans="1:6" x14ac:dyDescent="0.2">
      <c r="A4" s="4" t="s">
        <v>21</v>
      </c>
      <c r="B4" s="4">
        <v>0</v>
      </c>
      <c r="C4" s="4">
        <v>0</v>
      </c>
      <c r="D4" s="4" t="s">
        <v>3</v>
      </c>
      <c r="E4" s="4">
        <v>3300</v>
      </c>
      <c r="F4" s="4">
        <v>8500</v>
      </c>
    </row>
    <row r="5" spans="1:6" x14ac:dyDescent="0.2">
      <c r="A5" s="4" t="s">
        <v>21</v>
      </c>
      <c r="B5" s="4">
        <v>0</v>
      </c>
      <c r="C5" s="4">
        <v>0</v>
      </c>
      <c r="D5" s="4" t="s">
        <v>3</v>
      </c>
      <c r="E5" s="4">
        <v>10500</v>
      </c>
      <c r="F5" s="4">
        <v>20000</v>
      </c>
    </row>
    <row r="6" spans="1:6" x14ac:dyDescent="0.2">
      <c r="A6" s="4" t="s">
        <v>21</v>
      </c>
      <c r="B6" s="4">
        <v>0</v>
      </c>
      <c r="C6" s="4">
        <v>0</v>
      </c>
      <c r="D6" s="4" t="s">
        <v>3</v>
      </c>
      <c r="E6" s="4">
        <v>4500</v>
      </c>
      <c r="F6" s="4">
        <v>19000</v>
      </c>
    </row>
    <row r="7" spans="1:6" x14ac:dyDescent="0.2">
      <c r="A7" s="4" t="s">
        <v>21</v>
      </c>
      <c r="B7" s="4">
        <v>0</v>
      </c>
      <c r="C7" s="4">
        <v>0</v>
      </c>
      <c r="D7" s="4" t="s">
        <v>3</v>
      </c>
      <c r="E7" s="4">
        <v>14500</v>
      </c>
      <c r="F7" s="4">
        <v>16500</v>
      </c>
    </row>
    <row r="8" spans="1:6" x14ac:dyDescent="0.2">
      <c r="A8" s="4" t="s">
        <v>22</v>
      </c>
      <c r="B8" s="4">
        <v>0</v>
      </c>
      <c r="C8" s="4">
        <v>0</v>
      </c>
      <c r="D8" s="4" t="s">
        <v>7</v>
      </c>
      <c r="E8" s="4">
        <v>1650</v>
      </c>
      <c r="F8" s="4">
        <v>2550</v>
      </c>
    </row>
    <row r="9" spans="1:6" x14ac:dyDescent="0.2">
      <c r="A9" s="4" t="s">
        <v>22</v>
      </c>
      <c r="B9" s="4">
        <v>0</v>
      </c>
      <c r="C9" s="4">
        <v>0</v>
      </c>
      <c r="D9" s="4" t="s">
        <v>7</v>
      </c>
      <c r="E9" s="4">
        <v>900</v>
      </c>
      <c r="F9" s="4">
        <v>2800</v>
      </c>
    </row>
    <row r="10" spans="1:6" x14ac:dyDescent="0.2">
      <c r="A10" s="4" t="s">
        <v>22</v>
      </c>
      <c r="B10" s="4">
        <v>0</v>
      </c>
      <c r="C10" s="4">
        <v>0</v>
      </c>
      <c r="D10" s="4" t="s">
        <v>7</v>
      </c>
      <c r="E10" s="4">
        <v>5500</v>
      </c>
      <c r="F10" s="4">
        <v>3200</v>
      </c>
    </row>
    <row r="11" spans="1:6" x14ac:dyDescent="0.2">
      <c r="A11" s="4" t="s">
        <v>22</v>
      </c>
      <c r="B11" s="4">
        <v>0</v>
      </c>
      <c r="C11" s="4">
        <v>0</v>
      </c>
      <c r="D11" s="4" t="s">
        <v>7</v>
      </c>
      <c r="E11" s="4">
        <v>3000</v>
      </c>
      <c r="F11" s="4">
        <v>4000</v>
      </c>
    </row>
    <row r="12" spans="1:6" x14ac:dyDescent="0.2">
      <c r="A12" s="4" t="s">
        <v>22</v>
      </c>
      <c r="B12" s="4">
        <v>0</v>
      </c>
      <c r="C12" s="4">
        <v>0</v>
      </c>
      <c r="D12" s="4" t="s">
        <v>7</v>
      </c>
      <c r="E12" s="4">
        <v>1050</v>
      </c>
      <c r="F12" s="4">
        <v>2100</v>
      </c>
    </row>
    <row r="13" spans="1:6" x14ac:dyDescent="0.2">
      <c r="A13" s="4" t="s">
        <v>22</v>
      </c>
      <c r="B13" s="4">
        <v>0</v>
      </c>
      <c r="C13" s="4">
        <v>0</v>
      </c>
      <c r="D13" s="4" t="s">
        <v>7</v>
      </c>
      <c r="E13" s="4">
        <v>1300</v>
      </c>
      <c r="F13" s="4">
        <v>1900</v>
      </c>
    </row>
    <row r="14" spans="1:6" x14ac:dyDescent="0.2">
      <c r="A14" s="4" t="s">
        <v>11</v>
      </c>
      <c r="B14" s="4">
        <v>0</v>
      </c>
      <c r="C14" s="4">
        <v>3</v>
      </c>
      <c r="D14" s="4" t="s">
        <v>3</v>
      </c>
      <c r="E14" s="4">
        <v>10000</v>
      </c>
      <c r="F14" s="4">
        <v>8500</v>
      </c>
    </row>
    <row r="15" spans="1:6" x14ac:dyDescent="0.2">
      <c r="A15" s="4" t="s">
        <v>11</v>
      </c>
      <c r="B15" s="4">
        <v>0</v>
      </c>
      <c r="C15" s="4">
        <v>3</v>
      </c>
      <c r="D15" s="4" t="s">
        <v>3</v>
      </c>
      <c r="E15" s="4">
        <v>9000</v>
      </c>
      <c r="F15" s="4">
        <v>14500</v>
      </c>
    </row>
    <row r="16" spans="1:6" x14ac:dyDescent="0.2">
      <c r="A16" s="4" t="s">
        <v>11</v>
      </c>
      <c r="B16" s="4">
        <v>0</v>
      </c>
      <c r="C16" s="4">
        <v>3</v>
      </c>
      <c r="D16" s="4" t="s">
        <v>3</v>
      </c>
      <c r="E16" s="4">
        <v>1650</v>
      </c>
      <c r="F16" s="4">
        <v>2200</v>
      </c>
    </row>
    <row r="17" spans="1:6" x14ac:dyDescent="0.2">
      <c r="A17" s="4" t="s">
        <v>11</v>
      </c>
      <c r="B17" s="4">
        <v>0</v>
      </c>
      <c r="C17" s="4">
        <v>3</v>
      </c>
      <c r="D17" s="4" t="s">
        <v>3</v>
      </c>
      <c r="E17" s="4">
        <v>3500</v>
      </c>
      <c r="F17" s="4">
        <v>8500</v>
      </c>
    </row>
    <row r="18" spans="1:6" x14ac:dyDescent="0.2">
      <c r="A18" s="4" t="s">
        <v>11</v>
      </c>
      <c r="B18" s="4">
        <v>0</v>
      </c>
      <c r="C18" s="4">
        <v>3</v>
      </c>
      <c r="D18" s="4" t="s">
        <v>3</v>
      </c>
      <c r="E18" s="4">
        <v>12500</v>
      </c>
      <c r="F18" s="4">
        <v>9500</v>
      </c>
    </row>
    <row r="19" spans="1:6" x14ac:dyDescent="0.2">
      <c r="A19" s="4" t="s">
        <v>11</v>
      </c>
      <c r="B19" s="4">
        <v>0</v>
      </c>
      <c r="C19" s="4">
        <v>3</v>
      </c>
      <c r="D19" s="4" t="s">
        <v>3</v>
      </c>
      <c r="E19" s="4">
        <v>1650</v>
      </c>
      <c r="F19" s="4">
        <v>8500</v>
      </c>
    </row>
    <row r="20" spans="1:6" x14ac:dyDescent="0.2">
      <c r="A20" s="4" t="s">
        <v>16</v>
      </c>
      <c r="B20" s="4">
        <v>0</v>
      </c>
      <c r="C20" s="4">
        <v>3</v>
      </c>
      <c r="D20" s="4" t="s">
        <v>7</v>
      </c>
      <c r="E20" s="4">
        <v>3800</v>
      </c>
      <c r="F20" s="4">
        <v>11500</v>
      </c>
    </row>
    <row r="21" spans="1:6" x14ac:dyDescent="0.2">
      <c r="A21" s="4" t="s">
        <v>16</v>
      </c>
      <c r="B21" s="4">
        <v>0</v>
      </c>
      <c r="C21" s="4">
        <v>3</v>
      </c>
      <c r="D21" s="4" t="s">
        <v>7</v>
      </c>
      <c r="E21" s="4">
        <v>6500</v>
      </c>
      <c r="F21" s="4">
        <v>9000</v>
      </c>
    </row>
    <row r="22" spans="1:6" x14ac:dyDescent="0.2">
      <c r="A22" s="4" t="s">
        <v>16</v>
      </c>
      <c r="B22" s="4">
        <v>0</v>
      </c>
      <c r="C22" s="4">
        <v>3</v>
      </c>
      <c r="D22" s="4" t="s">
        <v>7</v>
      </c>
      <c r="E22" s="4">
        <v>10500</v>
      </c>
      <c r="F22" s="4">
        <v>28500</v>
      </c>
    </row>
    <row r="23" spans="1:6" x14ac:dyDescent="0.2">
      <c r="A23" s="4" t="s">
        <v>16</v>
      </c>
      <c r="B23" s="4">
        <v>0</v>
      </c>
      <c r="C23" s="4">
        <v>3</v>
      </c>
      <c r="D23" s="4" t="s">
        <v>7</v>
      </c>
      <c r="E23" s="4">
        <v>1300</v>
      </c>
      <c r="F23" s="4">
        <v>3850</v>
      </c>
    </row>
    <row r="24" spans="1:6" x14ac:dyDescent="0.2">
      <c r="A24" s="4" t="s">
        <v>16</v>
      </c>
      <c r="B24" s="4">
        <v>0</v>
      </c>
      <c r="C24" s="4">
        <v>3</v>
      </c>
      <c r="D24" s="4" t="s">
        <v>7</v>
      </c>
      <c r="E24" s="4">
        <v>9500</v>
      </c>
      <c r="F24" s="4">
        <v>22500</v>
      </c>
    </row>
    <row r="25" spans="1:6" x14ac:dyDescent="0.2">
      <c r="A25" s="4" t="s">
        <v>16</v>
      </c>
      <c r="B25" s="4">
        <v>0</v>
      </c>
      <c r="C25" s="4">
        <v>3</v>
      </c>
      <c r="D25" s="4" t="s">
        <v>7</v>
      </c>
      <c r="E25" s="4">
        <v>2850</v>
      </c>
      <c r="F25" s="4">
        <v>11500</v>
      </c>
    </row>
    <row r="26" spans="1:6" x14ac:dyDescent="0.2">
      <c r="A26" s="4" t="s">
        <v>14</v>
      </c>
      <c r="B26" s="4">
        <v>3</v>
      </c>
      <c r="C26" s="4">
        <v>0</v>
      </c>
      <c r="D26" s="4" t="s">
        <v>3</v>
      </c>
      <c r="E26" s="4">
        <v>9000</v>
      </c>
      <c r="F26" s="4">
        <v>1250</v>
      </c>
    </row>
    <row r="27" spans="1:6" x14ac:dyDescent="0.2">
      <c r="A27" s="4" t="s">
        <v>14</v>
      </c>
      <c r="B27" s="4">
        <v>3</v>
      </c>
      <c r="C27" s="4">
        <v>0</v>
      </c>
      <c r="D27" s="4" t="s">
        <v>3</v>
      </c>
      <c r="E27" s="4">
        <v>2200</v>
      </c>
      <c r="F27" s="4">
        <v>3300</v>
      </c>
    </row>
    <row r="28" spans="1:6" x14ac:dyDescent="0.2">
      <c r="A28" s="4" t="s">
        <v>14</v>
      </c>
      <c r="B28" s="4">
        <v>3</v>
      </c>
      <c r="C28" s="4">
        <v>0</v>
      </c>
      <c r="D28" s="4" t="s">
        <v>3</v>
      </c>
      <c r="E28" s="4">
        <v>12000</v>
      </c>
      <c r="F28" s="4">
        <v>360</v>
      </c>
    </row>
    <row r="29" spans="1:6" x14ac:dyDescent="0.2">
      <c r="A29" s="4" t="s">
        <v>14</v>
      </c>
      <c r="B29" s="4">
        <v>3</v>
      </c>
      <c r="C29" s="4">
        <v>0</v>
      </c>
      <c r="D29" s="4" t="s">
        <v>3</v>
      </c>
      <c r="E29" s="4">
        <v>9500</v>
      </c>
      <c r="F29" s="4">
        <v>3500</v>
      </c>
    </row>
    <row r="30" spans="1:6" x14ac:dyDescent="0.2">
      <c r="A30" s="4" t="s">
        <v>14</v>
      </c>
      <c r="B30" s="4">
        <v>3</v>
      </c>
      <c r="C30" s="4">
        <v>0</v>
      </c>
      <c r="D30" s="4" t="s">
        <v>3</v>
      </c>
      <c r="E30" s="4">
        <v>19500</v>
      </c>
      <c r="F30" s="4">
        <v>2000</v>
      </c>
    </row>
    <row r="31" spans="1:6" x14ac:dyDescent="0.2">
      <c r="A31" s="4" t="s">
        <v>14</v>
      </c>
      <c r="B31" s="4">
        <v>3</v>
      </c>
      <c r="C31" s="4">
        <v>0</v>
      </c>
      <c r="D31" s="4" t="s">
        <v>3</v>
      </c>
      <c r="E31" s="4">
        <v>20000</v>
      </c>
      <c r="F31" s="4">
        <v>1050</v>
      </c>
    </row>
    <row r="32" spans="1:6" x14ac:dyDescent="0.2">
      <c r="A32" s="4" t="s">
        <v>19</v>
      </c>
      <c r="B32" s="4">
        <v>3</v>
      </c>
      <c r="C32" s="4">
        <v>0</v>
      </c>
      <c r="D32" s="4" t="s">
        <v>7</v>
      </c>
      <c r="E32" s="4">
        <v>9500</v>
      </c>
      <c r="F32" s="4">
        <v>1000</v>
      </c>
    </row>
    <row r="33" spans="1:6" x14ac:dyDescent="0.2">
      <c r="A33" s="4" t="s">
        <v>19</v>
      </c>
      <c r="B33" s="4">
        <v>3</v>
      </c>
      <c r="C33" s="4">
        <v>0</v>
      </c>
      <c r="D33" s="4" t="s">
        <v>7</v>
      </c>
      <c r="E33" s="4">
        <v>3450</v>
      </c>
      <c r="F33" s="4">
        <v>800</v>
      </c>
    </row>
    <row r="34" spans="1:6" x14ac:dyDescent="0.2">
      <c r="A34" s="4" t="s">
        <v>19</v>
      </c>
      <c r="B34" s="4">
        <v>3</v>
      </c>
      <c r="C34" s="4">
        <v>0</v>
      </c>
      <c r="D34" s="4" t="s">
        <v>7</v>
      </c>
      <c r="E34" s="4">
        <v>14000</v>
      </c>
      <c r="F34" s="4">
        <v>7500</v>
      </c>
    </row>
    <row r="35" spans="1:6" x14ac:dyDescent="0.2">
      <c r="A35" s="4" t="s">
        <v>19</v>
      </c>
      <c r="B35" s="4">
        <v>3</v>
      </c>
      <c r="C35" s="4">
        <v>0</v>
      </c>
      <c r="D35" s="4" t="s">
        <v>7</v>
      </c>
      <c r="E35" s="4">
        <v>9000</v>
      </c>
      <c r="F35" s="4">
        <v>1950</v>
      </c>
    </row>
    <row r="36" spans="1:6" x14ac:dyDescent="0.2">
      <c r="A36" s="4" t="s">
        <v>19</v>
      </c>
      <c r="B36" s="4">
        <v>3</v>
      </c>
      <c r="C36" s="4">
        <v>0</v>
      </c>
      <c r="D36" s="4" t="s">
        <v>7</v>
      </c>
      <c r="E36" s="4">
        <v>6200</v>
      </c>
      <c r="F36" s="4">
        <v>195</v>
      </c>
    </row>
    <row r="37" spans="1:6" x14ac:dyDescent="0.2">
      <c r="A37" s="4" t="s">
        <v>19</v>
      </c>
      <c r="B37" s="4">
        <v>3</v>
      </c>
      <c r="C37" s="4">
        <v>0</v>
      </c>
      <c r="D37" s="4" t="s">
        <v>7</v>
      </c>
      <c r="E37" s="4">
        <v>6000</v>
      </c>
      <c r="F37" s="4">
        <v>700</v>
      </c>
    </row>
    <row r="38" spans="1:6" x14ac:dyDescent="0.2">
      <c r="A38" s="4" t="s">
        <v>12</v>
      </c>
      <c r="B38" s="4" t="s">
        <v>20</v>
      </c>
      <c r="C38" s="4">
        <v>0</v>
      </c>
      <c r="D38" s="4" t="s">
        <v>3</v>
      </c>
      <c r="E38" s="4">
        <v>18750</v>
      </c>
      <c r="F38" s="4">
        <v>0</v>
      </c>
    </row>
    <row r="39" spans="1:6" x14ac:dyDescent="0.2">
      <c r="A39" s="4" t="s">
        <v>12</v>
      </c>
      <c r="B39" s="4" t="s">
        <v>20</v>
      </c>
      <c r="C39" s="4">
        <v>0</v>
      </c>
      <c r="D39" s="4" t="s">
        <v>3</v>
      </c>
      <c r="E39" s="4">
        <v>3225</v>
      </c>
      <c r="F39" s="4">
        <v>0</v>
      </c>
    </row>
    <row r="40" spans="1:6" x14ac:dyDescent="0.2">
      <c r="A40" s="4" t="s">
        <v>12</v>
      </c>
      <c r="B40" s="4" t="s">
        <v>20</v>
      </c>
      <c r="C40" s="4">
        <v>0</v>
      </c>
      <c r="D40" s="4" t="s">
        <v>3</v>
      </c>
      <c r="E40" s="4">
        <v>15500</v>
      </c>
      <c r="F40" s="4">
        <v>0</v>
      </c>
    </row>
    <row r="41" spans="1:6" x14ac:dyDescent="0.2">
      <c r="A41" s="4" t="s">
        <v>12</v>
      </c>
      <c r="B41" s="4" t="s">
        <v>20</v>
      </c>
      <c r="C41" s="4">
        <v>0</v>
      </c>
      <c r="D41" s="4" t="s">
        <v>3</v>
      </c>
      <c r="E41" s="4">
        <v>20000</v>
      </c>
      <c r="F41" s="4">
        <v>0</v>
      </c>
    </row>
    <row r="42" spans="1:6" x14ac:dyDescent="0.2">
      <c r="A42" s="4" t="s">
        <v>12</v>
      </c>
      <c r="B42" s="4" t="s">
        <v>20</v>
      </c>
      <c r="C42" s="4">
        <v>0</v>
      </c>
      <c r="D42" s="4" t="s">
        <v>3</v>
      </c>
      <c r="E42" s="4">
        <v>12250</v>
      </c>
      <c r="F42" s="4">
        <v>0</v>
      </c>
    </row>
    <row r="43" spans="1:6" x14ac:dyDescent="0.2">
      <c r="A43" s="4" t="s">
        <v>12</v>
      </c>
      <c r="B43" s="4" t="s">
        <v>20</v>
      </c>
      <c r="C43" s="4">
        <v>0</v>
      </c>
      <c r="D43" s="4" t="s">
        <v>3</v>
      </c>
      <c r="E43" s="4">
        <v>19500</v>
      </c>
      <c r="F43" s="4">
        <v>0</v>
      </c>
    </row>
    <row r="44" spans="1:6" x14ac:dyDescent="0.2">
      <c r="A44" s="4" t="s">
        <v>13</v>
      </c>
      <c r="B44" s="4" t="s">
        <v>20</v>
      </c>
      <c r="C44" s="4">
        <v>0</v>
      </c>
      <c r="D44" s="4" t="s">
        <v>3</v>
      </c>
      <c r="E44" s="4">
        <v>55000</v>
      </c>
      <c r="F44" s="4">
        <v>0</v>
      </c>
    </row>
    <row r="45" spans="1:6" x14ac:dyDescent="0.2">
      <c r="A45" s="4" t="s">
        <v>13</v>
      </c>
      <c r="B45" s="4" t="s">
        <v>20</v>
      </c>
      <c r="C45" s="4">
        <v>0</v>
      </c>
      <c r="D45" s="4" t="s">
        <v>3</v>
      </c>
      <c r="E45" s="4">
        <v>16750</v>
      </c>
      <c r="F45" s="4">
        <v>0</v>
      </c>
    </row>
    <row r="46" spans="1:6" x14ac:dyDescent="0.2">
      <c r="A46" s="4" t="s">
        <v>13</v>
      </c>
      <c r="B46" s="4" t="s">
        <v>20</v>
      </c>
      <c r="C46" s="4">
        <v>0</v>
      </c>
      <c r="D46" s="4" t="s">
        <v>3</v>
      </c>
      <c r="E46" s="4">
        <v>19750</v>
      </c>
      <c r="F46" s="4">
        <v>0</v>
      </c>
    </row>
    <row r="47" spans="1:6" x14ac:dyDescent="0.2">
      <c r="A47" s="4" t="s">
        <v>13</v>
      </c>
      <c r="B47" s="4" t="s">
        <v>20</v>
      </c>
      <c r="C47" s="4">
        <v>0</v>
      </c>
      <c r="D47" s="4" t="s">
        <v>3</v>
      </c>
      <c r="E47" s="4">
        <v>18750</v>
      </c>
      <c r="F47" s="4">
        <v>0</v>
      </c>
    </row>
    <row r="48" spans="1:6" x14ac:dyDescent="0.2">
      <c r="A48" s="4" t="s">
        <v>13</v>
      </c>
      <c r="B48" s="4" t="s">
        <v>20</v>
      </c>
      <c r="C48" s="4">
        <v>0</v>
      </c>
      <c r="D48" s="4" t="s">
        <v>3</v>
      </c>
      <c r="E48" s="4">
        <v>29250</v>
      </c>
      <c r="F48" s="4">
        <v>0</v>
      </c>
    </row>
    <row r="49" spans="1:6" x14ac:dyDescent="0.2">
      <c r="A49" s="4" t="s">
        <v>13</v>
      </c>
      <c r="B49" s="4" t="s">
        <v>20</v>
      </c>
      <c r="C49" s="4">
        <v>0</v>
      </c>
      <c r="D49" s="4" t="s">
        <v>3</v>
      </c>
      <c r="E49" s="4">
        <v>36000</v>
      </c>
      <c r="F49" s="4">
        <v>0</v>
      </c>
    </row>
    <row r="50" spans="1:6" x14ac:dyDescent="0.2">
      <c r="A50" s="4" t="s">
        <v>17</v>
      </c>
      <c r="B50" s="4" t="s">
        <v>20</v>
      </c>
      <c r="C50" s="4">
        <v>0</v>
      </c>
      <c r="D50" s="4" t="s">
        <v>7</v>
      </c>
      <c r="E50" s="4">
        <v>5750</v>
      </c>
      <c r="F50" s="4">
        <v>0</v>
      </c>
    </row>
    <row r="51" spans="1:6" x14ac:dyDescent="0.2">
      <c r="A51" s="4" t="s">
        <v>17</v>
      </c>
      <c r="B51" s="4" t="s">
        <v>20</v>
      </c>
      <c r="C51" s="4">
        <v>0</v>
      </c>
      <c r="D51" s="4" t="s">
        <v>7</v>
      </c>
      <c r="E51" s="4">
        <v>19500</v>
      </c>
      <c r="F51" s="4">
        <v>0</v>
      </c>
    </row>
    <row r="52" spans="1:6" x14ac:dyDescent="0.2">
      <c r="A52" s="4" t="s">
        <v>17</v>
      </c>
      <c r="B52" s="4" t="s">
        <v>20</v>
      </c>
      <c r="C52" s="4">
        <v>0</v>
      </c>
      <c r="D52" s="4" t="s">
        <v>7</v>
      </c>
      <c r="E52" s="4">
        <v>3100</v>
      </c>
      <c r="F52" s="4">
        <v>0</v>
      </c>
    </row>
    <row r="53" spans="1:6" x14ac:dyDescent="0.2">
      <c r="A53" s="4" t="s">
        <v>17</v>
      </c>
      <c r="B53" s="4" t="s">
        <v>20</v>
      </c>
      <c r="C53" s="4">
        <v>0</v>
      </c>
      <c r="D53" s="4" t="s">
        <v>7</v>
      </c>
      <c r="E53" s="4">
        <v>2925</v>
      </c>
      <c r="F53" s="4">
        <v>0</v>
      </c>
    </row>
    <row r="54" spans="1:6" x14ac:dyDescent="0.2">
      <c r="A54" s="4" t="s">
        <v>17</v>
      </c>
      <c r="B54" s="4" t="s">
        <v>20</v>
      </c>
      <c r="C54" s="4">
        <v>0</v>
      </c>
      <c r="D54" s="4" t="s">
        <v>7</v>
      </c>
      <c r="E54" s="4">
        <v>67500</v>
      </c>
      <c r="F54" s="4">
        <v>0</v>
      </c>
    </row>
    <row r="55" spans="1:6" x14ac:dyDescent="0.2">
      <c r="A55" s="4" t="s">
        <v>17</v>
      </c>
      <c r="B55" s="4" t="s">
        <v>20</v>
      </c>
      <c r="C55" s="4">
        <v>0</v>
      </c>
      <c r="D55" s="4" t="s">
        <v>7</v>
      </c>
      <c r="E55" s="4">
        <v>7250</v>
      </c>
      <c r="F55" s="4">
        <v>0</v>
      </c>
    </row>
    <row r="56" spans="1:6" x14ac:dyDescent="0.2">
      <c r="A56" s="4" t="s">
        <v>18</v>
      </c>
      <c r="B56" s="4" t="s">
        <v>20</v>
      </c>
      <c r="C56" s="4">
        <v>0</v>
      </c>
      <c r="D56" s="4" t="s">
        <v>7</v>
      </c>
      <c r="E56" s="4">
        <v>17750</v>
      </c>
      <c r="F56" s="4">
        <v>0</v>
      </c>
    </row>
    <row r="57" spans="1:6" x14ac:dyDescent="0.2">
      <c r="A57" s="4" t="s">
        <v>18</v>
      </c>
      <c r="B57" s="4" t="s">
        <v>20</v>
      </c>
      <c r="C57" s="4">
        <v>0</v>
      </c>
      <c r="D57" s="4" t="s">
        <v>7</v>
      </c>
      <c r="E57" s="4">
        <v>9750</v>
      </c>
      <c r="F57" s="4">
        <v>0</v>
      </c>
    </row>
    <row r="58" spans="1:6" x14ac:dyDescent="0.2">
      <c r="A58" s="4" t="s">
        <v>18</v>
      </c>
      <c r="B58" s="4" t="s">
        <v>20</v>
      </c>
      <c r="C58" s="4">
        <v>0</v>
      </c>
      <c r="D58" s="4" t="s">
        <v>7</v>
      </c>
      <c r="E58" s="4">
        <v>4950</v>
      </c>
      <c r="F58" s="4">
        <v>0</v>
      </c>
    </row>
    <row r="59" spans="1:6" x14ac:dyDescent="0.2">
      <c r="A59" s="4" t="s">
        <v>18</v>
      </c>
      <c r="B59" s="4" t="s">
        <v>20</v>
      </c>
      <c r="C59" s="4">
        <v>0</v>
      </c>
      <c r="D59" s="4" t="s">
        <v>7</v>
      </c>
      <c r="E59" s="4">
        <v>8892.5</v>
      </c>
      <c r="F59" s="4">
        <v>0</v>
      </c>
    </row>
    <row r="60" spans="1:6" x14ac:dyDescent="0.2">
      <c r="A60" s="4" t="s">
        <v>18</v>
      </c>
      <c r="B60" s="4" t="s">
        <v>20</v>
      </c>
      <c r="C60" s="4">
        <v>0</v>
      </c>
      <c r="D60" s="4" t="s">
        <v>7</v>
      </c>
      <c r="E60" s="4">
        <v>6775</v>
      </c>
      <c r="F60" s="4">
        <v>0</v>
      </c>
    </row>
    <row r="61" spans="1:6" x14ac:dyDescent="0.2">
      <c r="A61" s="4" t="s">
        <v>18</v>
      </c>
      <c r="B61" s="4" t="s">
        <v>20</v>
      </c>
      <c r="C61" s="4">
        <v>0</v>
      </c>
      <c r="D61" s="4" t="s">
        <v>7</v>
      </c>
      <c r="E61" s="4">
        <v>10250</v>
      </c>
      <c r="F61" s="4">
        <v>0</v>
      </c>
    </row>
    <row r="62" spans="1:6" x14ac:dyDescent="0.2">
      <c r="A62" s="4" t="s">
        <v>8</v>
      </c>
      <c r="B62" s="4">
        <v>0</v>
      </c>
      <c r="C62" s="4" t="s">
        <v>20</v>
      </c>
      <c r="D62" s="4" t="s">
        <v>20</v>
      </c>
      <c r="E62" s="4">
        <v>0</v>
      </c>
      <c r="F62" s="4">
        <v>7500</v>
      </c>
    </row>
    <row r="63" spans="1:6" x14ac:dyDescent="0.2">
      <c r="A63" s="4" t="s">
        <v>8</v>
      </c>
      <c r="B63" s="4">
        <v>0</v>
      </c>
      <c r="C63" s="4" t="s">
        <v>20</v>
      </c>
      <c r="D63" s="4" t="s">
        <v>20</v>
      </c>
      <c r="E63" s="4">
        <v>1</v>
      </c>
      <c r="F63" s="4">
        <v>6500</v>
      </c>
    </row>
    <row r="64" spans="1:6" x14ac:dyDescent="0.2">
      <c r="A64" s="4" t="s">
        <v>8</v>
      </c>
      <c r="B64" s="4">
        <v>0</v>
      </c>
      <c r="C64" s="4" t="s">
        <v>20</v>
      </c>
      <c r="D64" s="4" t="s">
        <v>20</v>
      </c>
      <c r="E64" s="4">
        <v>160</v>
      </c>
      <c r="F64" s="4">
        <v>3100</v>
      </c>
    </row>
    <row r="65" spans="1:6" x14ac:dyDescent="0.2">
      <c r="A65" s="4" t="s">
        <v>8</v>
      </c>
      <c r="B65" s="4">
        <v>0</v>
      </c>
      <c r="C65" s="4" t="s">
        <v>20</v>
      </c>
      <c r="D65" s="4" t="s">
        <v>20</v>
      </c>
      <c r="E65" s="4">
        <v>0</v>
      </c>
      <c r="F65" s="4">
        <v>17500</v>
      </c>
    </row>
    <row r="66" spans="1:6" x14ac:dyDescent="0.2">
      <c r="A66" s="4" t="s">
        <v>8</v>
      </c>
      <c r="B66" s="4">
        <v>0</v>
      </c>
      <c r="C66" s="4" t="s">
        <v>20</v>
      </c>
      <c r="D66" s="4" t="s">
        <v>20</v>
      </c>
      <c r="E66" s="4">
        <v>0</v>
      </c>
      <c r="F66" s="4">
        <v>2050</v>
      </c>
    </row>
    <row r="67" spans="1:6" x14ac:dyDescent="0.2">
      <c r="A67" s="4" t="s">
        <v>8</v>
      </c>
      <c r="B67" s="4">
        <v>0</v>
      </c>
      <c r="C67" s="4" t="s">
        <v>20</v>
      </c>
      <c r="D67" s="4" t="s">
        <v>20</v>
      </c>
      <c r="E67" s="4">
        <v>220</v>
      </c>
      <c r="F67" s="4">
        <v>14500</v>
      </c>
    </row>
    <row r="68" spans="1:6" x14ac:dyDescent="0.2">
      <c r="A68" s="4" t="s">
        <v>9</v>
      </c>
      <c r="B68" s="4">
        <v>0</v>
      </c>
      <c r="C68" s="4" t="s">
        <v>20</v>
      </c>
      <c r="D68" s="4" t="s">
        <v>20</v>
      </c>
      <c r="E68" s="4">
        <v>0</v>
      </c>
      <c r="F68" s="4">
        <v>5750</v>
      </c>
    </row>
    <row r="69" spans="1:6" x14ac:dyDescent="0.2">
      <c r="A69" s="4" t="s">
        <v>9</v>
      </c>
      <c r="B69" s="4">
        <v>0</v>
      </c>
      <c r="C69" s="4" t="s">
        <v>20</v>
      </c>
      <c r="D69" s="4" t="s">
        <v>20</v>
      </c>
      <c r="E69" s="4">
        <v>0</v>
      </c>
      <c r="F69" s="4">
        <v>8500</v>
      </c>
    </row>
    <row r="70" spans="1:6" x14ac:dyDescent="0.2">
      <c r="A70" s="4" t="s">
        <v>9</v>
      </c>
      <c r="B70" s="4">
        <v>0</v>
      </c>
      <c r="C70" s="4" t="s">
        <v>20</v>
      </c>
      <c r="D70" s="4" t="s">
        <v>20</v>
      </c>
      <c r="E70" s="4">
        <v>0</v>
      </c>
      <c r="F70" s="4">
        <v>8500</v>
      </c>
    </row>
    <row r="71" spans="1:6" x14ac:dyDescent="0.2">
      <c r="A71" s="4" t="s">
        <v>9</v>
      </c>
      <c r="B71" s="4">
        <v>0</v>
      </c>
      <c r="C71" s="4" t="s">
        <v>20</v>
      </c>
      <c r="D71" s="4" t="s">
        <v>20</v>
      </c>
      <c r="E71" s="4">
        <v>0</v>
      </c>
      <c r="F71" s="4">
        <v>1700</v>
      </c>
    </row>
    <row r="72" spans="1:6" x14ac:dyDescent="0.2">
      <c r="A72" s="4" t="s">
        <v>9</v>
      </c>
      <c r="B72" s="4">
        <v>0</v>
      </c>
      <c r="C72" s="4" t="s">
        <v>20</v>
      </c>
      <c r="D72" s="4" t="s">
        <v>20</v>
      </c>
      <c r="E72" s="4">
        <v>0</v>
      </c>
      <c r="F72" s="4">
        <v>1300</v>
      </c>
    </row>
    <row r="73" spans="1:6" x14ac:dyDescent="0.2">
      <c r="A73" s="4" t="s">
        <v>9</v>
      </c>
      <c r="B73" s="4">
        <v>0</v>
      </c>
      <c r="C73" s="4" t="s">
        <v>20</v>
      </c>
      <c r="D73" s="4" t="s">
        <v>20</v>
      </c>
      <c r="E73" s="4">
        <v>0</v>
      </c>
      <c r="F73" s="4">
        <v>24000</v>
      </c>
    </row>
  </sheetData>
  <sortState xmlns:xlrd2="http://schemas.microsoft.com/office/spreadsheetml/2017/richdata2" ref="A2:F61">
    <sortCondition ref="B2:B61"/>
    <sortCondition ref="C2:C61"/>
    <sortCondition ref="D2:D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8D2D-209A-9144-87A6-57EE0F6CA216}">
  <dimension ref="A1:F73"/>
  <sheetViews>
    <sheetView zoomScale="120" zoomScaleNormal="120" workbookViewId="0">
      <selection activeCell="A2" sqref="A2"/>
    </sheetView>
  </sheetViews>
  <sheetFormatPr baseColWidth="10" defaultRowHeight="16" x14ac:dyDescent="0.2"/>
  <cols>
    <col min="1" max="1" width="20.83203125" customWidth="1"/>
    <col min="2" max="2" width="14" customWidth="1"/>
    <col min="3" max="3" width="11.6640625" customWidth="1"/>
    <col min="4" max="4" width="17" customWidth="1"/>
    <col min="5" max="5" width="13.6640625" customWidth="1"/>
    <col min="6" max="6" width="15.1640625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">
      <c r="A2" s="4" t="s">
        <v>11</v>
      </c>
      <c r="B2" s="4">
        <v>0</v>
      </c>
      <c r="C2" s="4">
        <v>3</v>
      </c>
      <c r="D2" s="4" t="s">
        <v>3</v>
      </c>
      <c r="E2" s="4">
        <v>20250</v>
      </c>
      <c r="F2" s="4">
        <v>1666.6666666666667</v>
      </c>
    </row>
    <row r="3" spans="1:6" x14ac:dyDescent="0.2">
      <c r="A3" s="4" t="s">
        <v>16</v>
      </c>
      <c r="B3" s="4">
        <v>0</v>
      </c>
      <c r="C3" s="4">
        <v>3</v>
      </c>
      <c r="D3" s="4" t="s">
        <v>7</v>
      </c>
      <c r="E3" s="4">
        <v>6000</v>
      </c>
      <c r="F3" s="4">
        <v>3000</v>
      </c>
    </row>
    <row r="4" spans="1:6" x14ac:dyDescent="0.2">
      <c r="A4" s="4" t="s">
        <v>16</v>
      </c>
      <c r="B4" s="4">
        <v>0</v>
      </c>
      <c r="C4" s="4">
        <v>3</v>
      </c>
      <c r="D4" s="4" t="s">
        <v>7</v>
      </c>
      <c r="E4" s="4">
        <v>21250</v>
      </c>
      <c r="F4" s="4">
        <v>1000</v>
      </c>
    </row>
    <row r="5" spans="1:6" x14ac:dyDescent="0.2">
      <c r="A5" s="4" t="s">
        <v>16</v>
      </c>
      <c r="B5" s="4">
        <v>0</v>
      </c>
      <c r="C5" s="4">
        <v>3</v>
      </c>
      <c r="D5" s="4" t="s">
        <v>7</v>
      </c>
      <c r="E5" s="4">
        <v>7500</v>
      </c>
      <c r="F5" s="4">
        <v>7333.333333333333</v>
      </c>
    </row>
    <row r="6" spans="1:6" x14ac:dyDescent="0.2">
      <c r="A6" s="4" t="s">
        <v>11</v>
      </c>
      <c r="B6" s="4">
        <v>0</v>
      </c>
      <c r="C6" s="4">
        <v>3</v>
      </c>
      <c r="D6" s="4" t="s">
        <v>3</v>
      </c>
      <c r="E6" s="4">
        <v>11250</v>
      </c>
      <c r="F6" s="4">
        <v>10000</v>
      </c>
    </row>
    <row r="7" spans="1:6" x14ac:dyDescent="0.2">
      <c r="A7" s="4" t="s">
        <v>11</v>
      </c>
      <c r="B7" s="4">
        <v>0</v>
      </c>
      <c r="C7" s="4">
        <v>3</v>
      </c>
      <c r="D7" s="4" t="s">
        <v>3</v>
      </c>
      <c r="E7" s="4">
        <v>19250</v>
      </c>
      <c r="F7" s="4">
        <v>6500</v>
      </c>
    </row>
    <row r="8" spans="1:6" x14ac:dyDescent="0.2">
      <c r="A8" s="4" t="s">
        <v>16</v>
      </c>
      <c r="B8" s="4">
        <v>0</v>
      </c>
      <c r="C8" s="4">
        <v>3</v>
      </c>
      <c r="D8" s="4" t="s">
        <v>7</v>
      </c>
      <c r="E8" s="4">
        <v>2025</v>
      </c>
      <c r="F8" s="4">
        <v>3325</v>
      </c>
    </row>
    <row r="9" spans="1:6" x14ac:dyDescent="0.2">
      <c r="A9" s="4" t="s">
        <v>11</v>
      </c>
      <c r="B9" s="4">
        <v>0</v>
      </c>
      <c r="C9" s="4">
        <v>3</v>
      </c>
      <c r="D9" s="4" t="s">
        <v>3</v>
      </c>
      <c r="E9" s="4">
        <v>10250</v>
      </c>
      <c r="F9" s="4">
        <v>2333.3333333333335</v>
      </c>
    </row>
    <row r="10" spans="1:6" x14ac:dyDescent="0.2">
      <c r="A10" s="4" t="s">
        <v>11</v>
      </c>
      <c r="B10" s="4">
        <v>0</v>
      </c>
      <c r="C10" s="4">
        <v>3</v>
      </c>
      <c r="D10" s="4" t="s">
        <v>3</v>
      </c>
      <c r="E10" s="4">
        <v>2200</v>
      </c>
      <c r="F10" s="4">
        <v>4750</v>
      </c>
    </row>
    <row r="11" spans="1:6" x14ac:dyDescent="0.2">
      <c r="A11" s="4" t="s">
        <v>11</v>
      </c>
      <c r="B11" s="4">
        <v>0</v>
      </c>
      <c r="C11" s="4">
        <v>3</v>
      </c>
      <c r="D11" s="4" t="s">
        <v>3</v>
      </c>
      <c r="E11" s="4">
        <v>45000</v>
      </c>
      <c r="F11" s="4">
        <v>32500</v>
      </c>
    </row>
    <row r="12" spans="1:6" x14ac:dyDescent="0.2">
      <c r="A12" s="4" t="s">
        <v>16</v>
      </c>
      <c r="B12" s="4">
        <v>0</v>
      </c>
      <c r="C12" s="4">
        <v>3</v>
      </c>
      <c r="D12" s="4" t="s">
        <v>7</v>
      </c>
      <c r="E12" s="4">
        <v>2750</v>
      </c>
      <c r="F12" s="4">
        <v>2000</v>
      </c>
    </row>
    <row r="13" spans="1:6" x14ac:dyDescent="0.2">
      <c r="A13" s="4" t="s">
        <v>16</v>
      </c>
      <c r="B13" s="4">
        <v>0</v>
      </c>
      <c r="C13" s="4">
        <v>3</v>
      </c>
      <c r="D13" s="4" t="s">
        <v>7</v>
      </c>
      <c r="E13" s="4">
        <v>1975</v>
      </c>
      <c r="F13" s="4">
        <v>625</v>
      </c>
    </row>
    <row r="14" spans="1:6" x14ac:dyDescent="0.2">
      <c r="A14" s="4" t="s">
        <v>14</v>
      </c>
      <c r="B14" s="4">
        <v>3</v>
      </c>
      <c r="C14" s="4">
        <v>0</v>
      </c>
      <c r="D14" s="4" t="s">
        <v>3</v>
      </c>
      <c r="E14" s="4">
        <v>25000</v>
      </c>
      <c r="F14" s="4">
        <v>50000</v>
      </c>
    </row>
    <row r="15" spans="1:6" x14ac:dyDescent="0.2">
      <c r="A15" s="4" t="s">
        <v>14</v>
      </c>
      <c r="B15" s="4">
        <v>3</v>
      </c>
      <c r="C15" s="4">
        <v>0</v>
      </c>
      <c r="D15" s="4" t="s">
        <v>3</v>
      </c>
      <c r="E15" s="4">
        <v>21500</v>
      </c>
      <c r="F15" s="4">
        <v>7000</v>
      </c>
    </row>
    <row r="16" spans="1:6" x14ac:dyDescent="0.2">
      <c r="A16" s="4" t="s">
        <v>19</v>
      </c>
      <c r="B16" s="4">
        <v>3</v>
      </c>
      <c r="C16" s="4">
        <v>0</v>
      </c>
      <c r="D16" s="4" t="s">
        <v>7</v>
      </c>
      <c r="E16" s="4">
        <v>202500</v>
      </c>
      <c r="F16" s="4">
        <v>7500</v>
      </c>
    </row>
    <row r="17" spans="1:6" x14ac:dyDescent="0.2">
      <c r="A17" s="4" t="s">
        <v>14</v>
      </c>
      <c r="B17" s="4">
        <v>3</v>
      </c>
      <c r="C17" s="4">
        <v>0</v>
      </c>
      <c r="D17" s="4" t="s">
        <v>3</v>
      </c>
      <c r="E17" s="4">
        <v>31000</v>
      </c>
      <c r="F17" s="4">
        <v>6750</v>
      </c>
    </row>
    <row r="18" spans="1:6" x14ac:dyDescent="0.2">
      <c r="A18" s="4" t="s">
        <v>14</v>
      </c>
      <c r="B18" s="4">
        <v>3</v>
      </c>
      <c r="C18" s="4">
        <v>0</v>
      </c>
      <c r="D18" s="4" t="s">
        <v>3</v>
      </c>
      <c r="E18" s="4">
        <v>2900</v>
      </c>
      <c r="F18" s="4">
        <v>750</v>
      </c>
    </row>
    <row r="19" spans="1:6" x14ac:dyDescent="0.2">
      <c r="A19" s="4" t="s">
        <v>14</v>
      </c>
      <c r="B19" s="4">
        <v>3</v>
      </c>
      <c r="C19" s="4">
        <v>0</v>
      </c>
      <c r="D19" s="4" t="s">
        <v>3</v>
      </c>
      <c r="E19" s="4">
        <v>6500</v>
      </c>
      <c r="F19" s="4">
        <v>1350</v>
      </c>
    </row>
    <row r="20" spans="1:6" x14ac:dyDescent="0.2">
      <c r="A20" s="4" t="s">
        <v>19</v>
      </c>
      <c r="B20" s="4">
        <v>3</v>
      </c>
      <c r="C20" s="4">
        <v>0</v>
      </c>
      <c r="D20" s="4" t="s">
        <v>7</v>
      </c>
      <c r="E20" s="4">
        <v>13500</v>
      </c>
      <c r="F20" s="4">
        <v>5000</v>
      </c>
    </row>
    <row r="21" spans="1:6" x14ac:dyDescent="0.2">
      <c r="A21" s="4" t="s">
        <v>19</v>
      </c>
      <c r="B21" s="4">
        <v>3</v>
      </c>
      <c r="C21" s="4">
        <v>0</v>
      </c>
      <c r="D21" s="4" t="s">
        <v>7</v>
      </c>
      <c r="E21" s="4">
        <v>9250</v>
      </c>
      <c r="F21" s="4">
        <v>2650</v>
      </c>
    </row>
    <row r="22" spans="1:6" x14ac:dyDescent="0.2">
      <c r="A22" s="4" t="s">
        <v>19</v>
      </c>
      <c r="B22" s="4">
        <v>3</v>
      </c>
      <c r="C22" s="4">
        <v>0</v>
      </c>
      <c r="D22" s="4" t="s">
        <v>7</v>
      </c>
      <c r="E22" s="4">
        <v>15500</v>
      </c>
      <c r="F22" s="4">
        <v>1700</v>
      </c>
    </row>
    <row r="23" spans="1:6" x14ac:dyDescent="0.2">
      <c r="A23" s="4" t="s">
        <v>19</v>
      </c>
      <c r="B23" s="4">
        <v>3</v>
      </c>
      <c r="C23" s="4">
        <v>0</v>
      </c>
      <c r="D23" s="4" t="s">
        <v>7</v>
      </c>
      <c r="E23" s="4">
        <v>18750</v>
      </c>
      <c r="F23" s="4">
        <v>800</v>
      </c>
    </row>
    <row r="24" spans="1:6" x14ac:dyDescent="0.2">
      <c r="A24" s="4" t="s">
        <v>14</v>
      </c>
      <c r="B24" s="4">
        <v>3</v>
      </c>
      <c r="C24" s="4">
        <v>0</v>
      </c>
      <c r="D24" s="4" t="s">
        <v>3</v>
      </c>
      <c r="E24" s="4">
        <v>17500</v>
      </c>
      <c r="F24" s="4">
        <v>14500</v>
      </c>
    </row>
    <row r="25" spans="1:6" x14ac:dyDescent="0.2">
      <c r="A25" s="4" t="s">
        <v>19</v>
      </c>
      <c r="B25" s="4">
        <v>3</v>
      </c>
      <c r="C25" s="4">
        <v>0</v>
      </c>
      <c r="D25" s="4" t="s">
        <v>7</v>
      </c>
      <c r="E25" s="4">
        <v>22500</v>
      </c>
      <c r="F25" s="4">
        <v>16000</v>
      </c>
    </row>
    <row r="26" spans="1:6" x14ac:dyDescent="0.2">
      <c r="A26" s="4" t="s">
        <v>21</v>
      </c>
      <c r="B26" s="4">
        <v>0</v>
      </c>
      <c r="C26" s="4">
        <v>0</v>
      </c>
      <c r="D26" s="4" t="s">
        <v>3</v>
      </c>
      <c r="E26" s="4">
        <v>24750</v>
      </c>
      <c r="F26" s="4">
        <v>1000</v>
      </c>
    </row>
    <row r="27" spans="1:6" x14ac:dyDescent="0.2">
      <c r="A27" s="4" t="s">
        <v>22</v>
      </c>
      <c r="B27" s="4">
        <v>0</v>
      </c>
      <c r="C27" s="4">
        <v>0</v>
      </c>
      <c r="D27" s="4" t="s">
        <v>7</v>
      </c>
      <c r="E27" s="4">
        <v>20000</v>
      </c>
      <c r="F27" s="4">
        <v>25750</v>
      </c>
    </row>
    <row r="28" spans="1:6" x14ac:dyDescent="0.2">
      <c r="A28" s="4" t="s">
        <v>21</v>
      </c>
      <c r="B28" s="4">
        <v>0</v>
      </c>
      <c r="C28" s="4">
        <v>0</v>
      </c>
      <c r="D28" s="4" t="s">
        <v>3</v>
      </c>
      <c r="E28" s="4">
        <v>11000</v>
      </c>
      <c r="F28" s="4">
        <v>1333.3333333333333</v>
      </c>
    </row>
    <row r="29" spans="1:6" x14ac:dyDescent="0.2">
      <c r="A29" s="4" t="s">
        <v>21</v>
      </c>
      <c r="B29" s="4">
        <v>0</v>
      </c>
      <c r="C29" s="4">
        <v>0</v>
      </c>
      <c r="D29" s="4" t="s">
        <v>3</v>
      </c>
      <c r="E29" s="4">
        <v>16750</v>
      </c>
      <c r="F29" s="4">
        <v>9000</v>
      </c>
    </row>
    <row r="30" spans="1:6" x14ac:dyDescent="0.2">
      <c r="A30" s="4" t="s">
        <v>21</v>
      </c>
      <c r="B30" s="4">
        <v>0</v>
      </c>
      <c r="C30" s="4">
        <v>0</v>
      </c>
      <c r="D30" s="4" t="s">
        <v>3</v>
      </c>
      <c r="E30" s="4">
        <v>21250</v>
      </c>
      <c r="F30" s="4">
        <v>15333.333333333334</v>
      </c>
    </row>
    <row r="31" spans="1:6" x14ac:dyDescent="0.2">
      <c r="A31" s="4" t="s">
        <v>22</v>
      </c>
      <c r="B31" s="4">
        <v>0</v>
      </c>
      <c r="C31" s="4">
        <v>0</v>
      </c>
      <c r="D31" s="4" t="s">
        <v>7</v>
      </c>
      <c r="E31" s="4">
        <v>14500</v>
      </c>
      <c r="F31" s="4">
        <v>5500</v>
      </c>
    </row>
    <row r="32" spans="1:6" x14ac:dyDescent="0.2">
      <c r="A32" s="4" t="s">
        <v>22</v>
      </c>
      <c r="B32" s="4">
        <v>0</v>
      </c>
      <c r="C32" s="4">
        <v>0</v>
      </c>
      <c r="D32" s="4" t="s">
        <v>7</v>
      </c>
      <c r="E32" s="4">
        <v>7250</v>
      </c>
      <c r="F32" s="4">
        <v>18750</v>
      </c>
    </row>
    <row r="33" spans="1:6" x14ac:dyDescent="0.2">
      <c r="A33" s="4" t="s">
        <v>21</v>
      </c>
      <c r="B33" s="4">
        <v>0</v>
      </c>
      <c r="C33" s="4">
        <v>0</v>
      </c>
      <c r="D33" s="4" t="s">
        <v>3</v>
      </c>
      <c r="E33" s="4">
        <v>25500</v>
      </c>
      <c r="F33" s="4">
        <v>13750</v>
      </c>
    </row>
    <row r="34" spans="1:6" x14ac:dyDescent="0.2">
      <c r="A34" s="4" t="s">
        <v>22</v>
      </c>
      <c r="B34" s="4">
        <v>0</v>
      </c>
      <c r="C34" s="4">
        <v>0</v>
      </c>
      <c r="D34" s="4" t="s">
        <v>7</v>
      </c>
      <c r="E34" s="4">
        <v>12250</v>
      </c>
      <c r="F34" s="4">
        <v>4500</v>
      </c>
    </row>
    <row r="35" spans="1:6" x14ac:dyDescent="0.2">
      <c r="A35" s="4" t="s">
        <v>22</v>
      </c>
      <c r="B35" s="4">
        <v>0</v>
      </c>
      <c r="C35" s="4">
        <v>0</v>
      </c>
      <c r="D35" s="4" t="s">
        <v>7</v>
      </c>
      <c r="E35" s="4">
        <v>87500</v>
      </c>
      <c r="F35" s="4">
        <v>10000</v>
      </c>
    </row>
    <row r="36" spans="1:6" x14ac:dyDescent="0.2">
      <c r="A36" s="4" t="s">
        <v>22</v>
      </c>
      <c r="B36" s="4">
        <v>0</v>
      </c>
      <c r="C36" s="4">
        <v>0</v>
      </c>
      <c r="D36" s="4" t="s">
        <v>7</v>
      </c>
      <c r="E36" s="4">
        <v>40000</v>
      </c>
      <c r="F36" s="4">
        <v>1500</v>
      </c>
    </row>
    <row r="37" spans="1:6" x14ac:dyDescent="0.2">
      <c r="A37" s="4" t="s">
        <v>21</v>
      </c>
      <c r="B37" s="4">
        <v>0</v>
      </c>
      <c r="C37" s="4">
        <v>0</v>
      </c>
      <c r="D37" s="4" t="s">
        <v>3</v>
      </c>
      <c r="E37" s="4">
        <v>13750</v>
      </c>
      <c r="F37" s="4">
        <v>20000</v>
      </c>
    </row>
    <row r="38" spans="1:6" x14ac:dyDescent="0.2">
      <c r="A38" s="4" t="s">
        <v>8</v>
      </c>
      <c r="B38" s="4">
        <v>0</v>
      </c>
      <c r="C38" s="4" t="s">
        <v>20</v>
      </c>
      <c r="D38" s="4"/>
      <c r="E38" s="4">
        <v>0</v>
      </c>
      <c r="F38" s="4">
        <v>18750</v>
      </c>
    </row>
    <row r="39" spans="1:6" x14ac:dyDescent="0.2">
      <c r="A39" s="4" t="s">
        <v>8</v>
      </c>
      <c r="B39" s="4">
        <v>0</v>
      </c>
      <c r="C39" s="4" t="s">
        <v>20</v>
      </c>
      <c r="D39" s="4"/>
      <c r="E39" s="4">
        <v>0</v>
      </c>
      <c r="F39" s="4">
        <v>11500</v>
      </c>
    </row>
    <row r="40" spans="1:6" x14ac:dyDescent="0.2">
      <c r="A40" s="4" t="s">
        <v>8</v>
      </c>
      <c r="B40" s="4">
        <v>0</v>
      </c>
      <c r="C40" s="4" t="s">
        <v>20</v>
      </c>
      <c r="D40" s="4"/>
      <c r="E40" s="4">
        <v>0</v>
      </c>
      <c r="F40" s="4">
        <v>6000</v>
      </c>
    </row>
    <row r="41" spans="1:6" x14ac:dyDescent="0.2">
      <c r="A41" s="4" t="s">
        <v>8</v>
      </c>
      <c r="B41" s="4">
        <v>0</v>
      </c>
      <c r="C41" s="4" t="s">
        <v>20</v>
      </c>
      <c r="D41" s="4"/>
      <c r="E41" s="4">
        <v>625</v>
      </c>
      <c r="F41" s="4">
        <v>22000</v>
      </c>
    </row>
    <row r="42" spans="1:6" x14ac:dyDescent="0.2">
      <c r="A42" s="4" t="s">
        <v>8</v>
      </c>
      <c r="B42" s="4">
        <v>0</v>
      </c>
      <c r="C42" s="4" t="s">
        <v>20</v>
      </c>
      <c r="D42" s="4"/>
      <c r="E42" s="4">
        <v>0</v>
      </c>
      <c r="F42" s="4">
        <v>18500</v>
      </c>
    </row>
    <row r="43" spans="1:6" x14ac:dyDescent="0.2">
      <c r="A43" s="4" t="s">
        <v>8</v>
      </c>
      <c r="B43" s="4">
        <v>0</v>
      </c>
      <c r="C43" s="4" t="s">
        <v>20</v>
      </c>
      <c r="D43" s="4"/>
      <c r="E43" s="4">
        <v>0</v>
      </c>
      <c r="F43" s="4">
        <v>20500</v>
      </c>
    </row>
    <row r="44" spans="1:6" x14ac:dyDescent="0.2">
      <c r="A44" s="4" t="s">
        <v>9</v>
      </c>
      <c r="B44" s="4">
        <v>0</v>
      </c>
      <c r="C44" s="4" t="s">
        <v>20</v>
      </c>
      <c r="D44" s="4"/>
      <c r="E44" s="4">
        <v>17500</v>
      </c>
      <c r="F44" s="4">
        <v>10333.333333333334</v>
      </c>
    </row>
    <row r="45" spans="1:6" x14ac:dyDescent="0.2">
      <c r="A45" s="4" t="s">
        <v>9</v>
      </c>
      <c r="B45" s="4">
        <v>0</v>
      </c>
      <c r="C45" s="4" t="s">
        <v>20</v>
      </c>
      <c r="D45" s="4"/>
      <c r="E45" s="4">
        <v>0</v>
      </c>
      <c r="F45" s="4">
        <v>16000</v>
      </c>
    </row>
    <row r="46" spans="1:6" x14ac:dyDescent="0.2">
      <c r="A46" s="4" t="s">
        <v>9</v>
      </c>
      <c r="B46" s="4">
        <v>0</v>
      </c>
      <c r="C46" s="4" t="s">
        <v>20</v>
      </c>
      <c r="D46" s="4"/>
      <c r="E46" s="4">
        <v>0</v>
      </c>
      <c r="F46" s="4">
        <v>1175</v>
      </c>
    </row>
    <row r="47" spans="1:6" x14ac:dyDescent="0.2">
      <c r="A47" s="4" t="s">
        <v>9</v>
      </c>
      <c r="B47" s="4">
        <v>0</v>
      </c>
      <c r="C47" s="4" t="s">
        <v>20</v>
      </c>
      <c r="D47" s="4"/>
      <c r="E47" s="4">
        <v>0</v>
      </c>
      <c r="F47" s="4">
        <v>8750</v>
      </c>
    </row>
    <row r="48" spans="1:6" x14ac:dyDescent="0.2">
      <c r="A48" s="4" t="s">
        <v>9</v>
      </c>
      <c r="B48" s="4">
        <v>0</v>
      </c>
      <c r="C48" s="4" t="s">
        <v>20</v>
      </c>
      <c r="D48" s="4"/>
      <c r="E48" s="4">
        <v>0</v>
      </c>
      <c r="F48" s="4">
        <v>130000</v>
      </c>
    </row>
    <row r="49" spans="1:6" x14ac:dyDescent="0.2">
      <c r="A49" s="4" t="s">
        <v>9</v>
      </c>
      <c r="B49" s="4">
        <v>0</v>
      </c>
      <c r="C49" s="4" t="s">
        <v>20</v>
      </c>
      <c r="D49" s="4"/>
      <c r="E49" s="4">
        <v>0</v>
      </c>
      <c r="F49" s="4">
        <v>40000</v>
      </c>
    </row>
    <row r="50" spans="1:6" x14ac:dyDescent="0.2">
      <c r="A50" s="4" t="s">
        <v>12</v>
      </c>
      <c r="B50" s="4" t="s">
        <v>20</v>
      </c>
      <c r="C50" s="4">
        <v>0</v>
      </c>
      <c r="D50" s="4" t="s">
        <v>3</v>
      </c>
      <c r="E50" s="4">
        <v>18750</v>
      </c>
      <c r="F50" s="4">
        <v>0</v>
      </c>
    </row>
    <row r="51" spans="1:6" x14ac:dyDescent="0.2">
      <c r="A51" s="4" t="s">
        <v>12</v>
      </c>
      <c r="B51" s="4" t="s">
        <v>20</v>
      </c>
      <c r="C51" s="4">
        <v>0</v>
      </c>
      <c r="D51" s="4" t="s">
        <v>3</v>
      </c>
      <c r="E51" s="4">
        <v>3225</v>
      </c>
      <c r="F51" s="4">
        <v>0</v>
      </c>
    </row>
    <row r="52" spans="1:6" x14ac:dyDescent="0.2">
      <c r="A52" s="4" t="s">
        <v>12</v>
      </c>
      <c r="B52" s="4" t="s">
        <v>20</v>
      </c>
      <c r="C52" s="4">
        <v>0</v>
      </c>
      <c r="D52" s="4" t="s">
        <v>3</v>
      </c>
      <c r="E52" s="4">
        <v>15500</v>
      </c>
      <c r="F52" s="4">
        <v>0</v>
      </c>
    </row>
    <row r="53" spans="1:6" x14ac:dyDescent="0.2">
      <c r="A53" s="4" t="s">
        <v>17</v>
      </c>
      <c r="B53" s="4" t="s">
        <v>20</v>
      </c>
      <c r="C53" s="4">
        <v>0</v>
      </c>
      <c r="D53" s="4" t="s">
        <v>7</v>
      </c>
      <c r="E53" s="4">
        <v>5750</v>
      </c>
      <c r="F53" s="4">
        <v>0</v>
      </c>
    </row>
    <row r="54" spans="1:6" x14ac:dyDescent="0.2">
      <c r="A54" s="4" t="s">
        <v>12</v>
      </c>
      <c r="B54" s="4" t="s">
        <v>20</v>
      </c>
      <c r="C54" s="4">
        <v>0</v>
      </c>
      <c r="D54" s="4" t="s">
        <v>3</v>
      </c>
      <c r="E54" s="4">
        <v>20000</v>
      </c>
      <c r="F54" s="4">
        <v>0</v>
      </c>
    </row>
    <row r="55" spans="1:6" x14ac:dyDescent="0.2">
      <c r="A55" s="4" t="s">
        <v>17</v>
      </c>
      <c r="B55" s="4" t="s">
        <v>20</v>
      </c>
      <c r="C55" s="4">
        <v>0</v>
      </c>
      <c r="D55" s="4" t="s">
        <v>7</v>
      </c>
      <c r="E55" s="4">
        <v>19500</v>
      </c>
      <c r="F55" s="4">
        <v>0</v>
      </c>
    </row>
    <row r="56" spans="1:6" x14ac:dyDescent="0.2">
      <c r="A56" s="4" t="s">
        <v>12</v>
      </c>
      <c r="B56" s="4" t="s">
        <v>20</v>
      </c>
      <c r="C56" s="4">
        <v>0</v>
      </c>
      <c r="D56" s="4" t="s">
        <v>3</v>
      </c>
      <c r="E56" s="4">
        <v>12250</v>
      </c>
      <c r="F56" s="4">
        <v>0</v>
      </c>
    </row>
    <row r="57" spans="1:6" x14ac:dyDescent="0.2">
      <c r="A57" s="4" t="s">
        <v>17</v>
      </c>
      <c r="B57" s="4" t="s">
        <v>20</v>
      </c>
      <c r="C57" s="4">
        <v>0</v>
      </c>
      <c r="D57" s="4" t="s">
        <v>7</v>
      </c>
      <c r="E57" s="4">
        <v>3100</v>
      </c>
      <c r="F57" s="4">
        <v>0</v>
      </c>
    </row>
    <row r="58" spans="1:6" x14ac:dyDescent="0.2">
      <c r="A58" s="4" t="s">
        <v>17</v>
      </c>
      <c r="B58" s="4" t="s">
        <v>20</v>
      </c>
      <c r="C58" s="4">
        <v>0</v>
      </c>
      <c r="D58" s="4" t="s">
        <v>7</v>
      </c>
      <c r="E58" s="4">
        <v>2925</v>
      </c>
      <c r="F58" s="4">
        <v>0</v>
      </c>
    </row>
    <row r="59" spans="1:6" x14ac:dyDescent="0.2">
      <c r="A59" s="4" t="s">
        <v>17</v>
      </c>
      <c r="B59" s="4" t="s">
        <v>20</v>
      </c>
      <c r="C59" s="4">
        <v>0</v>
      </c>
      <c r="D59" s="4" t="s">
        <v>7</v>
      </c>
      <c r="E59" s="4">
        <v>67500</v>
      </c>
      <c r="F59" s="4">
        <v>0</v>
      </c>
    </row>
    <row r="60" spans="1:6" x14ac:dyDescent="0.2">
      <c r="A60" s="4" t="s">
        <v>12</v>
      </c>
      <c r="B60" s="4" t="s">
        <v>20</v>
      </c>
      <c r="C60" s="4">
        <v>0</v>
      </c>
      <c r="D60" s="4" t="s">
        <v>3</v>
      </c>
      <c r="E60" s="4">
        <v>19500</v>
      </c>
      <c r="F60" s="4">
        <v>0</v>
      </c>
    </row>
    <row r="61" spans="1:6" x14ac:dyDescent="0.2">
      <c r="A61" s="4" t="s">
        <v>17</v>
      </c>
      <c r="B61" s="4" t="s">
        <v>20</v>
      </c>
      <c r="C61" s="4">
        <v>0</v>
      </c>
      <c r="D61" s="4" t="s">
        <v>7</v>
      </c>
      <c r="E61" s="4">
        <v>7250</v>
      </c>
      <c r="F61" s="4">
        <v>0</v>
      </c>
    </row>
    <row r="62" spans="1:6" x14ac:dyDescent="0.2">
      <c r="A62" s="4" t="s">
        <v>18</v>
      </c>
      <c r="B62" s="4" t="s">
        <v>20</v>
      </c>
      <c r="C62" s="4">
        <v>0</v>
      </c>
      <c r="D62" s="4" t="s">
        <v>7</v>
      </c>
      <c r="E62" s="4">
        <v>17750</v>
      </c>
      <c r="F62" s="4">
        <v>0</v>
      </c>
    </row>
    <row r="63" spans="1:6" x14ac:dyDescent="0.2">
      <c r="A63" s="4" t="s">
        <v>13</v>
      </c>
      <c r="B63" s="4" t="s">
        <v>20</v>
      </c>
      <c r="C63" s="4">
        <v>0</v>
      </c>
      <c r="D63" s="4" t="s">
        <v>3</v>
      </c>
      <c r="E63" s="4">
        <v>55000</v>
      </c>
      <c r="F63" s="4">
        <v>0</v>
      </c>
    </row>
    <row r="64" spans="1:6" x14ac:dyDescent="0.2">
      <c r="A64" s="4" t="s">
        <v>13</v>
      </c>
      <c r="B64" s="4" t="s">
        <v>20</v>
      </c>
      <c r="C64" s="4">
        <v>0</v>
      </c>
      <c r="D64" s="4" t="s">
        <v>3</v>
      </c>
      <c r="E64" s="4">
        <v>16750</v>
      </c>
      <c r="F64" s="4">
        <v>0</v>
      </c>
    </row>
    <row r="65" spans="1:6" x14ac:dyDescent="0.2">
      <c r="A65" s="4" t="s">
        <v>18</v>
      </c>
      <c r="B65" s="4" t="s">
        <v>20</v>
      </c>
      <c r="C65" s="4">
        <v>0</v>
      </c>
      <c r="D65" s="4" t="s">
        <v>7</v>
      </c>
      <c r="E65" s="4">
        <v>9750</v>
      </c>
      <c r="F65" s="4">
        <v>0</v>
      </c>
    </row>
    <row r="66" spans="1:6" x14ac:dyDescent="0.2">
      <c r="A66" s="4" t="s">
        <v>18</v>
      </c>
      <c r="B66" s="4" t="s">
        <v>20</v>
      </c>
      <c r="C66" s="4">
        <v>0</v>
      </c>
      <c r="D66" s="4" t="s">
        <v>7</v>
      </c>
      <c r="E66" s="4">
        <v>4950</v>
      </c>
      <c r="F66" s="4">
        <v>0</v>
      </c>
    </row>
    <row r="67" spans="1:6" x14ac:dyDescent="0.2">
      <c r="A67" s="4" t="s">
        <v>18</v>
      </c>
      <c r="B67" s="4" t="s">
        <v>20</v>
      </c>
      <c r="C67" s="4">
        <v>0</v>
      </c>
      <c r="D67" s="4" t="s">
        <v>7</v>
      </c>
      <c r="E67" s="4">
        <v>8892.5</v>
      </c>
      <c r="F67" s="4">
        <v>0</v>
      </c>
    </row>
    <row r="68" spans="1:6" x14ac:dyDescent="0.2">
      <c r="A68" s="4" t="s">
        <v>18</v>
      </c>
      <c r="B68" s="4" t="s">
        <v>20</v>
      </c>
      <c r="C68" s="4">
        <v>0</v>
      </c>
      <c r="D68" s="4" t="s">
        <v>7</v>
      </c>
      <c r="E68" s="4">
        <v>6775</v>
      </c>
      <c r="F68" s="4">
        <v>0</v>
      </c>
    </row>
    <row r="69" spans="1:6" x14ac:dyDescent="0.2">
      <c r="A69" s="4" t="s">
        <v>13</v>
      </c>
      <c r="B69" s="4" t="s">
        <v>20</v>
      </c>
      <c r="C69" s="4">
        <v>0</v>
      </c>
      <c r="D69" s="4" t="s">
        <v>3</v>
      </c>
      <c r="E69" s="4">
        <v>19750</v>
      </c>
      <c r="F69" s="4">
        <v>0</v>
      </c>
    </row>
    <row r="70" spans="1:6" x14ac:dyDescent="0.2">
      <c r="A70" s="4" t="s">
        <v>13</v>
      </c>
      <c r="B70" s="4" t="s">
        <v>20</v>
      </c>
      <c r="C70" s="4">
        <v>0</v>
      </c>
      <c r="D70" s="4" t="s">
        <v>3</v>
      </c>
      <c r="E70" s="4">
        <v>18750</v>
      </c>
      <c r="F70" s="4">
        <v>0</v>
      </c>
    </row>
    <row r="71" spans="1:6" x14ac:dyDescent="0.2">
      <c r="A71" s="4" t="s">
        <v>18</v>
      </c>
      <c r="B71" s="4" t="s">
        <v>20</v>
      </c>
      <c r="C71" s="4">
        <v>0</v>
      </c>
      <c r="D71" s="4" t="s">
        <v>7</v>
      </c>
      <c r="E71" s="4">
        <v>10250</v>
      </c>
      <c r="F71" s="4">
        <v>0</v>
      </c>
    </row>
    <row r="72" spans="1:6" x14ac:dyDescent="0.2">
      <c r="A72" s="4" t="s">
        <v>13</v>
      </c>
      <c r="B72" s="4" t="s">
        <v>20</v>
      </c>
      <c r="C72" s="4">
        <v>0</v>
      </c>
      <c r="D72" s="4" t="s">
        <v>3</v>
      </c>
      <c r="E72" s="4">
        <v>29250</v>
      </c>
      <c r="F72" s="4">
        <v>0</v>
      </c>
    </row>
    <row r="73" spans="1:6" x14ac:dyDescent="0.2">
      <c r="A73" s="4" t="s">
        <v>13</v>
      </c>
      <c r="B73" s="4" t="s">
        <v>20</v>
      </c>
      <c r="C73" s="4">
        <v>0</v>
      </c>
      <c r="D73" s="4" t="s">
        <v>3</v>
      </c>
      <c r="E73" s="4">
        <v>36000</v>
      </c>
      <c r="F7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DDCD-DB8C-804D-83F4-5C21146102F6}">
  <dimension ref="A1:G13"/>
  <sheetViews>
    <sheetView zoomScale="120" zoomScaleNormal="120" workbookViewId="0">
      <selection activeCell="G18" sqref="G18"/>
    </sheetView>
  </sheetViews>
  <sheetFormatPr baseColWidth="10" defaultRowHeight="16" x14ac:dyDescent="0.2"/>
  <cols>
    <col min="2" max="2" width="14" customWidth="1"/>
    <col min="3" max="3" width="14.6640625" customWidth="1"/>
  </cols>
  <sheetData>
    <row r="1" spans="1:7" x14ac:dyDescent="0.2">
      <c r="A1" s="2" t="s">
        <v>0</v>
      </c>
      <c r="B1" s="2" t="s">
        <v>4</v>
      </c>
      <c r="C1" s="1" t="s">
        <v>25</v>
      </c>
      <c r="D1" s="1" t="s">
        <v>26</v>
      </c>
    </row>
    <row r="2" spans="1:7" x14ac:dyDescent="0.2">
      <c r="A2" s="4" t="s">
        <v>23</v>
      </c>
      <c r="B2" s="4" t="s">
        <v>3</v>
      </c>
      <c r="C2" s="5">
        <f>9*10^3</f>
        <v>9000</v>
      </c>
      <c r="D2" s="5">
        <f>4*10^3</f>
        <v>4000</v>
      </c>
      <c r="F2" s="5"/>
      <c r="G2" s="5"/>
    </row>
    <row r="3" spans="1:7" x14ac:dyDescent="0.2">
      <c r="A3" s="4" t="s">
        <v>23</v>
      </c>
      <c r="B3" s="4" t="s">
        <v>3</v>
      </c>
      <c r="C3" s="5">
        <f>27*10^3</f>
        <v>27000</v>
      </c>
      <c r="D3" s="5">
        <f>7*10^3</f>
        <v>7000</v>
      </c>
      <c r="F3" s="5"/>
      <c r="G3" s="5"/>
    </row>
    <row r="4" spans="1:7" x14ac:dyDescent="0.2">
      <c r="A4" s="4" t="s">
        <v>23</v>
      </c>
      <c r="B4" s="4" t="s">
        <v>3</v>
      </c>
      <c r="C4" s="5">
        <f>30*10^3</f>
        <v>30000</v>
      </c>
      <c r="D4" s="5">
        <f>44*10^2</f>
        <v>4400</v>
      </c>
      <c r="F4" s="5"/>
      <c r="G4" s="5"/>
    </row>
    <row r="5" spans="1:7" x14ac:dyDescent="0.2">
      <c r="A5" s="4" t="s">
        <v>23</v>
      </c>
      <c r="B5" s="4" t="s">
        <v>3</v>
      </c>
      <c r="C5" s="5">
        <f>12*10^3</f>
        <v>12000</v>
      </c>
      <c r="D5" s="5">
        <f>3*10^3</f>
        <v>3000</v>
      </c>
      <c r="F5" s="5"/>
      <c r="G5" s="5"/>
    </row>
    <row r="6" spans="1:7" x14ac:dyDescent="0.2">
      <c r="A6" s="4" t="s">
        <v>23</v>
      </c>
      <c r="B6" s="4" t="s">
        <v>3</v>
      </c>
      <c r="C6" s="5">
        <f>35*10^3</f>
        <v>35000</v>
      </c>
      <c r="D6" s="5">
        <f>11*10^3</f>
        <v>11000</v>
      </c>
      <c r="F6" s="5"/>
      <c r="G6" s="5"/>
    </row>
    <row r="7" spans="1:7" x14ac:dyDescent="0.2">
      <c r="A7" s="4" t="s">
        <v>23</v>
      </c>
      <c r="B7" s="4" t="s">
        <v>3</v>
      </c>
      <c r="C7" s="5">
        <f>6*10^3</f>
        <v>6000</v>
      </c>
      <c r="D7" s="5">
        <f>6*10^3</f>
        <v>6000</v>
      </c>
      <c r="F7" s="5"/>
      <c r="G7" s="5"/>
    </row>
    <row r="8" spans="1:7" x14ac:dyDescent="0.2">
      <c r="A8" s="4" t="s">
        <v>24</v>
      </c>
      <c r="B8" s="4" t="s">
        <v>7</v>
      </c>
      <c r="C8" s="5">
        <f>11*10^4</f>
        <v>110000</v>
      </c>
      <c r="D8" s="5">
        <f>13*10^3</f>
        <v>13000</v>
      </c>
      <c r="F8" s="5"/>
      <c r="G8" s="5"/>
    </row>
    <row r="9" spans="1:7" x14ac:dyDescent="0.2">
      <c r="A9" s="4" t="s">
        <v>24</v>
      </c>
      <c r="B9" s="4" t="s">
        <v>7</v>
      </c>
      <c r="C9" s="5">
        <f>19*10^3</f>
        <v>19000</v>
      </c>
      <c r="D9" s="5">
        <f>18*10^3</f>
        <v>18000</v>
      </c>
      <c r="F9" s="5"/>
      <c r="G9" s="5"/>
    </row>
    <row r="10" spans="1:7" x14ac:dyDescent="0.2">
      <c r="A10" s="4" t="s">
        <v>24</v>
      </c>
      <c r="B10" s="4" t="s">
        <v>7</v>
      </c>
      <c r="C10" s="5">
        <f>23*10^3</f>
        <v>23000</v>
      </c>
      <c r="D10" s="5">
        <f>10*10^3</f>
        <v>10000</v>
      </c>
      <c r="F10" s="5"/>
      <c r="G10" s="5"/>
    </row>
    <row r="11" spans="1:7" x14ac:dyDescent="0.2">
      <c r="A11" s="4" t="s">
        <v>24</v>
      </c>
      <c r="B11" s="4" t="s">
        <v>7</v>
      </c>
      <c r="C11" s="5">
        <f>2*10^4</f>
        <v>20000</v>
      </c>
      <c r="D11" s="5">
        <f>19*10^3</f>
        <v>19000</v>
      </c>
      <c r="F11" s="5"/>
      <c r="G11" s="5"/>
    </row>
    <row r="12" spans="1:7" x14ac:dyDescent="0.2">
      <c r="A12" s="4" t="s">
        <v>24</v>
      </c>
      <c r="B12" s="4" t="s">
        <v>7</v>
      </c>
      <c r="C12" s="5">
        <f>33*10^3</f>
        <v>33000</v>
      </c>
      <c r="D12" s="5">
        <f>13*10^3</f>
        <v>13000</v>
      </c>
      <c r="F12" s="5"/>
      <c r="G12" s="5"/>
    </row>
    <row r="13" spans="1:7" x14ac:dyDescent="0.2">
      <c r="A13" s="4" t="s">
        <v>24</v>
      </c>
      <c r="B13" s="4" t="s">
        <v>7</v>
      </c>
      <c r="C13" s="5">
        <f>24*10^3</f>
        <v>24000</v>
      </c>
      <c r="D13" s="5">
        <f>6*10^3</f>
        <v>6000</v>
      </c>
      <c r="F13" s="5"/>
      <c r="G13" s="5"/>
    </row>
  </sheetData>
  <sortState xmlns:xlrd2="http://schemas.microsoft.com/office/spreadsheetml/2017/richdata2" ref="C2:H25">
    <sortCondition ref="C2:C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53A3-3283-B548-8263-FC4FCBFB9BF3}">
  <dimension ref="A1:H37"/>
  <sheetViews>
    <sheetView zoomScale="120" zoomScaleNormal="120" workbookViewId="0">
      <selection activeCell="B14" sqref="B14"/>
    </sheetView>
  </sheetViews>
  <sheetFormatPr baseColWidth="10" defaultRowHeight="16" x14ac:dyDescent="0.2"/>
  <cols>
    <col min="1" max="2" width="17.33203125" customWidth="1"/>
  </cols>
  <sheetData>
    <row r="1" spans="1:8" x14ac:dyDescent="0.2">
      <c r="A1" s="1" t="s">
        <v>0</v>
      </c>
      <c r="B1" s="1" t="s">
        <v>4</v>
      </c>
      <c r="C1" s="1" t="s">
        <v>31</v>
      </c>
      <c r="D1" s="1" t="s">
        <v>28</v>
      </c>
      <c r="E1" s="1" t="s">
        <v>29</v>
      </c>
      <c r="F1" s="1" t="s">
        <v>30</v>
      </c>
      <c r="G1" s="1" t="s">
        <v>32</v>
      </c>
      <c r="H1" s="1" t="s">
        <v>33</v>
      </c>
    </row>
    <row r="2" spans="1:8" x14ac:dyDescent="0.2">
      <c r="A2" t="s">
        <v>27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27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27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27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27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27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27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27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27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27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27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27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23</v>
      </c>
      <c r="B14" t="s">
        <v>3</v>
      </c>
      <c r="C14">
        <v>0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 spans="1:8" x14ac:dyDescent="0.2">
      <c r="A15" t="s">
        <v>23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23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23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0.5</v>
      </c>
      <c r="H17">
        <v>0</v>
      </c>
    </row>
    <row r="18" spans="1:8" x14ac:dyDescent="0.2">
      <c r="A18" t="s">
        <v>23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23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23</v>
      </c>
      <c r="B20" t="s">
        <v>3</v>
      </c>
      <c r="C20">
        <v>0</v>
      </c>
      <c r="D20">
        <v>0</v>
      </c>
      <c r="E20">
        <v>0</v>
      </c>
      <c r="F20">
        <v>0.5</v>
      </c>
      <c r="G20">
        <v>0.5</v>
      </c>
      <c r="H20">
        <v>0</v>
      </c>
    </row>
    <row r="21" spans="1:8" x14ac:dyDescent="0.2">
      <c r="A21" t="s">
        <v>23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23</v>
      </c>
      <c r="B22" t="s">
        <v>3</v>
      </c>
      <c r="C22">
        <v>0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 spans="1:8" x14ac:dyDescent="0.2">
      <c r="A23" t="s">
        <v>23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23</v>
      </c>
      <c r="B24" t="s">
        <v>3</v>
      </c>
      <c r="C24">
        <v>0</v>
      </c>
      <c r="D24">
        <v>0.5</v>
      </c>
      <c r="E24">
        <v>1</v>
      </c>
      <c r="F24">
        <v>1</v>
      </c>
      <c r="G24">
        <v>1</v>
      </c>
      <c r="H24">
        <v>1</v>
      </c>
    </row>
    <row r="25" spans="1:8" x14ac:dyDescent="0.2">
      <c r="A25" t="s">
        <v>23</v>
      </c>
      <c r="B25" t="s">
        <v>3</v>
      </c>
      <c r="C25">
        <v>0</v>
      </c>
      <c r="D25">
        <v>0</v>
      </c>
      <c r="E25">
        <v>0.5</v>
      </c>
      <c r="F25">
        <v>0.5</v>
      </c>
      <c r="G25">
        <v>0.5</v>
      </c>
      <c r="H25">
        <v>0.5</v>
      </c>
    </row>
    <row r="26" spans="1:8" x14ac:dyDescent="0.2">
      <c r="A26" t="s">
        <v>24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24</v>
      </c>
      <c r="B27" t="s">
        <v>7</v>
      </c>
      <c r="C27">
        <v>0</v>
      </c>
      <c r="D27">
        <v>0.5</v>
      </c>
      <c r="E27">
        <v>1</v>
      </c>
      <c r="F27">
        <v>1</v>
      </c>
      <c r="G27">
        <v>1</v>
      </c>
      <c r="H27">
        <v>0.5</v>
      </c>
    </row>
    <row r="28" spans="1:8" x14ac:dyDescent="0.2">
      <c r="A28" t="s">
        <v>24</v>
      </c>
      <c r="B28" t="s">
        <v>7</v>
      </c>
      <c r="C28">
        <v>0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 spans="1:8" x14ac:dyDescent="0.2">
      <c r="A29" t="s">
        <v>24</v>
      </c>
      <c r="B29" t="s">
        <v>7</v>
      </c>
      <c r="C29">
        <v>0</v>
      </c>
      <c r="D29">
        <v>0</v>
      </c>
      <c r="E29">
        <v>1</v>
      </c>
      <c r="F29">
        <v>1.5</v>
      </c>
      <c r="G29">
        <v>1.5</v>
      </c>
      <c r="H29">
        <v>1.5</v>
      </c>
    </row>
    <row r="30" spans="1:8" x14ac:dyDescent="0.2">
      <c r="A30" t="s">
        <v>24</v>
      </c>
      <c r="B30" t="s">
        <v>7</v>
      </c>
      <c r="C30">
        <v>0</v>
      </c>
      <c r="D30">
        <v>0.5</v>
      </c>
      <c r="E30">
        <v>1.5</v>
      </c>
      <c r="F30">
        <v>2</v>
      </c>
      <c r="G30">
        <v>2.5</v>
      </c>
      <c r="H30">
        <v>2.5</v>
      </c>
    </row>
    <row r="31" spans="1:8" x14ac:dyDescent="0.2">
      <c r="A31" t="s">
        <v>24</v>
      </c>
      <c r="B31" t="s">
        <v>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24</v>
      </c>
      <c r="B32" t="s">
        <v>7</v>
      </c>
      <c r="C32">
        <v>0</v>
      </c>
      <c r="D32">
        <v>0</v>
      </c>
      <c r="E32">
        <v>0.5</v>
      </c>
      <c r="F32">
        <v>0.5</v>
      </c>
      <c r="G32">
        <v>0</v>
      </c>
      <c r="H32">
        <v>0.5</v>
      </c>
    </row>
    <row r="33" spans="1:8" x14ac:dyDescent="0.2">
      <c r="A33" t="s">
        <v>24</v>
      </c>
      <c r="B33" t="s">
        <v>7</v>
      </c>
      <c r="C33">
        <v>0</v>
      </c>
      <c r="D33">
        <v>0</v>
      </c>
      <c r="E33">
        <v>1</v>
      </c>
      <c r="F33">
        <v>1</v>
      </c>
      <c r="G33">
        <v>1</v>
      </c>
      <c r="H33">
        <v>1</v>
      </c>
    </row>
    <row r="34" spans="1:8" x14ac:dyDescent="0.2">
      <c r="A34" t="s">
        <v>24</v>
      </c>
      <c r="B34" t="s">
        <v>7</v>
      </c>
      <c r="C34">
        <v>0</v>
      </c>
      <c r="D34">
        <v>0</v>
      </c>
      <c r="E34">
        <v>0.5</v>
      </c>
      <c r="F34">
        <v>0.5</v>
      </c>
      <c r="G34">
        <v>0.5</v>
      </c>
      <c r="H34">
        <v>0.5</v>
      </c>
    </row>
    <row r="35" spans="1:8" x14ac:dyDescent="0.2">
      <c r="A35" t="s">
        <v>24</v>
      </c>
      <c r="B35" t="s">
        <v>7</v>
      </c>
      <c r="C35">
        <v>0</v>
      </c>
      <c r="D35">
        <v>0.5</v>
      </c>
      <c r="E35">
        <v>1</v>
      </c>
      <c r="F35">
        <v>1</v>
      </c>
      <c r="G35">
        <v>1</v>
      </c>
      <c r="H35">
        <v>1</v>
      </c>
    </row>
    <row r="36" spans="1:8" x14ac:dyDescent="0.2">
      <c r="A36" t="s">
        <v>24</v>
      </c>
      <c r="B36" t="s">
        <v>7</v>
      </c>
      <c r="C36">
        <v>0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 spans="1:8" x14ac:dyDescent="0.2">
      <c r="A37" t="s">
        <v>24</v>
      </c>
      <c r="B37" t="s">
        <v>7</v>
      </c>
      <c r="C37">
        <v>0</v>
      </c>
      <c r="D37">
        <v>0</v>
      </c>
      <c r="E37">
        <v>0.5</v>
      </c>
      <c r="F37">
        <v>0.5</v>
      </c>
      <c r="G37">
        <v>0.5</v>
      </c>
      <c r="H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Pantoea_dispersa</vt:lpstr>
      <vt:lpstr>Pseudomonas_protegens</vt:lpstr>
      <vt:lpstr>Pseudomonas_syringae</vt:lpstr>
      <vt:lpstr>Spatial_colonization</vt:lpstr>
      <vt:lpstr>Symptom_scores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Microsoft Office User</cp:lastModifiedBy>
  <cp:lastPrinted>2021-07-06T19:05:45Z</cp:lastPrinted>
  <dcterms:created xsi:type="dcterms:W3CDTF">2021-07-05T19:30:50Z</dcterms:created>
  <dcterms:modified xsi:type="dcterms:W3CDTF">2022-09-09T17:15:42Z</dcterms:modified>
</cp:coreProperties>
</file>