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L\Data_Cluster_Tutorial\Tutorial 2\"/>
    </mc:Choice>
  </mc:AlternateContent>
  <xr:revisionPtr revIDLastSave="0" documentId="13_ncr:1_{56A6E7AD-F0C4-4316-A611-3B6D243C55D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raining" sheetId="1" r:id="rId1"/>
    <sheet name="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J6" i="2" s="1"/>
  <c r="I2" i="2"/>
  <c r="J2" i="2" s="1"/>
  <c r="H6" i="2"/>
  <c r="H7" i="2"/>
  <c r="I7" i="2" s="1"/>
  <c r="J7" i="2" s="1"/>
  <c r="H5" i="2"/>
  <c r="I5" i="2" s="1"/>
  <c r="J5" i="2" s="1"/>
  <c r="H10" i="2"/>
  <c r="I10" i="2" s="1"/>
  <c r="J10" i="2" s="1"/>
  <c r="H8" i="2"/>
  <c r="I8" i="2" s="1"/>
  <c r="J8" i="2" s="1"/>
  <c r="H2" i="2"/>
  <c r="H3" i="2"/>
  <c r="I3" i="2" s="1"/>
  <c r="J3" i="2" s="1"/>
  <c r="H9" i="2"/>
  <c r="I9" i="2" s="1"/>
  <c r="J9" i="2" s="1"/>
  <c r="H4" i="2"/>
  <c r="I4" i="2" s="1"/>
  <c r="J4" i="2" s="1"/>
  <c r="H2" i="1"/>
  <c r="L2" i="2" l="1"/>
  <c r="M8" i="2" s="1"/>
  <c r="L7" i="2"/>
  <c r="L6" i="2"/>
  <c r="L8" i="2"/>
  <c r="M7" i="2" s="1"/>
  <c r="K4" i="2"/>
  <c r="L4" i="2" s="1"/>
  <c r="K6" i="2"/>
  <c r="K7" i="2"/>
  <c r="K5" i="2"/>
  <c r="L5" i="2" s="1"/>
  <c r="M5" i="2" s="1"/>
  <c r="K10" i="2"/>
  <c r="L10" i="2" s="1"/>
  <c r="M6" i="2" s="1"/>
  <c r="K8" i="2"/>
  <c r="K2" i="2"/>
  <c r="K3" i="2"/>
  <c r="L3" i="2" s="1"/>
  <c r="K9" i="2"/>
  <c r="L9" i="2" s="1"/>
  <c r="M9" i="2" l="1"/>
  <c r="N9" i="2" s="1"/>
  <c r="M4" i="2"/>
  <c r="N4" i="2" s="1"/>
  <c r="M10" i="2"/>
  <c r="N10" i="2" s="1"/>
  <c r="M3" i="2"/>
  <c r="O3" i="2" s="1"/>
  <c r="M2" i="2"/>
  <c r="O2" i="2" s="1"/>
  <c r="O9" i="2"/>
  <c r="O8" i="2"/>
  <c r="N8" i="2"/>
  <c r="O7" i="2"/>
  <c r="N7" i="2"/>
  <c r="O10" i="2"/>
  <c r="N3" i="2"/>
  <c r="O5" i="2"/>
  <c r="N5" i="2"/>
  <c r="O6" i="2"/>
  <c r="N6" i="2"/>
  <c r="O4" i="2"/>
  <c r="N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Q2" i="2" l="1"/>
  <c r="I2" i="1"/>
  <c r="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<sst xmlns="http://schemas.openxmlformats.org/spreadsheetml/2006/main" count="87" uniqueCount="68">
  <si>
    <t>City</t>
  </si>
  <si>
    <t>PM2.5 (µg/m³)</t>
  </si>
  <si>
    <t>PM10 (µg/m³)</t>
  </si>
  <si>
    <t>CO (mg/m³)</t>
  </si>
  <si>
    <t>NO2 (µg/m³)</t>
  </si>
  <si>
    <t>SO2 (µg/m³)</t>
  </si>
  <si>
    <t>Ozone (µg/m³)</t>
  </si>
  <si>
    <t>Delhi</t>
  </si>
  <si>
    <t>Beijing</t>
  </si>
  <si>
    <t>Los Angeles</t>
  </si>
  <si>
    <t>Paris</t>
  </si>
  <si>
    <t>London</t>
  </si>
  <si>
    <t>New York</t>
  </si>
  <si>
    <t>Tokyo</t>
  </si>
  <si>
    <t>Mumbai</t>
  </si>
  <si>
    <t>Shanghai</t>
  </si>
  <si>
    <t>Istanbul</t>
  </si>
  <si>
    <t>Cairo</t>
  </si>
  <si>
    <t>Kolkata</t>
  </si>
  <si>
    <t>Jakarta</t>
  </si>
  <si>
    <t>Bangkok</t>
  </si>
  <si>
    <t>Manila</t>
  </si>
  <si>
    <t>Buenos Aires</t>
  </si>
  <si>
    <t>Tehran</t>
  </si>
  <si>
    <t>Karachi</t>
  </si>
  <si>
    <t>Lagos</t>
  </si>
  <si>
    <t>Rio de Janeiro</t>
  </si>
  <si>
    <t>Classification</t>
  </si>
  <si>
    <t>Sydney</t>
  </si>
  <si>
    <t>Dubai</t>
  </si>
  <si>
    <t>Pointers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</si>
  <si>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</si>
  <si>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</si>
  <si>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</si>
  <si>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</si>
  <si>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</si>
  <si>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</si>
  <si>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</si>
  <si>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</si>
  <si>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</si>
  <si>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</si>
  <si>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</si>
  <si>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</si>
  <si>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</si>
  <si>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</si>
  <si>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</si>
  <si>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</si>
  <si>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</si>
  <si>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</si>
  <si>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</si>
  <si>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</si>
  <si>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</si>
  <si>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</si>
  <si>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</si>
  <si>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</si>
  <si>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</si>
  <si>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</si>
  <si>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</si>
  <si>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</si>
  <si>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</si>
  <si>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</si>
  <si>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Linear Combination</t>
  </si>
  <si>
    <t>Predicted Probability</t>
  </si>
  <si>
    <t>Binary Classification</t>
  </si>
  <si>
    <t>Predicted Label</t>
  </si>
  <si>
    <t>Binary Label</t>
  </si>
  <si>
    <t>Accuracy Comparison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</si>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</sst>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workbookViewId="0">
      <selection activeCell="K2" sqref="K2"/>
    </sheetView>
  </sheetViews>
  <sheetFormatPr defaultRowHeight="14.5" x14ac:dyDescent="0.35"/>
  <cols>
    <col min="1" max="1" width="13.36328125" customWidth="1"/>
    <col min="2" max="2" width="11.81640625" customWidth="1"/>
    <col min="3" max="3" width="13.7265625" customWidth="1"/>
    <col min="4" max="4" width="11.453125" customWidth="1"/>
    <col min="5" max="5" width="11.26953125" customWidth="1"/>
    <col min="6" max="6" width="13.453125" customWidth="1"/>
    <col min="7" max="7" width="12.54296875" customWidth="1"/>
    <col min="9" max="9" width="11.54296875" customWidth="1"/>
    <col min="10" max="10" width="10.54296875" customWidth="1"/>
    <col min="12" max="12" width="36.36328125" customWidth="1"/>
    <col min="13" max="13" width="13.1796875" customWidth="1"/>
    <col min="14" max="14" width="20.1796875" customWidth="1"/>
  </cols>
  <sheetData>
    <row r="1" spans="1:1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</v>
      </c>
      <c r="I1" s="1" t="s">
        <v>27</v>
      </c>
      <c r="J1" s="1" t="s">
        <v>65</v>
      </c>
    </row>
    <row r="2" spans="1:17" x14ac:dyDescent="0.35">
      <c r="A2" t="s">
        <v>7</v>
      </c>
      <c r="B2">
        <v>143</v>
      </c>
      <c r="C2">
        <v>253</v>
      </c>
      <c r="D2">
        <v>3.3</v>
      </c>
      <c r="E2">
        <v>111</v>
      </c>
      <c r="F2">
        <v>13</v>
      </c>
      <c r="G2">
        <v>18</v>
      </c>
      <c r="H2">
        <f>(IF(B2&lt;=10,1,IF(B2&lt;=25,0.5,0)) +
  IF(C2&lt;=20,1,IF(C2&lt;=50,0.5,0)) +
  IF(D2&lt;=4.5,1,IF(D2&lt;=9,0.5,0)) +
  IF(E2&lt;=40,1,IF(E2&lt;=80,0.5,0)) +
  IF(F2&lt;=35,1,IF(F2&lt;=75,0.5,0)) +
  IF(G2&lt;=50,1,IF(G2&lt;=100,0.5,0)))</f>
        <v>3</v>
      </c>
      <c r="I2" t="str">
        <f>IF(AND(H2&gt;=0,H2&lt;=2),"Unhealthy",IF(AND(H2&gt;2,H2&lt;=4.5),"Moderate",IF(AND(H2&gt;4.5,H2&lt;=6),"Good","")))</f>
        <v>Moderate</v>
      </c>
      <c r="J2">
        <f>IF(I2="Good",1,0)</f>
        <v>0</v>
      </c>
      <c r="L2" t="s">
        <v>31</v>
      </c>
    </row>
    <row r="3" spans="1:17" ht="15" thickBot="1" x14ac:dyDescent="0.4">
      <c r="A3" t="s">
        <v>12</v>
      </c>
      <c r="B3">
        <v>8</v>
      </c>
      <c r="C3">
        <v>15</v>
      </c>
      <c r="D3">
        <v>0.7</v>
      </c>
      <c r="E3">
        <v>38</v>
      </c>
      <c r="F3">
        <v>25</v>
      </c>
      <c r="G3">
        <v>48</v>
      </c>
      <c r="H3">
        <f t="shared" ref="H3:H15" si="0">(IF(B3&lt;=10,1,IF(B3&lt;=25,0.5,0)) +
  IF(C3&lt;=20,1,IF(C3&lt;=50,0.5,0)) +
  IF(D3&lt;=4.5,1,IF(D3&lt;=9,0.5,0)) +
  IF(E3&lt;=40,1,IF(E3&lt;=80,0.5,0)) +
  IF(F3&lt;=35,1,IF(F3&lt;=75,0.5,0)) +
  IF(G3&lt;=50,1,IF(G3&lt;=100,0.5,0)))</f>
        <v>6</v>
      </c>
      <c r="I3" t="str">
        <f t="shared" ref="I3:I15" si="1">IF(AND(H3&gt;=0,H3&lt;=2),"Unhealthy",IF(AND(H3&gt;2,H3&lt;=4.5),"Moderate",IF(AND(H3&gt;4.5,H3&lt;=6),"Good","")))</f>
        <v>Good</v>
      </c>
      <c r="J3">
        <f t="shared" ref="J3:J15" si="2">IF(I3="Good",1,0)</f>
        <v>1</v>
      </c>
    </row>
    <row r="4" spans="1:17" x14ac:dyDescent="0.35">
      <c r="A4" t="s">
        <v>11</v>
      </c>
      <c r="B4">
        <v>9</v>
      </c>
      <c r="C4">
        <v>21</v>
      </c>
      <c r="D4">
        <v>0.8</v>
      </c>
      <c r="E4">
        <v>36</v>
      </c>
      <c r="F4">
        <v>31</v>
      </c>
      <c r="G4">
        <v>47</v>
      </c>
      <c r="H4">
        <f t="shared" si="0"/>
        <v>5.5</v>
      </c>
      <c r="I4" t="str">
        <f t="shared" si="1"/>
        <v>Good</v>
      </c>
      <c r="J4">
        <f t="shared" si="2"/>
        <v>1</v>
      </c>
      <c r="L4" s="5" t="s">
        <v>32</v>
      </c>
      <c r="M4" s="5"/>
    </row>
    <row r="5" spans="1:17" x14ac:dyDescent="0.35">
      <c r="A5" t="s">
        <v>10</v>
      </c>
      <c r="B5">
        <v>7</v>
      </c>
      <c r="C5">
        <v>18</v>
      </c>
      <c r="D5">
        <v>0.6</v>
      </c>
      <c r="E5">
        <v>35</v>
      </c>
      <c r="F5">
        <v>30</v>
      </c>
      <c r="G5">
        <v>50</v>
      </c>
      <c r="H5">
        <f t="shared" si="0"/>
        <v>6</v>
      </c>
      <c r="I5" t="str">
        <f t="shared" si="1"/>
        <v>Good</v>
      </c>
      <c r="J5">
        <f t="shared" si="2"/>
        <v>1</v>
      </c>
      <c r="L5" s="2" t="s">
        <v>33</v>
      </c>
      <c r="M5" s="2">
        <v>0.86221129854106826</v>
      </c>
    </row>
    <row r="6" spans="1:17" x14ac:dyDescent="0.35">
      <c r="A6" t="s">
        <v>13</v>
      </c>
      <c r="B6">
        <v>6</v>
      </c>
      <c r="C6">
        <v>19</v>
      </c>
      <c r="D6">
        <v>0.5</v>
      </c>
      <c r="E6">
        <v>37</v>
      </c>
      <c r="F6">
        <v>24</v>
      </c>
      <c r="G6">
        <v>45</v>
      </c>
      <c r="H6">
        <f t="shared" si="0"/>
        <v>6</v>
      </c>
      <c r="I6" t="str">
        <f t="shared" si="1"/>
        <v>Good</v>
      </c>
      <c r="J6">
        <f t="shared" si="2"/>
        <v>1</v>
      </c>
      <c r="L6" s="2" t="s">
        <v>34</v>
      </c>
      <c r="M6" s="2">
        <v>0.74340832333187512</v>
      </c>
    </row>
    <row r="7" spans="1:17" x14ac:dyDescent="0.35">
      <c r="A7" t="s">
        <v>28</v>
      </c>
      <c r="B7">
        <v>10</v>
      </c>
      <c r="C7">
        <v>24</v>
      </c>
      <c r="D7">
        <v>0.9</v>
      </c>
      <c r="E7">
        <v>39</v>
      </c>
      <c r="F7">
        <v>32</v>
      </c>
      <c r="G7">
        <v>51</v>
      </c>
      <c r="H7">
        <f t="shared" si="0"/>
        <v>5</v>
      </c>
      <c r="I7" t="str">
        <f t="shared" si="1"/>
        <v>Good</v>
      </c>
      <c r="J7">
        <f t="shared" si="2"/>
        <v>1</v>
      </c>
      <c r="L7" s="2" t="s">
        <v>35</v>
      </c>
      <c r="M7" s="2">
        <v>0.52347260047348243</v>
      </c>
    </row>
    <row r="8" spans="1:17" x14ac:dyDescent="0.35">
      <c r="A8" t="s">
        <v>14</v>
      </c>
      <c r="B8">
        <v>15</v>
      </c>
      <c r="C8">
        <v>28</v>
      </c>
      <c r="D8">
        <v>1.2</v>
      </c>
      <c r="E8">
        <v>44</v>
      </c>
      <c r="F8">
        <v>20</v>
      </c>
      <c r="G8">
        <v>38</v>
      </c>
      <c r="H8">
        <f t="shared" si="0"/>
        <v>4.5</v>
      </c>
      <c r="I8" t="str">
        <f t="shared" si="1"/>
        <v>Moderate</v>
      </c>
      <c r="J8">
        <f t="shared" si="2"/>
        <v>0</v>
      </c>
      <c r="L8" s="2" t="s">
        <v>36</v>
      </c>
      <c r="M8" s="2">
        <v>0.35451030439055153</v>
      </c>
    </row>
    <row r="9" spans="1:17" ht="15" thickBot="1" x14ac:dyDescent="0.4">
      <c r="A9" t="s">
        <v>8</v>
      </c>
      <c r="B9">
        <v>17</v>
      </c>
      <c r="C9">
        <v>32</v>
      </c>
      <c r="D9">
        <v>1.5</v>
      </c>
      <c r="E9">
        <v>45</v>
      </c>
      <c r="F9">
        <v>40</v>
      </c>
      <c r="G9">
        <v>60</v>
      </c>
      <c r="H9">
        <f t="shared" si="0"/>
        <v>3.5</v>
      </c>
      <c r="I9" t="str">
        <f t="shared" si="1"/>
        <v>Moderate</v>
      </c>
      <c r="J9">
        <f t="shared" si="2"/>
        <v>0</v>
      </c>
      <c r="L9" s="3" t="s">
        <v>37</v>
      </c>
      <c r="M9" s="3">
        <v>14</v>
      </c>
    </row>
    <row r="10" spans="1:17" x14ac:dyDescent="0.35">
      <c r="A10" t="s">
        <v>9</v>
      </c>
      <c r="B10">
        <v>12</v>
      </c>
      <c r="C10">
        <v>26</v>
      </c>
      <c r="D10">
        <v>1.1000000000000001</v>
      </c>
      <c r="E10">
        <v>42</v>
      </c>
      <c r="F10">
        <v>29</v>
      </c>
      <c r="G10">
        <v>49</v>
      </c>
      <c r="H10">
        <f t="shared" si="0"/>
        <v>4.5</v>
      </c>
      <c r="I10" t="str">
        <f t="shared" si="1"/>
        <v>Moderate</v>
      </c>
      <c r="J10">
        <f t="shared" si="2"/>
        <v>0</v>
      </c>
    </row>
    <row r="11" spans="1:17" ht="15" thickBot="1" x14ac:dyDescent="0.4">
      <c r="A11" t="s">
        <v>26</v>
      </c>
      <c r="B11">
        <v>11</v>
      </c>
      <c r="C11">
        <v>23</v>
      </c>
      <c r="D11">
        <v>1</v>
      </c>
      <c r="E11">
        <v>41</v>
      </c>
      <c r="F11">
        <v>27</v>
      </c>
      <c r="G11">
        <v>52</v>
      </c>
      <c r="H11">
        <f t="shared" si="0"/>
        <v>4</v>
      </c>
      <c r="I11" t="str">
        <f t="shared" si="1"/>
        <v>Moderate</v>
      </c>
      <c r="J11">
        <f t="shared" si="2"/>
        <v>0</v>
      </c>
      <c r="L11" t="s">
        <v>38</v>
      </c>
    </row>
    <row r="12" spans="1:17" x14ac:dyDescent="0.35">
      <c r="A12" t="s">
        <v>29</v>
      </c>
      <c r="B12">
        <v>14</v>
      </c>
      <c r="C12">
        <v>27</v>
      </c>
      <c r="D12">
        <v>1.1000000000000001</v>
      </c>
      <c r="E12">
        <v>38</v>
      </c>
      <c r="F12">
        <v>22</v>
      </c>
      <c r="G12">
        <v>48</v>
      </c>
      <c r="H12">
        <f t="shared" si="0"/>
        <v>5</v>
      </c>
      <c r="I12" t="str">
        <f t="shared" si="1"/>
        <v>Good</v>
      </c>
      <c r="J12">
        <f t="shared" si="2"/>
        <v>1</v>
      </c>
      <c r="L12" s="4"/>
      <c r="M12" s="4" t="s">
        <v>43</v>
      </c>
      <c r="N12" s="4" t="s">
        <v>44</v>
      </c>
      <c r="O12" s="4" t="s">
        <v>45</v>
      </c>
      <c r="P12" s="4" t="s">
        <v>46</v>
      </c>
      <c r="Q12" s="4" t="s">
        <v>47</v>
      </c>
    </row>
    <row r="13" spans="1:17" x14ac:dyDescent="0.35">
      <c r="A13" t="s">
        <v>15</v>
      </c>
      <c r="B13">
        <v>76</v>
      </c>
      <c r="C13">
        <v>120</v>
      </c>
      <c r="D13">
        <v>2.6</v>
      </c>
      <c r="E13">
        <v>85</v>
      </c>
      <c r="F13">
        <v>20</v>
      </c>
      <c r="G13">
        <v>16</v>
      </c>
      <c r="H13">
        <f t="shared" si="0"/>
        <v>3</v>
      </c>
      <c r="I13" t="str">
        <f t="shared" si="1"/>
        <v>Moderate</v>
      </c>
      <c r="J13">
        <f t="shared" si="2"/>
        <v>0</v>
      </c>
      <c r="L13" s="2" t="s">
        <v>39</v>
      </c>
      <c r="M13" s="2">
        <v>6</v>
      </c>
      <c r="N13" s="2">
        <v>2.5488285371378572</v>
      </c>
      <c r="O13" s="2">
        <v>0.42480475618964286</v>
      </c>
      <c r="P13" s="2">
        <v>3.3801163070290512</v>
      </c>
      <c r="Q13" s="2">
        <v>6.8067488889361205E-2</v>
      </c>
    </row>
    <row r="14" spans="1:17" x14ac:dyDescent="0.35">
      <c r="A14" t="s">
        <v>16</v>
      </c>
      <c r="B14">
        <v>38</v>
      </c>
      <c r="C14">
        <v>70</v>
      </c>
      <c r="D14">
        <v>1.4</v>
      </c>
      <c r="E14">
        <v>50</v>
      </c>
      <c r="F14">
        <v>15</v>
      </c>
      <c r="G14">
        <v>25</v>
      </c>
      <c r="H14">
        <f t="shared" si="0"/>
        <v>3.5</v>
      </c>
      <c r="I14" t="str">
        <f t="shared" si="1"/>
        <v>Moderate</v>
      </c>
      <c r="J14">
        <f t="shared" si="2"/>
        <v>0</v>
      </c>
      <c r="L14" s="2" t="s">
        <v>40</v>
      </c>
      <c r="M14" s="2">
        <v>7</v>
      </c>
      <c r="N14" s="2">
        <v>0.87974289143357054</v>
      </c>
      <c r="O14" s="2">
        <v>0.1256775559190815</v>
      </c>
      <c r="P14" s="2"/>
      <c r="Q14" s="2"/>
    </row>
    <row r="15" spans="1:17" ht="15" thickBot="1" x14ac:dyDescent="0.4">
      <c r="A15" t="s">
        <v>17</v>
      </c>
      <c r="B15">
        <v>105</v>
      </c>
      <c r="C15">
        <v>160</v>
      </c>
      <c r="D15">
        <v>3</v>
      </c>
      <c r="E15">
        <v>120</v>
      </c>
      <c r="F15">
        <v>25</v>
      </c>
      <c r="G15">
        <v>8</v>
      </c>
      <c r="H15">
        <f t="shared" si="0"/>
        <v>3</v>
      </c>
      <c r="I15" t="str">
        <f t="shared" si="1"/>
        <v>Moderate</v>
      </c>
      <c r="J15">
        <f t="shared" si="2"/>
        <v>0</v>
      </c>
      <c r="L15" s="3" t="s">
        <v>41</v>
      </c>
      <c r="M15" s="3">
        <v>13</v>
      </c>
      <c r="N15" s="3">
        <v>3.4285714285714279</v>
      </c>
      <c r="O15" s="3"/>
      <c r="P15" s="3"/>
      <c r="Q15" s="3"/>
    </row>
    <row r="16" spans="1:17" ht="15" thickBot="1" x14ac:dyDescent="0.4"/>
    <row r="17" spans="12:20" x14ac:dyDescent="0.35">
      <c r="L17" s="4"/>
      <c r="M17" s="4" t="s">
        <v>48</v>
      </c>
      <c r="N17" s="4" t="s">
        <v>36</v>
      </c>
      <c r="O17" s="4" t="s">
        <v>49</v>
      </c>
      <c r="P17" s="4" t="s">
        <v>50</v>
      </c>
      <c r="Q17" s="4" t="s">
        <v>51</v>
      </c>
      <c r="R17" s="4" t="s">
        <v>52</v>
      </c>
      <c r="S17" s="4" t="s">
        <v>53</v>
      </c>
      <c r="T17" s="4" t="s">
        <v>54</v>
      </c>
    </row>
    <row r="18" spans="12:20" x14ac:dyDescent="0.35">
      <c r="L18" s="2" t="s">
        <v>42</v>
      </c>
      <c r="M18" s="2">
        <v>3.0417784878965275</v>
      </c>
      <c r="N18" s="2">
        <v>1.4440453588325493</v>
      </c>
      <c r="O18" s="2">
        <v>2.1064286307153668</v>
      </c>
      <c r="P18" s="2">
        <v>7.3173293493837596E-2</v>
      </c>
      <c r="Q18" s="2">
        <v>-0.37284618799892399</v>
      </c>
      <c r="R18" s="2">
        <v>6.456403163791979</v>
      </c>
      <c r="S18" s="2">
        <v>-0.37284618799892399</v>
      </c>
      <c r="T18" s="2">
        <v>6.456403163791979</v>
      </c>
    </row>
    <row r="19" spans="12:20" x14ac:dyDescent="0.35">
      <c r="L19" s="2" t="s">
        <v>55</v>
      </c>
      <c r="M19" s="2">
        <v>0.21327299618194315</v>
      </c>
      <c r="N19" s="2">
        <v>0.10153736803662634</v>
      </c>
      <c r="O19" s="2">
        <v>2.1004384918172367</v>
      </c>
      <c r="P19" s="2">
        <v>7.3823382555551251E-2</v>
      </c>
      <c r="Q19" s="2">
        <v>-2.6824726720365566E-2</v>
      </c>
      <c r="R19" s="2">
        <v>0.45337071908425186</v>
      </c>
      <c r="S19" s="2">
        <v>-2.6824726720365566E-2</v>
      </c>
      <c r="T19" s="2">
        <v>0.45337071908425186</v>
      </c>
    </row>
    <row r="20" spans="12:20" x14ac:dyDescent="0.35">
      <c r="L20" s="2" t="s">
        <v>56</v>
      </c>
      <c r="M20" s="2">
        <v>-8.4116029960756955E-2</v>
      </c>
      <c r="N20" s="2">
        <v>4.458093430493755E-2</v>
      </c>
      <c r="O20" s="2">
        <v>-1.8868162202567547</v>
      </c>
      <c r="P20" s="2">
        <v>0.10114760418379855</v>
      </c>
      <c r="Q20" s="2">
        <v>-0.18953318837687702</v>
      </c>
      <c r="R20" s="2">
        <v>2.1301128455363111E-2</v>
      </c>
      <c r="S20" s="2">
        <v>-0.18953318837687702</v>
      </c>
      <c r="T20" s="2">
        <v>2.1301128455363111E-2</v>
      </c>
    </row>
    <row r="21" spans="12:20" x14ac:dyDescent="0.35">
      <c r="L21" s="2" t="s">
        <v>57</v>
      </c>
      <c r="M21" s="2">
        <v>-2.0396982143857127</v>
      </c>
      <c r="N21" s="2">
        <v>0.58178869075969841</v>
      </c>
      <c r="O21" s="2">
        <v>-3.5059090126387282</v>
      </c>
      <c r="P21" s="2">
        <v>9.9138271483863536E-3</v>
      </c>
      <c r="Q21" s="2">
        <v>-3.4154098618585107</v>
      </c>
      <c r="R21" s="2">
        <v>-0.6639865669129148</v>
      </c>
      <c r="S21" s="2">
        <v>-3.4154098618585107</v>
      </c>
      <c r="T21" s="2">
        <v>-0.6639865669129148</v>
      </c>
    </row>
    <row r="22" spans="12:20" x14ac:dyDescent="0.35">
      <c r="L22" s="2" t="s">
        <v>58</v>
      </c>
      <c r="M22" s="2">
        <v>-5.4649649812290417E-2</v>
      </c>
      <c r="N22" s="2">
        <v>3.7353330024413947E-2</v>
      </c>
      <c r="O22" s="2">
        <v>-1.4630462605762775</v>
      </c>
      <c r="P22" s="2">
        <v>0.18685658266417174</v>
      </c>
      <c r="Q22" s="2">
        <v>-0.14297623986576855</v>
      </c>
      <c r="R22" s="2">
        <v>3.3676940241187718E-2</v>
      </c>
      <c r="S22" s="2">
        <v>-0.14297623986576855</v>
      </c>
      <c r="T22" s="2">
        <v>3.3676940241187718E-2</v>
      </c>
    </row>
    <row r="23" spans="12:20" x14ac:dyDescent="0.35">
      <c r="L23" s="2" t="s">
        <v>59</v>
      </c>
      <c r="M23" s="2">
        <v>2.4563606767174295E-2</v>
      </c>
      <c r="N23" s="2">
        <v>3.2233015495657671E-2</v>
      </c>
      <c r="O23" s="2">
        <v>0.76206356710508283</v>
      </c>
      <c r="P23" s="2">
        <v>0.47091410591007898</v>
      </c>
      <c r="Q23" s="2">
        <v>-5.1655363375823868E-2</v>
      </c>
      <c r="R23" s="2">
        <v>0.10078257691017246</v>
      </c>
      <c r="S23" s="2">
        <v>-5.1655363375823868E-2</v>
      </c>
      <c r="T23" s="2">
        <v>0.10078257691017246</v>
      </c>
    </row>
    <row r="24" spans="12:20" ht="15" thickBot="1" x14ac:dyDescent="0.4">
      <c r="L24" s="3" t="s">
        <v>60</v>
      </c>
      <c r="M24" s="3">
        <v>1.1502713795829211E-2</v>
      </c>
      <c r="N24" s="3">
        <v>2.47163003859719E-2</v>
      </c>
      <c r="O24" s="3">
        <v>0.46538978796186442</v>
      </c>
      <c r="P24" s="3">
        <v>0.65578413390389168</v>
      </c>
      <c r="Q24" s="3">
        <v>-4.6942049506492049E-2</v>
      </c>
      <c r="R24" s="3">
        <v>6.9947477098150468E-2</v>
      </c>
      <c r="S24" s="3">
        <v>-4.6942049506492049E-2</v>
      </c>
      <c r="T24" s="3">
        <v>6.9947477098150468E-2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58A7-3ABB-4F2B-B272-08B49D27B3AC}">
  <dimension ref="A1:X10"/>
  <sheetViews>
    <sheetView tabSelected="1" workbookViewId="0">
      <selection activeCell="M2" sqref="M2"/>
    </sheetView>
  </sheetViews>
  <sheetFormatPr defaultRowHeight="14.5" x14ac:dyDescent="0.35"/>
  <cols>
    <col min="1" max="1" width="12.6328125" customWidth="1"/>
    <col min="2" max="2" width="7.7265625" customWidth="1"/>
    <col min="3" max="3" width="6.54296875" customWidth="1"/>
    <col min="4" max="4" width="6.1796875" customWidth="1"/>
    <col min="5" max="5" width="5.7265625" customWidth="1"/>
    <col min="6" max="6" width="6.26953125" customWidth="1"/>
    <col min="7" max="7" width="5.1796875" customWidth="1"/>
    <col min="8" max="8" width="8.1796875" customWidth="1"/>
    <col min="9" max="9" width="13" customWidth="1"/>
    <col min="10" max="10" width="9.26953125" customWidth="1"/>
    <col min="11" max="11" width="12.7265625" customWidth="1"/>
    <col min="12" max="12" width="14" customWidth="1"/>
    <col min="13" max="13" width="11.6328125" customWidth="1"/>
    <col min="15" max="15" width="11" customWidth="1"/>
    <col min="16" max="17" width="14.26953125" customWidth="1"/>
    <col min="19" max="19" width="10.453125" customWidth="1"/>
    <col min="20" max="20" width="9.54296875" customWidth="1"/>
  </cols>
  <sheetData>
    <row r="1" spans="1:24" s="1" customFormat="1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</v>
      </c>
      <c r="I1" s="1" t="s">
        <v>27</v>
      </c>
      <c r="J1" s="1" t="s">
        <v>65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66</v>
      </c>
      <c r="Q1" s="8" t="s">
        <v>67</v>
      </c>
      <c r="R1" s="6" t="s">
        <v>42</v>
      </c>
      <c r="S1" s="6" t="s">
        <v>55</v>
      </c>
      <c r="T1" s="6" t="s">
        <v>56</v>
      </c>
      <c r="U1" s="6" t="s">
        <v>57</v>
      </c>
      <c r="V1" s="6" t="s">
        <v>58</v>
      </c>
      <c r="W1" s="6" t="s">
        <v>59</v>
      </c>
      <c r="X1" s="7" t="s">
        <v>60</v>
      </c>
    </row>
    <row r="2" spans="1:24" ht="15" thickBot="1" x14ac:dyDescent="0.4">
      <c r="A2" t="s">
        <v>24</v>
      </c>
      <c r="B2">
        <v>50</v>
      </c>
      <c r="C2">
        <v>95</v>
      </c>
      <c r="D2">
        <v>2.1</v>
      </c>
      <c r="E2">
        <v>70</v>
      </c>
      <c r="F2">
        <v>12</v>
      </c>
      <c r="G2">
        <v>20</v>
      </c>
      <c r="H2">
        <f>(IF(B2&lt;=10,1,IF(B2&lt;=25,0.5,0)) +
  IF(C2&lt;=20,1,IF(C2&lt;=50,0.5,0)) +
  IF(D2&lt;=4.5,1,IF(D2&lt;=9,0.5,0)) +
  IF(E2&lt;=40,1,IF(E2&lt;=80,0.5,0)) +
  IF(F2&lt;=35,1,IF(F2&lt;=75,0.5,0)) +
  IF(G2&lt;=50,1,IF(G2&lt;=100,0.5,0)))</f>
        <v>3.5</v>
      </c>
      <c r="I2" t="str">
        <f>IF(AND(H2&gt;=0,H2&lt;=2),"Unhealthy",IF(AND(H2&gt;2,H2&lt;=4.5),"Moderate",IF(AND(H2&gt;4.5,H2&lt;=6),"Good","")))</f>
        <v>Moderate</v>
      </c>
      <c r="J2">
        <f>IF(I2="Good",1,0)</f>
        <v>0</v>
      </c>
      <c r="K2">
        <f>($R$2+$S$2*B2+$T$2*C2+$U$2*D2+$V$2*E2+$W$2*F2+$X$2*G2)</f>
        <v>-1.8696187292258766</v>
      </c>
      <c r="L2">
        <f>(1/(1+EXP(-(K2))))</f>
        <v>0.13358584490233358</v>
      </c>
      <c r="M2">
        <f>IF(L2&gt;=0.5,1,0)</f>
        <v>0</v>
      </c>
      <c r="N2" t="str">
        <f>IF(M2=0,"HARMFUL","GOOD")</f>
        <v>HARMFUL</v>
      </c>
      <c r="O2">
        <f>IF(M2=J2,1,0)</f>
        <v>1</v>
      </c>
      <c r="Q2" s="9">
        <f>AVERAGE(O2:O10)</f>
        <v>0.88888888888888884</v>
      </c>
      <c r="R2" s="6">
        <v>3.0417784878965275</v>
      </c>
      <c r="S2" s="6">
        <v>0.21327299618194315</v>
      </c>
      <c r="T2" s="6">
        <v>-8.4116029960756955E-2</v>
      </c>
      <c r="U2" s="6">
        <v>-2.0396982143857127</v>
      </c>
      <c r="V2" s="6">
        <v>-5.4649649812290417E-2</v>
      </c>
      <c r="W2" s="6">
        <v>2.4563606767174295E-2</v>
      </c>
      <c r="X2" s="7">
        <v>1.1502713795829211E-2</v>
      </c>
    </row>
    <row r="3" spans="1:24" x14ac:dyDescent="0.35">
      <c r="A3" t="s">
        <v>25</v>
      </c>
      <c r="B3">
        <v>55</v>
      </c>
      <c r="C3">
        <v>100</v>
      </c>
      <c r="D3">
        <v>1.8</v>
      </c>
      <c r="E3">
        <v>85</v>
      </c>
      <c r="F3">
        <v>10</v>
      </c>
      <c r="G3">
        <v>18</v>
      </c>
      <c r="H3">
        <f>(IF(B3&lt;=10,1,IF(B3&lt;=25,0.5,0)) +
  IF(C3&lt;=20,1,IF(C3&lt;=50,0.5,0)) +
  IF(D3&lt;=4.5,1,IF(D3&lt;=9,0.5,0)) +
  IF(E3&lt;=40,1,IF(E3&lt;=80,0.5,0)) +
  IF(F3&lt;=35,1,IF(F3&lt;=75,0.5,0)) +
  IF(G3&lt;=50,1,IF(G3&lt;=100,0.5,0)))</f>
        <v>3</v>
      </c>
      <c r="I3" t="str">
        <f>IF(AND(H3&gt;=0,H3&lt;=2),"Unhealthy",IF(AND(H3&gt;2,H3&lt;=4.5),"Moderate",IF(AND(H3&gt;4.5,H3&lt;=6),"Good","")))</f>
        <v>Moderate</v>
      </c>
      <c r="J3">
        <f>IF(I3="Good",1,0)</f>
        <v>0</v>
      </c>
      <c r="K3">
        <f>($R$2+$S$2*B3+$T$2*C3+$U$2*D3+$V$2*E3+$W$2*F3+$X$2*G3)</f>
        <v>-1.5038018221145939</v>
      </c>
      <c r="L3">
        <f>(1/(1+EXP(-(K3))))</f>
        <v>0.18185917999052945</v>
      </c>
      <c r="M3">
        <f>IF(L3&gt;=0.5,1,0)</f>
        <v>0</v>
      </c>
      <c r="N3" t="str">
        <f>IF(M3=0,"HARMFUL","GOOD")</f>
        <v>HARMFUL</v>
      </c>
      <c r="O3">
        <f>IF(M3=J3,1,0)</f>
        <v>1</v>
      </c>
    </row>
    <row r="4" spans="1:24" x14ac:dyDescent="0.35">
      <c r="A4" t="s">
        <v>18</v>
      </c>
      <c r="B4">
        <v>60</v>
      </c>
      <c r="C4">
        <v>105</v>
      </c>
      <c r="D4">
        <v>1.9</v>
      </c>
      <c r="E4">
        <v>80</v>
      </c>
      <c r="F4">
        <v>5</v>
      </c>
      <c r="G4">
        <v>17</v>
      </c>
      <c r="H4">
        <f>(IF(B4&lt;=10,1,IF(B4&lt;=25,0.5,0)) +
  IF(C4&lt;=20,1,IF(C4&lt;=50,0.5,0)) +
  IF(D4&lt;=4.5,1,IF(D4&lt;=9,0.5,0)) +
  IF(E4&lt;=40,1,IF(E4&lt;=80,0.5,0)) +
  IF(F4&lt;=35,1,IF(F4&lt;=75,0.5,0)) +
  IF(G4&lt;=50,1,IF(G4&lt;=100,0.5,0)))</f>
        <v>3.5</v>
      </c>
      <c r="I4" t="str">
        <f>IF(AND(H4&gt;=0,H4&lt;=2),"Unhealthy",IF(AND(H4&gt;2,H4&lt;=4.5),"Moderate",IF(AND(H4&gt;4.5,H4&lt;=6),"Good","")))</f>
        <v>Moderate</v>
      </c>
      <c r="J4">
        <f>IF(I4="Good",1,0)</f>
        <v>0</v>
      </c>
      <c r="K4">
        <f>($R$2+($S$2*B4)+($T$2*C4)+($U$2*D4)+($V$2*E4)+($W$2*F4)+($X$2*G4))</f>
        <v>-0.92305931101748184</v>
      </c>
      <c r="L4">
        <f>(1/(1+EXP(-(K4))))</f>
        <v>0.28433494890166272</v>
      </c>
      <c r="M4">
        <f>IF(L4&gt;=0.5,1,0)</f>
        <v>0</v>
      </c>
      <c r="N4" t="str">
        <f>IF(M4=0,"HARMFUL","GOOD")</f>
        <v>HARMFUL</v>
      </c>
      <c r="O4">
        <f>IF(M4=J4,1,0)</f>
        <v>1</v>
      </c>
    </row>
    <row r="5" spans="1:24" x14ac:dyDescent="0.35">
      <c r="A5" t="s">
        <v>21</v>
      </c>
      <c r="B5">
        <v>34</v>
      </c>
      <c r="C5">
        <v>65</v>
      </c>
      <c r="D5">
        <v>1.3</v>
      </c>
      <c r="E5">
        <v>55</v>
      </c>
      <c r="F5">
        <v>8</v>
      </c>
      <c r="G5">
        <v>24</v>
      </c>
      <c r="H5">
        <f>(IF(B5&lt;=10,1,IF(B5&lt;=25,0.5,0)) +
  IF(C5&lt;=20,1,IF(C5&lt;=50,0.5,0)) +
  IF(D5&lt;=4.5,1,IF(D5&lt;=9,0.5,0)) +
  IF(E5&lt;=40,1,IF(E5&lt;=80,0.5,0)) +
  IF(F5&lt;=35,1,IF(F5&lt;=75,0.5,0)) +
  IF(G5&lt;=50,1,IF(G5&lt;=100,0.5,0)))</f>
        <v>3.5</v>
      </c>
      <c r="I5" t="str">
        <f>IF(AND(H5&gt;=0,H5&lt;=2),"Unhealthy",IF(AND(H5&gt;2,H5&lt;=4.5),"Moderate",IF(AND(H5&gt;4.5,H5&lt;=6),"Good","")))</f>
        <v>Moderate</v>
      </c>
      <c r="J5">
        <f>IF(I5="Good",1,0)</f>
        <v>0</v>
      </c>
      <c r="K5">
        <f>($R$2+$S$2*B5+$T$2*C5+$U$2*D5+$V$2*E5+$W$2*F5+$X$2*G5)</f>
        <v>-0.35924602250671178</v>
      </c>
      <c r="L5">
        <f>(1/(1+EXP(-(K5))))</f>
        <v>0.41114209487646475</v>
      </c>
      <c r="M5">
        <f>IF(L5&gt;=0.5,1,0)</f>
        <v>0</v>
      </c>
      <c r="N5" t="str">
        <f>IF(M5=0,"HARMFUL","GOOD")</f>
        <v>HARMFUL</v>
      </c>
      <c r="O5">
        <f>IF(M5=J5,1,0)</f>
        <v>1</v>
      </c>
    </row>
    <row r="6" spans="1:24" x14ac:dyDescent="0.35">
      <c r="A6" t="s">
        <v>19</v>
      </c>
      <c r="B6">
        <v>45</v>
      </c>
      <c r="C6">
        <v>85</v>
      </c>
      <c r="D6">
        <v>1.5</v>
      </c>
      <c r="E6">
        <v>60</v>
      </c>
      <c r="F6">
        <v>10</v>
      </c>
      <c r="G6">
        <v>23</v>
      </c>
      <c r="H6">
        <f>(IF(B6&lt;=10,1,IF(B6&lt;=25,0.5,0)) +
  IF(C6&lt;=20,1,IF(C6&lt;=50,0.5,0)) +
  IF(D6&lt;=4.5,1,IF(D6&lt;=9,0.5,0)) +
  IF(E6&lt;=40,1,IF(E6&lt;=80,0.5,0)) +
  IF(F6&lt;=35,1,IF(F6&lt;=75,0.5,0)) +
  IF(G6&lt;=50,1,IF(G6&lt;=100,0.5,0)))</f>
        <v>3.5</v>
      </c>
      <c r="I6" t="str">
        <f>IF(AND(H6&gt;=0,H6&lt;=2),"Unhealthy",IF(AND(H6&gt;2,H6&lt;=4.5),"Moderate",IF(AND(H6&gt;4.5,H6&lt;=6),"Good","")))</f>
        <v>Moderate</v>
      </c>
      <c r="J6">
        <f>IF(I6="Good",1,0)</f>
        <v>0</v>
      </c>
      <c r="K6">
        <f>($R$2+$S$2*B6+$T$2*C6+$U$2*D6+$V$2*E6+$W$2*F6+$X$2*G6)</f>
        <v>-0.33912705592055098</v>
      </c>
      <c r="L6">
        <f>(1/(1+EXP(-(K6))))</f>
        <v>0.41602154119017082</v>
      </c>
      <c r="M6">
        <f>IF(L6&gt;=0.5,1,0)</f>
        <v>0</v>
      </c>
      <c r="N6" t="str">
        <f>IF(M6=0,"HARMFUL","GOOD")</f>
        <v>HARMFUL</v>
      </c>
      <c r="O6">
        <f>IF(M6=J6,1,0)</f>
        <v>1</v>
      </c>
    </row>
    <row r="7" spans="1:24" x14ac:dyDescent="0.35">
      <c r="A7" t="s">
        <v>20</v>
      </c>
      <c r="B7">
        <v>28</v>
      </c>
      <c r="C7">
        <v>55</v>
      </c>
      <c r="D7">
        <v>1.2</v>
      </c>
      <c r="E7">
        <v>50</v>
      </c>
      <c r="F7">
        <v>7</v>
      </c>
      <c r="G7">
        <v>27</v>
      </c>
      <c r="H7">
        <f>(IF(B7&lt;=10,1,IF(B7&lt;=25,0.5,0)) +
  IF(C7&lt;=20,1,IF(C7&lt;=50,0.5,0)) +
  IF(D7&lt;=4.5,1,IF(D7&lt;=9,0.5,0)) +
  IF(E7&lt;=40,1,IF(E7&lt;=80,0.5,0)) +
  IF(F7&lt;=35,1,IF(F7&lt;=75,0.5,0)) +
  IF(G7&lt;=50,1,IF(G7&lt;=100,0.5,0)))</f>
        <v>3.5</v>
      </c>
      <c r="I7" t="str">
        <f>IF(AND(H7&gt;=0,H7&lt;=2),"Unhealthy",IF(AND(H7&gt;2,H7&lt;=4.5),"Moderate",IF(AND(H7&gt;4.5,H7&lt;=6),"Good","")))</f>
        <v>Moderate</v>
      </c>
      <c r="J7">
        <f>IF(I7="Good",1,0)</f>
        <v>0</v>
      </c>
      <c r="K7">
        <f>($R$2+$S$2*B7+$T$2*C7+$U$2*D7+$V$2*E7+$W$2*F7+$X$2*G7)</f>
        <v>-0.31056109487046418</v>
      </c>
      <c r="L7">
        <f>(1/(1+EXP(-(K7))))</f>
        <v>0.42297778788643353</v>
      </c>
      <c r="M7">
        <f>IF(L7&gt;=0.5,1,0)</f>
        <v>0</v>
      </c>
      <c r="N7" t="str">
        <f>IF(M7=0,"HARMFUL","GOOD")</f>
        <v>HARMFUL</v>
      </c>
      <c r="O7">
        <f>IF(M7=J7,1,0)</f>
        <v>1</v>
      </c>
    </row>
    <row r="8" spans="1:24" x14ac:dyDescent="0.35">
      <c r="A8" t="s">
        <v>23</v>
      </c>
      <c r="B8">
        <v>85</v>
      </c>
      <c r="C8">
        <v>140</v>
      </c>
      <c r="D8">
        <v>2.4</v>
      </c>
      <c r="E8">
        <v>100</v>
      </c>
      <c r="F8">
        <v>30</v>
      </c>
      <c r="G8">
        <v>12</v>
      </c>
      <c r="H8">
        <f>(IF(B8&lt;=10,1,IF(B8&lt;=25,0.5,0)) +
  IF(C8&lt;=20,1,IF(C8&lt;=50,0.5,0)) +
  IF(D8&lt;=4.5,1,IF(D8&lt;=9,0.5,0)) +
  IF(E8&lt;=40,1,IF(E8&lt;=80,0.5,0)) +
  IF(F8&lt;=35,1,IF(F8&lt;=75,0.5,0)) +
  IF(G8&lt;=50,1,IF(G8&lt;=100,0.5,0)))</f>
        <v>3</v>
      </c>
      <c r="I8" t="str">
        <f>IF(AND(H8&gt;=0,H8&lt;=2),"Unhealthy",IF(AND(H8&gt;2,H8&lt;=4.5),"Moderate",IF(AND(H8&gt;4.5,H8&lt;=6),"Good","")))</f>
        <v>Moderate</v>
      </c>
      <c r="J8">
        <f>IF(I8="Good",1,0)</f>
        <v>0</v>
      </c>
      <c r="K8">
        <f>($R$2+$S$2*B8+$T$2*C8+$U$2*D8+$V$2*E8+$W$2*F8+$X$2*G8)</f>
        <v>-9.1560958333854081E-2</v>
      </c>
      <c r="L8">
        <f>(1/(1+EXP(-(K8))))</f>
        <v>0.47712573854177237</v>
      </c>
      <c r="M8">
        <f>IF(L8&gt;=0.5,1,0)</f>
        <v>0</v>
      </c>
      <c r="N8" t="str">
        <f>IF(M8=0,"HARMFUL","GOOD")</f>
        <v>HARMFUL</v>
      </c>
      <c r="O8">
        <f>IF(M8=J8,1,0)</f>
        <v>1</v>
      </c>
    </row>
    <row r="9" spans="1:24" x14ac:dyDescent="0.35">
      <c r="A9" t="s">
        <v>26</v>
      </c>
      <c r="B9">
        <v>30</v>
      </c>
      <c r="C9">
        <v>60</v>
      </c>
      <c r="D9">
        <v>1.1000000000000001</v>
      </c>
      <c r="E9">
        <v>40</v>
      </c>
      <c r="F9">
        <v>6</v>
      </c>
      <c r="G9">
        <v>31</v>
      </c>
      <c r="H9">
        <f>(IF(B9&lt;=10,1,IF(B9&lt;=25,0.5,0)) +
  IF(C9&lt;=20,1,IF(C9&lt;=50,0.5,0)) +
  IF(D9&lt;=4.5,1,IF(D9&lt;=9,0.5,0)) +
  IF(E9&lt;=40,1,IF(E9&lt;=80,0.5,0)) +
  IF(F9&lt;=35,1,IF(F9&lt;=75,0.5,0)) +
  IF(G9&lt;=50,1,IF(G9&lt;=100,0.5,0)))</f>
        <v>4</v>
      </c>
      <c r="I9" t="str">
        <f>IF(AND(H9&gt;=0,H9&lt;=2),"Unhealthy",IF(AND(H9&gt;2,H9&lt;=4.5),"Moderate",IF(AND(H9&gt;4.5,H9&lt;=6),"Good","")))</f>
        <v>Moderate</v>
      </c>
      <c r="J9">
        <f>IF(I9="Good",1,0)</f>
        <v>0</v>
      </c>
      <c r="K9">
        <f>($R$2+$S$2*B9+$T$2*C9+$U$2*D9+$V$2*E9+$W$2*F9+$X$2*G9)</f>
        <v>0.46731831566725557</v>
      </c>
      <c r="L9">
        <f>(1/(1+EXP(-(K9))))</f>
        <v>0.61474884159770582</v>
      </c>
      <c r="M9">
        <f>IF(L9&gt;=0.5,1,0)</f>
        <v>1</v>
      </c>
      <c r="N9" t="str">
        <f>IF(M9=0,"HARMFUL","GOOD")</f>
        <v>GOOD</v>
      </c>
      <c r="O9">
        <f>IF(M9=J9,1,0)</f>
        <v>0</v>
      </c>
    </row>
    <row r="10" spans="1:24" x14ac:dyDescent="0.35">
      <c r="A10" t="s">
        <v>22</v>
      </c>
      <c r="B10">
        <v>25</v>
      </c>
      <c r="C10">
        <v>45</v>
      </c>
      <c r="D10">
        <v>0.8</v>
      </c>
      <c r="E10">
        <v>35</v>
      </c>
      <c r="F10">
        <v>5</v>
      </c>
      <c r="G10">
        <v>32</v>
      </c>
      <c r="H10">
        <f>(IF(B10&lt;=10,1,IF(B10&lt;=25,0.5,0)) +
  IF(C10&lt;=20,1,IF(C10&lt;=50,0.5,0)) +
  IF(D10&lt;=4.5,1,IF(D10&lt;=9,0.5,0)) +
  IF(E10&lt;=40,1,IF(E10&lt;=80,0.5,0)) +
  IF(F10&lt;=35,1,IF(F10&lt;=75,0.5,0)) +
  IF(G10&lt;=50,1,IF(G10&lt;=100,0.5,0)))</f>
        <v>5</v>
      </c>
      <c r="I10" t="str">
        <f>IF(AND(H10&gt;=0,H10&lt;=2),"Unhealthy",IF(AND(H10&gt;2,H10&lt;=4.5),"Moderate",IF(AND(H10&gt;4.5,H10&lt;=6),"Good","")))</f>
        <v>Good</v>
      </c>
      <c r="J10">
        <f>IF(I10="Good",1,0)</f>
        <v>1</v>
      </c>
      <c r="K10">
        <f>($R$2+$S$2*B10+$T$2*C10+$U$2*D10+$V$2*E10+$W$2*F10+$X$2*G10)</f>
        <v>1.5347906045747135</v>
      </c>
      <c r="L10">
        <f>(1/(1+EXP(-(K10))))</f>
        <v>0.82270615591453111</v>
      </c>
      <c r="M10">
        <f>IF(L10&gt;=0.5,1,0)</f>
        <v>1</v>
      </c>
      <c r="N10" t="str">
        <f>IF(M10=0,"HARMFUL","GOOD")</f>
        <v>GOOD</v>
      </c>
      <c r="O10">
        <f>IF(M10=J10,1,0)</f>
        <v>1</v>
      </c>
    </row>
  </sheetData>
  <sortState xmlns:xlrd2="http://schemas.microsoft.com/office/spreadsheetml/2017/richdata2" ref="A2:O10">
    <sortCondition ref="L2:L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Reeshabh Choudhary</dc:creator>
  <cp:lastModifiedBy>Reeshabh Choudhary</cp:lastModifiedBy>
  <dcterms:created xsi:type="dcterms:W3CDTF">2015-06-05T18:17:20Z</dcterms:created>
  <dcterms:modified xsi:type="dcterms:W3CDTF">2023-03-21T08:11:05Z</dcterms:modified>
</cp:coreProperties>
</file>