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sual Studio 2012\Projects\zap-kam\kamaz-4310\catalog\cat\"/>
    </mc:Choice>
  </mc:AlternateContent>
  <xr:revisionPtr revIDLastSave="0" documentId="13_ncr:1_{04F7A8AC-887D-4E98-90F9-0DFE1951616E}" xr6:coauthVersionLast="47" xr6:coauthVersionMax="47" xr10:uidLastSave="{00000000-0000-0000-0000-000000000000}"/>
  <bookViews>
    <workbookView xWindow="-116" yWindow="-116" windowWidth="23505" windowHeight="12727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D30" i="1" s="1"/>
  <c r="G29" i="1"/>
  <c r="D29" i="1"/>
  <c r="G28" i="1"/>
  <c r="D28" i="1" s="1"/>
  <c r="G34" i="1"/>
  <c r="D34" i="1" s="1"/>
  <c r="G2" i="1"/>
  <c r="D2" i="1" s="1"/>
  <c r="G11" i="1"/>
  <c r="D11" i="1" s="1"/>
  <c r="G6" i="1"/>
  <c r="D6" i="1" s="1"/>
  <c r="G8" i="1"/>
  <c r="D8" i="1" s="1"/>
  <c r="G7" i="1"/>
  <c r="D7" i="1" s="1"/>
  <c r="G10" i="1"/>
  <c r="D10" i="1" s="1"/>
  <c r="G22" i="1"/>
  <c r="D22" i="1" s="1"/>
  <c r="G21" i="1"/>
  <c r="D21" i="1" s="1"/>
  <c r="G20" i="1"/>
  <c r="D20" i="1" s="1"/>
  <c r="G19" i="1"/>
  <c r="D19" i="1" s="1"/>
  <c r="G18" i="1"/>
  <c r="D18" i="1" s="1"/>
  <c r="G17" i="1"/>
  <c r="D17" i="1" s="1"/>
  <c r="G27" i="1"/>
  <c r="D27" i="1" s="1"/>
  <c r="G26" i="1"/>
  <c r="D26" i="1" s="1"/>
  <c r="G25" i="1"/>
  <c r="D25" i="1" s="1"/>
  <c r="G15" i="1"/>
  <c r="D15" i="1" s="1"/>
  <c r="G24" i="1"/>
  <c r="D24" i="1" s="1"/>
  <c r="G23" i="1"/>
  <c r="D23" i="1" s="1"/>
  <c r="G14" i="1"/>
  <c r="D14" i="1" s="1"/>
  <c r="G16" i="1"/>
  <c r="D16" i="1" s="1"/>
  <c r="G3" i="1"/>
  <c r="D3" i="1" s="1"/>
  <c r="G4" i="1"/>
  <c r="D4" i="1" s="1"/>
  <c r="G5" i="1"/>
  <c r="D5" i="1" s="1"/>
  <c r="G9" i="1"/>
  <c r="D9" i="1" s="1"/>
  <c r="G12" i="1"/>
  <c r="D12" i="1" s="1"/>
  <c r="G13" i="1"/>
  <c r="D13" i="1" s="1"/>
</calcChain>
</file>

<file path=xl/sharedStrings.xml><?xml version="1.0" encoding="utf-8"?>
<sst xmlns="http://schemas.openxmlformats.org/spreadsheetml/2006/main" count="151" uniqueCount="101">
  <si>
    <t>Цена</t>
  </si>
  <si>
    <t>-</t>
  </si>
  <si>
    <t>700</t>
  </si>
  <si>
    <t>138174-10/114 / 6014</t>
  </si>
  <si>
    <t>3</t>
  </si>
  <si>
    <t>141701066-02</t>
  </si>
  <si>
    <t>500</t>
  </si>
  <si>
    <t>4</t>
  </si>
  <si>
    <t>Подшипник 12310 (NF310) 10 ГПЗ</t>
  </si>
  <si>
    <t>470</t>
  </si>
  <si>
    <t>5</t>
  </si>
  <si>
    <t>1600</t>
  </si>
  <si>
    <t>шт.</t>
  </si>
  <si>
    <t>1650</t>
  </si>
  <si>
    <t>7</t>
  </si>
  <si>
    <t>Подшипник 180303 (6303-2RS) СПЗ</t>
  </si>
  <si>
    <t>70</t>
  </si>
  <si>
    <t>8</t>
  </si>
  <si>
    <t>Подшипник 292213 (RNU213) 10 ГПЗ</t>
  </si>
  <si>
    <t>400</t>
  </si>
  <si>
    <t>9</t>
  </si>
  <si>
    <t>Подшипник 7307 (30307) пер ступ 3302 внутр</t>
  </si>
  <si>
    <t>190</t>
  </si>
  <si>
    <t>10</t>
  </si>
  <si>
    <t>Г273В1</t>
  </si>
  <si>
    <t>4107</t>
  </si>
  <si>
    <t>11</t>
  </si>
  <si>
    <t>200</t>
  </si>
  <si>
    <t>12</t>
  </si>
  <si>
    <t>Кулак разжимной передний левый ПАО КАМАЗ</t>
  </si>
  <si>
    <t>5320-3501111-10</t>
  </si>
  <si>
    <t>1515</t>
  </si>
  <si>
    <t>13</t>
  </si>
  <si>
    <t>Кулак разжимной передний правый (ПАО КАМАЗ)</t>
  </si>
  <si>
    <t>5320-3501110-00</t>
  </si>
  <si>
    <t>14</t>
  </si>
  <si>
    <t>11.3522008</t>
  </si>
  <si>
    <t>3050</t>
  </si>
  <si>
    <t>15</t>
  </si>
  <si>
    <t>305</t>
  </si>
  <si>
    <t>16</t>
  </si>
  <si>
    <t>Сальник 100/125/12 SIMBO</t>
  </si>
  <si>
    <t>1318166-01 740</t>
  </si>
  <si>
    <t>250</t>
  </si>
  <si>
    <t>Сальник 105/130/12 с войлоком TOKEZ</t>
  </si>
  <si>
    <t>300</t>
  </si>
  <si>
    <t>Сальник 105/130/13 коленвала SIMBO</t>
  </si>
  <si>
    <t>1005160.740</t>
  </si>
  <si>
    <t>19</t>
  </si>
  <si>
    <t>Манжета коленвала ЕВРО-2 120x150x12 skt</t>
  </si>
  <si>
    <t>412372-FP</t>
  </si>
  <si>
    <t>Сальник 120/150/12 с войлоком TOKEZ</t>
  </si>
  <si>
    <t>340</t>
  </si>
  <si>
    <t>Сальник 45/60/7 КПП 238 S КПП</t>
  </si>
  <si>
    <t>50</t>
  </si>
  <si>
    <t>Сальник 45/64/8 КПП 230 S КПП</t>
  </si>
  <si>
    <t>1701230.14</t>
  </si>
  <si>
    <t>Сальник коленвала 105*130*12 Reserve</t>
  </si>
  <si>
    <t>220</t>
  </si>
  <si>
    <t>24</t>
  </si>
  <si>
    <t>Сальник коленвала 120'150*12 Reserve</t>
  </si>
  <si>
    <t>25</t>
  </si>
  <si>
    <t>410462-V</t>
  </si>
  <si>
    <t>800</t>
  </si>
  <si>
    <t>26</t>
  </si>
  <si>
    <t>Манжета хвостовика ЕВРО 6520 80x105x13/18.5 SKT</t>
  </si>
  <si>
    <t>410458-V</t>
  </si>
  <si>
    <t>280</t>
  </si>
  <si>
    <t>27</t>
  </si>
  <si>
    <t>Шестерня привода 048 вала ПАО КАМАЗ</t>
  </si>
  <si>
    <t>14-1701056-00</t>
  </si>
  <si>
    <t>Подшипник 170314 (314N) Волжский Стандарт</t>
  </si>
  <si>
    <t>Подшипник 170412 (412N) Волжский Стандарт</t>
  </si>
  <si>
    <t>17</t>
  </si>
  <si>
    <t>18</t>
  </si>
  <si>
    <t>20</t>
  </si>
  <si>
    <t>21</t>
  </si>
  <si>
    <t>22</t>
  </si>
  <si>
    <t>23</t>
  </si>
  <si>
    <t>Сальник раздаточной коробки 100*120*12 SKT</t>
  </si>
  <si>
    <t>3665</t>
  </si>
  <si>
    <t>Товар</t>
  </si>
  <si>
    <t>№ по каталогу</t>
  </si>
  <si>
    <t>Ед.</t>
  </si>
  <si>
    <r>
      <rPr>
        <i/>
        <sz val="11"/>
        <rFont val="Calibri"/>
        <family val="2"/>
        <charset val="204"/>
        <scheme val="minor"/>
      </rPr>
      <t>1</t>
    </r>
  </si>
  <si>
    <r>
      <rPr>
        <i/>
        <sz val="11"/>
        <rFont val="Calibri"/>
        <family val="2"/>
        <charset val="204"/>
        <scheme val="minor"/>
      </rPr>
      <t>2</t>
    </r>
  </si>
  <si>
    <t>Генератор Г273 В1 (50 Ам. 28v) / ПРАМО (АТЭ-1)</t>
  </si>
  <si>
    <t>154-1770040-0000</t>
  </si>
  <si>
    <t>Муфта разрывная на прицеп (воздушная) М22*1.5 желт</t>
  </si>
  <si>
    <t>Подшипник к70*78*30 Fag - 044 вала делителя КПП-154</t>
  </si>
  <si>
    <t>7405-1005160</t>
  </si>
  <si>
    <t xml:space="preserve">Применяется на а/м КАМАЗ (коническая ведомая шестерня, передача главного и среднего моста); Диаметр наружний (D) - 120 мм; Диаметр внутренний (d) - 45 мм; Высота (h) - 29 мм; Тип подшипника - роликовый радиальный с короткими цилиндрическими роликами с безбортовым наружным кольцом и двумя запорными шайбами; </t>
  </si>
  <si>
    <t>на двигатель, вал ведомый гидромуфты вентилятора</t>
  </si>
  <si>
    <t>Подшипник КПП КамАЗ (вал промежуточный, передняя опора) - КамАЗ 4310, 5320, 5325, 5410, 5425, 5511, 6410 и некоторых других. БелАЗ (коробка отбора мощности), ЗИЛ 133 (коробка передач), КрАЗ (мост задний и мост средний), Урал (коробка передач), Т-150.</t>
  </si>
  <si>
    <t>Клапан ЗИЛ, КАМАЗ МАЗ двухпроводный управления тормозами прицепа с клапаном обрыва</t>
  </si>
  <si>
    <t xml:space="preserve">Цена </t>
  </si>
  <si>
    <t>№</t>
  </si>
  <si>
    <r>
      <rPr>
        <b/>
        <sz val="11"/>
        <rFont val="Calibri"/>
        <family val="2"/>
        <charset val="204"/>
        <scheme val="minor"/>
      </rPr>
      <t>КУТП-2 ЕВРО Полтава</t>
    </r>
    <r>
      <rPr>
        <sz val="11"/>
        <rFont val="Calibri"/>
        <family val="2"/>
        <charset val="204"/>
        <scheme val="minor"/>
      </rPr>
      <t xml:space="preserve">
Клапан ЗИЛ, КАМАЗ МАЗ двухпроводный управления тормозами прицепа с клапаном обрыва</t>
    </r>
  </si>
  <si>
    <r>
      <t xml:space="preserve">Подшипник 102409 (864715) (10-ГПЗ)
</t>
    </r>
    <r>
      <rPr>
        <sz val="11"/>
        <rFont val="Calibri"/>
        <family val="2"/>
        <charset val="204"/>
        <scheme val="minor"/>
      </rPr>
      <t xml:space="preserve">Применяется на а/м КАМАЗ (коническая ведомая шестерня, передача главного и среднего моста); Диаметр наружний (D) - 120 мм; Диаметр внутренний (d) - 45 мм; Высота (h) - 29 мм; </t>
    </r>
  </si>
  <si>
    <r>
      <t xml:space="preserve">Подшипник 114 (6014) 2 ГП3 на гидромуфту
</t>
    </r>
    <r>
      <rPr>
        <sz val="11"/>
        <rFont val="Calibri"/>
        <family val="2"/>
        <charset val="204"/>
        <scheme val="minor"/>
      </rPr>
      <t>на двигатель, вал ведомый гидромуфты вентилятора</t>
    </r>
  </si>
  <si>
    <r>
      <t xml:space="preserve">Подшипник 12213 (NF213) 10 ГПЗ на КПП КамАЗ
</t>
    </r>
    <r>
      <rPr>
        <sz val="11"/>
        <rFont val="Calibri"/>
        <family val="2"/>
        <charset val="204"/>
        <scheme val="minor"/>
      </rPr>
      <t>Подшипник КПП КамАЗ (вал промежуточный, передняя опора) - КамАЗ 4310, 5320, 5325, 5410, 5425, 5511, 6410 и некоторых других. БелАЗ (коробка отбора мощности), ЗИЛ 133 (коробка передач), КрАЗ (мост задний и мост средний), Урал (коробка передач), Т-150.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</si>
</sst>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sz val="10"/>
      <color rgb="FF35424B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top"/>
    </xf>
    <xf numFmtId="3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justify" vertical="center"/>
    </xf>
    <xf numFmtId="0" fontId="2" fillId="0" borderId="2" xfId="0" applyFont="1" applyBorder="1" applyAlignment="1">
      <alignment horizontal="left" vertical="top" indent="2"/>
    </xf>
    <xf numFmtId="0" fontId="2" fillId="0" borderId="2" xfId="0" applyFont="1" applyBorder="1" applyAlignment="1">
      <alignment horizontal="left" vertical="top"/>
    </xf>
    <xf numFmtId="3" fontId="2" fillId="0" borderId="2" xfId="0" applyNumberFormat="1" applyFont="1" applyBorder="1" applyAlignment="1">
      <alignment horizontal="right" vertical="top"/>
    </xf>
    <xf numFmtId="0" fontId="2" fillId="0" borderId="2" xfId="0" applyFont="1" applyBorder="1" applyAlignment="1">
      <alignment horizontal="justify" vertical="top"/>
    </xf>
    <xf numFmtId="0" fontId="2" fillId="0" borderId="2" xfId="0" applyFont="1" applyBorder="1" applyAlignment="1">
      <alignment horizontal="left" vertical="top" inden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indent="2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/>
    <xf numFmtId="0" fontId="5" fillId="2" borderId="2" xfId="0" applyFont="1" applyFill="1" applyBorder="1" applyAlignment="1">
      <alignment horizontal="left" vertical="center" indent="2"/>
    </xf>
    <xf numFmtId="0" fontId="5" fillId="2" borderId="2" xfId="0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right" vertical="center"/>
    </xf>
    <xf numFmtId="0" fontId="6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topLeftCell="A19" workbookViewId="0"/>
  </sheetViews>
  <sheetFormatPr defaultRowHeight="14.55" x14ac:dyDescent="0.25"/>
  <cols>
    <col min="1" max="1" width="6.625" style="2"/>
    <col min="2" max="2" width="54.5" style="2" customWidth="1"/>
    <col min="3" max="3" width="20.25" style="2"/>
    <col min="4" max="4" width="10.375" style="3" customWidth="1"/>
    <col min="5" max="5" width="5.75" style="2"/>
    <col min="6" max="7" width="10.375" style="3" hidden="1" customWidth="1"/>
    <col min="8" max="8" width="0" hidden="1" customWidth="1"/>
    <col min="10" max="10" width="10.875" bestFit="1" customWidth="1"/>
  </cols>
  <sheetData>
    <row r="1" spans="1:10" x14ac:dyDescent="0.2">
      <c r="A1" s="18" t="s">
        <v>96</v>
      </c>
      <c r="B1" s="19" t="s">
        <v>81</v>
      </c>
      <c r="C1" s="18" t="s">
        <v>82</v>
      </c>
      <c r="D1" s="20" t="s">
        <v>95</v>
      </c>
      <c r="E1" s="7" t="s">
        <v>83</v>
      </c>
      <c r="F1" s="6" t="s">
        <v>0</v>
      </c>
      <c r="G1" s="4"/>
    </row>
    <row r="2" spans="1:10" x14ac:dyDescent="0.25">
      <c r="A2" s="8" t="s">
        <v>23</v>
      </c>
      <c r="B2" s="21" t="s">
        <v>86</v>
      </c>
      <c r="C2" s="9" t="s">
        <v>24</v>
      </c>
      <c r="D2" s="10">
        <f>G2</f>
        <v>4390</v>
      </c>
      <c r="E2" s="11" t="s">
        <v>12</v>
      </c>
      <c r="F2" s="10" t="s">
        <v>25</v>
      </c>
      <c r="G2" s="5">
        <f>ROUND(F2*1.07,-1)</f>
        <v>4390</v>
      </c>
    </row>
    <row r="3" spans="1:10" x14ac:dyDescent="0.25">
      <c r="A3" s="8" t="s">
        <v>28</v>
      </c>
      <c r="B3" s="21" t="s">
        <v>29</v>
      </c>
      <c r="C3" s="9" t="s">
        <v>30</v>
      </c>
      <c r="D3" s="10">
        <f t="shared" ref="D3:D34" si="0">G3</f>
        <v>1650</v>
      </c>
      <c r="E3" s="11" t="s">
        <v>12</v>
      </c>
      <c r="F3" s="10" t="s">
        <v>31</v>
      </c>
      <c r="G3" s="5">
        <f t="shared" ref="G3:G12" si="1">ROUND(F3*1.09,-1)</f>
        <v>1650</v>
      </c>
    </row>
    <row r="4" spans="1:10" x14ac:dyDescent="0.25">
      <c r="A4" s="8" t="s">
        <v>32</v>
      </c>
      <c r="B4" s="21" t="s">
        <v>33</v>
      </c>
      <c r="C4" s="9" t="s">
        <v>34</v>
      </c>
      <c r="D4" s="10">
        <f t="shared" si="0"/>
        <v>1650</v>
      </c>
      <c r="E4" s="11" t="s">
        <v>12</v>
      </c>
      <c r="F4" s="10" t="s">
        <v>31</v>
      </c>
      <c r="G4" s="5">
        <f t="shared" si="1"/>
        <v>1650</v>
      </c>
    </row>
    <row r="5" spans="1:10" ht="43.65" x14ac:dyDescent="0.2">
      <c r="A5" s="8" t="s">
        <v>35</v>
      </c>
      <c r="B5" s="13" t="s">
        <v>97</v>
      </c>
      <c r="C5" s="9" t="s">
        <v>36</v>
      </c>
      <c r="D5" s="10">
        <f t="shared" si="0"/>
        <v>3320</v>
      </c>
      <c r="E5" s="11" t="s">
        <v>12</v>
      </c>
      <c r="F5" s="10" t="s">
        <v>37</v>
      </c>
      <c r="G5" s="5">
        <f t="shared" si="1"/>
        <v>3320</v>
      </c>
      <c r="H5" s="1" t="s">
        <v>94</v>
      </c>
    </row>
    <row r="6" spans="1:10" x14ac:dyDescent="0.25">
      <c r="A6" s="8" t="s">
        <v>48</v>
      </c>
      <c r="B6" s="21" t="s">
        <v>49</v>
      </c>
      <c r="C6" s="9" t="s">
        <v>50</v>
      </c>
      <c r="D6" s="10">
        <f t="shared" si="0"/>
        <v>460</v>
      </c>
      <c r="E6" s="11" t="s">
        <v>12</v>
      </c>
      <c r="F6" s="10" t="s">
        <v>19</v>
      </c>
      <c r="G6" s="5">
        <f>ROUND(F6*1.14,-1)</f>
        <v>460</v>
      </c>
    </row>
    <row r="7" spans="1:10" x14ac:dyDescent="0.2">
      <c r="A7" s="12" t="s">
        <v>64</v>
      </c>
      <c r="B7" s="22" t="s">
        <v>65</v>
      </c>
      <c r="C7" s="9" t="s">
        <v>66</v>
      </c>
      <c r="D7" s="10">
        <f t="shared" si="0"/>
        <v>320</v>
      </c>
      <c r="E7" s="11" t="s">
        <v>12</v>
      </c>
      <c r="F7" s="10" t="s">
        <v>67</v>
      </c>
      <c r="G7" s="5">
        <f>ROUND(F7*1.14,-1)</f>
        <v>320</v>
      </c>
    </row>
    <row r="8" spans="1:10" x14ac:dyDescent="0.25">
      <c r="A8" s="8" t="s">
        <v>38</v>
      </c>
      <c r="B8" s="21" t="s">
        <v>88</v>
      </c>
      <c r="C8" s="9" t="s">
        <v>1</v>
      </c>
      <c r="D8" s="10">
        <f t="shared" si="0"/>
        <v>350</v>
      </c>
      <c r="E8" s="11" t="s">
        <v>12</v>
      </c>
      <c r="F8" s="10" t="s">
        <v>39</v>
      </c>
      <c r="G8" s="5">
        <f>ROUND(F8*1.14,-1)</f>
        <v>350</v>
      </c>
    </row>
    <row r="9" spans="1:10" ht="58.2" x14ac:dyDescent="0.25">
      <c r="A9" s="14" t="s">
        <v>84</v>
      </c>
      <c r="B9" s="21" t="s">
        <v>98</v>
      </c>
      <c r="C9" s="16">
        <v>102409</v>
      </c>
      <c r="D9" s="10">
        <f t="shared" si="0"/>
        <v>760</v>
      </c>
      <c r="E9" s="11" t="s">
        <v>12</v>
      </c>
      <c r="F9" s="10" t="s">
        <v>2</v>
      </c>
      <c r="G9" s="5">
        <f t="shared" si="1"/>
        <v>760</v>
      </c>
      <c r="H9" s="1" t="s">
        <v>91</v>
      </c>
    </row>
    <row r="10" spans="1:10" ht="29.1" x14ac:dyDescent="0.2">
      <c r="A10" s="8" t="s">
        <v>85</v>
      </c>
      <c r="B10" s="22" t="s">
        <v>99</v>
      </c>
      <c r="C10" s="9" t="s">
        <v>3</v>
      </c>
      <c r="D10" s="10">
        <f t="shared" si="0"/>
        <v>250</v>
      </c>
      <c r="E10" s="11" t="s">
        <v>12</v>
      </c>
      <c r="F10" s="10">
        <v>220</v>
      </c>
      <c r="G10" s="5">
        <f>ROUND(F10*1.14,-1)</f>
        <v>250</v>
      </c>
      <c r="H10" s="1" t="s">
        <v>92</v>
      </c>
    </row>
    <row r="11" spans="1:10" ht="87.3" x14ac:dyDescent="0.2">
      <c r="A11" s="8" t="s">
        <v>4</v>
      </c>
      <c r="B11" s="22" t="s">
        <v>100</v>
      </c>
      <c r="C11" s="9" t="s">
        <v>5</v>
      </c>
      <c r="D11" s="10">
        <f t="shared" si="0"/>
        <v>570</v>
      </c>
      <c r="E11" s="11" t="s">
        <v>12</v>
      </c>
      <c r="F11" s="10" t="s">
        <v>6</v>
      </c>
      <c r="G11" s="5">
        <f>ROUND(F11*1.14,-1)</f>
        <v>570</v>
      </c>
      <c r="H11" s="1" t="s">
        <v>93</v>
      </c>
    </row>
    <row r="12" spans="1:10" x14ac:dyDescent="0.25">
      <c r="A12" s="14" t="s">
        <v>7</v>
      </c>
      <c r="B12" s="23" t="s">
        <v>8</v>
      </c>
      <c r="C12" s="15">
        <v>12310</v>
      </c>
      <c r="D12" s="10">
        <f t="shared" si="0"/>
        <v>510</v>
      </c>
      <c r="E12" s="11" t="s">
        <v>12</v>
      </c>
      <c r="F12" s="10" t="s">
        <v>9</v>
      </c>
      <c r="G12" s="5">
        <f t="shared" si="1"/>
        <v>510</v>
      </c>
    </row>
    <row r="13" spans="1:10" x14ac:dyDescent="0.25">
      <c r="A13" s="8" t="s">
        <v>10</v>
      </c>
      <c r="B13" s="21" t="s">
        <v>71</v>
      </c>
      <c r="C13" s="9">
        <v>170314</v>
      </c>
      <c r="D13" s="10">
        <f t="shared" si="0"/>
        <v>1740</v>
      </c>
      <c r="E13" s="11" t="s">
        <v>12</v>
      </c>
      <c r="F13" s="10" t="s">
        <v>11</v>
      </c>
      <c r="G13" s="5">
        <f>ROUND(F13*1.09,-1)</f>
        <v>1740</v>
      </c>
    </row>
    <row r="14" spans="1:10" x14ac:dyDescent="0.25">
      <c r="A14" s="8">
        <v>6</v>
      </c>
      <c r="B14" s="21" t="s">
        <v>72</v>
      </c>
      <c r="C14" s="9">
        <v>170412</v>
      </c>
      <c r="D14" s="10">
        <f t="shared" si="0"/>
        <v>1800</v>
      </c>
      <c r="E14" s="11" t="s">
        <v>12</v>
      </c>
      <c r="F14" s="10" t="s">
        <v>13</v>
      </c>
      <c r="G14" s="5">
        <f t="shared" ref="G14:G27" si="2">ROUND(F14*1.09,-1)</f>
        <v>1800</v>
      </c>
    </row>
    <row r="15" spans="1:10" x14ac:dyDescent="0.2">
      <c r="A15" s="8" t="s">
        <v>14</v>
      </c>
      <c r="B15" s="23" t="s">
        <v>15</v>
      </c>
      <c r="C15" s="9">
        <v>180303</v>
      </c>
      <c r="D15" s="10">
        <f t="shared" si="0"/>
        <v>84</v>
      </c>
      <c r="E15" s="11" t="s">
        <v>12</v>
      </c>
      <c r="F15" s="10" t="s">
        <v>16</v>
      </c>
      <c r="G15" s="5">
        <f>ROUND(F15*1.2,)</f>
        <v>84</v>
      </c>
    </row>
    <row r="16" spans="1:10" x14ac:dyDescent="0.2">
      <c r="A16" s="8" t="s">
        <v>17</v>
      </c>
      <c r="B16" s="23" t="s">
        <v>18</v>
      </c>
      <c r="C16" s="9">
        <v>292213</v>
      </c>
      <c r="D16" s="10">
        <f t="shared" si="0"/>
        <v>440</v>
      </c>
      <c r="E16" s="11" t="s">
        <v>12</v>
      </c>
      <c r="F16" s="10" t="s">
        <v>19</v>
      </c>
      <c r="G16" s="5">
        <f t="shared" si="2"/>
        <v>440</v>
      </c>
      <c r="J16" s="1"/>
    </row>
    <row r="17" spans="1:7" x14ac:dyDescent="0.25">
      <c r="A17" s="8" t="s">
        <v>20</v>
      </c>
      <c r="B17" s="21" t="s">
        <v>21</v>
      </c>
      <c r="C17" s="9">
        <v>7307</v>
      </c>
      <c r="D17" s="10">
        <f t="shared" si="0"/>
        <v>220</v>
      </c>
      <c r="E17" s="11" t="s">
        <v>12</v>
      </c>
      <c r="F17" s="10" t="s">
        <v>22</v>
      </c>
      <c r="G17" s="5">
        <f>ROUND(F17*1.14,-1)</f>
        <v>220</v>
      </c>
    </row>
    <row r="18" spans="1:7" x14ac:dyDescent="0.25">
      <c r="A18" s="8" t="s">
        <v>26</v>
      </c>
      <c r="B18" s="23" t="s">
        <v>89</v>
      </c>
      <c r="C18" s="17" t="s">
        <v>87</v>
      </c>
      <c r="D18" s="10">
        <f t="shared" si="0"/>
        <v>230</v>
      </c>
      <c r="E18" s="11" t="s">
        <v>12</v>
      </c>
      <c r="F18" s="10" t="s">
        <v>27</v>
      </c>
      <c r="G18" s="5">
        <f>ROUND(F18*1.14,-1)</f>
        <v>230</v>
      </c>
    </row>
    <row r="19" spans="1:7" x14ac:dyDescent="0.2">
      <c r="A19" s="8" t="s">
        <v>40</v>
      </c>
      <c r="B19" s="23" t="s">
        <v>41</v>
      </c>
      <c r="C19" s="9" t="s">
        <v>42</v>
      </c>
      <c r="D19" s="10">
        <f t="shared" si="0"/>
        <v>290</v>
      </c>
      <c r="E19" s="11" t="s">
        <v>12</v>
      </c>
      <c r="F19" s="10" t="s">
        <v>43</v>
      </c>
      <c r="G19" s="5">
        <f>ROUND(F19*1.14,-1)</f>
        <v>290</v>
      </c>
    </row>
    <row r="20" spans="1:7" x14ac:dyDescent="0.2">
      <c r="A20" s="8" t="s">
        <v>73</v>
      </c>
      <c r="B20" s="23" t="s">
        <v>44</v>
      </c>
      <c r="C20" s="9" t="s">
        <v>90</v>
      </c>
      <c r="D20" s="10">
        <f t="shared" si="0"/>
        <v>340</v>
      </c>
      <c r="E20" s="11" t="s">
        <v>12</v>
      </c>
      <c r="F20" s="10" t="s">
        <v>45</v>
      </c>
      <c r="G20" s="5">
        <f>ROUND(F20*1.14,-1)</f>
        <v>340</v>
      </c>
    </row>
    <row r="21" spans="1:7" x14ac:dyDescent="0.2">
      <c r="A21" s="8" t="s">
        <v>74</v>
      </c>
      <c r="B21" s="23" t="s">
        <v>46</v>
      </c>
      <c r="C21" s="9" t="s">
        <v>47</v>
      </c>
      <c r="D21" s="10">
        <f t="shared" si="0"/>
        <v>290</v>
      </c>
      <c r="E21" s="11" t="s">
        <v>12</v>
      </c>
      <c r="F21" s="10" t="s">
        <v>43</v>
      </c>
      <c r="G21" s="5">
        <f>ROUND(F21*1.14,-1)</f>
        <v>290</v>
      </c>
    </row>
    <row r="22" spans="1:7" x14ac:dyDescent="0.2">
      <c r="A22" s="12" t="s">
        <v>75</v>
      </c>
      <c r="B22" s="23" t="s">
        <v>51</v>
      </c>
      <c r="C22" s="9" t="s">
        <v>1</v>
      </c>
      <c r="D22" s="10">
        <f t="shared" si="0"/>
        <v>390</v>
      </c>
      <c r="E22" s="11" t="s">
        <v>12</v>
      </c>
      <c r="F22" s="10" t="s">
        <v>52</v>
      </c>
      <c r="G22" s="5">
        <f>ROUND(F22*1.14,-1)</f>
        <v>390</v>
      </c>
    </row>
    <row r="23" spans="1:7" x14ac:dyDescent="0.2">
      <c r="A23" s="12" t="s">
        <v>76</v>
      </c>
      <c r="B23" s="23" t="s">
        <v>53</v>
      </c>
      <c r="C23" s="9" t="s">
        <v>1</v>
      </c>
      <c r="D23" s="10">
        <f t="shared" si="0"/>
        <v>60</v>
      </c>
      <c r="E23" s="11" t="s">
        <v>12</v>
      </c>
      <c r="F23" s="10" t="s">
        <v>54</v>
      </c>
      <c r="G23" s="5">
        <f>ROUND(F23*1.2,)</f>
        <v>60</v>
      </c>
    </row>
    <row r="24" spans="1:7" x14ac:dyDescent="0.2">
      <c r="A24" s="12" t="s">
        <v>77</v>
      </c>
      <c r="B24" s="23" t="s">
        <v>55</v>
      </c>
      <c r="C24" s="9" t="s">
        <v>56</v>
      </c>
      <c r="D24" s="10">
        <f t="shared" si="0"/>
        <v>60</v>
      </c>
      <c r="E24" s="11" t="s">
        <v>12</v>
      </c>
      <c r="F24" s="10" t="s">
        <v>54</v>
      </c>
      <c r="G24" s="5">
        <f>ROUND(F24*1.2,)</f>
        <v>60</v>
      </c>
    </row>
    <row r="25" spans="1:7" x14ac:dyDescent="0.2">
      <c r="A25" s="12" t="s">
        <v>78</v>
      </c>
      <c r="B25" s="23" t="s">
        <v>57</v>
      </c>
      <c r="C25" s="9" t="s">
        <v>1</v>
      </c>
      <c r="D25" s="10">
        <f t="shared" si="0"/>
        <v>250</v>
      </c>
      <c r="E25" s="11" t="s">
        <v>12</v>
      </c>
      <c r="F25" s="10" t="s">
        <v>58</v>
      </c>
      <c r="G25" s="5">
        <f>ROUND(F25*1.14,-1)</f>
        <v>250</v>
      </c>
    </row>
    <row r="26" spans="1:7" x14ac:dyDescent="0.2">
      <c r="A26" s="12" t="s">
        <v>59</v>
      </c>
      <c r="B26" s="23" t="s">
        <v>60</v>
      </c>
      <c r="C26" s="9" t="s">
        <v>1</v>
      </c>
      <c r="D26" s="10">
        <f t="shared" si="0"/>
        <v>250</v>
      </c>
      <c r="E26" s="11" t="s">
        <v>12</v>
      </c>
      <c r="F26" s="10" t="s">
        <v>58</v>
      </c>
      <c r="G26" s="5">
        <f>ROUND(F26*1.14,-1)</f>
        <v>250</v>
      </c>
    </row>
    <row r="27" spans="1:7" x14ac:dyDescent="0.2">
      <c r="A27" s="12" t="s">
        <v>61</v>
      </c>
      <c r="B27" s="22" t="s">
        <v>79</v>
      </c>
      <c r="C27" s="9" t="s">
        <v>62</v>
      </c>
      <c r="D27" s="10">
        <f t="shared" si="0"/>
        <v>870</v>
      </c>
      <c r="E27" s="11" t="s">
        <v>12</v>
      </c>
      <c r="F27" s="10" t="s">
        <v>63</v>
      </c>
      <c r="G27" s="5">
        <f t="shared" si="2"/>
        <v>870</v>
      </c>
    </row>
    <row r="28" spans="1:7" x14ac:dyDescent="0.25">
      <c r="A28" s="8" t="s">
        <v>48</v>
      </c>
      <c r="B28" s="21" t="s">
        <v>49</v>
      </c>
      <c r="C28" s="9" t="s">
        <v>50</v>
      </c>
      <c r="D28" s="10">
        <f t="shared" ref="D28:D30" si="3">G28</f>
        <v>460</v>
      </c>
      <c r="E28" s="11" t="s">
        <v>12</v>
      </c>
      <c r="F28" s="10" t="s">
        <v>19</v>
      </c>
      <c r="G28" s="5">
        <f>ROUND(F28*1.14,-1)</f>
        <v>460</v>
      </c>
    </row>
    <row r="29" spans="1:7" x14ac:dyDescent="0.2">
      <c r="A29" s="12" t="s">
        <v>64</v>
      </c>
      <c r="B29" s="22" t="s">
        <v>65</v>
      </c>
      <c r="C29" s="9" t="s">
        <v>66</v>
      </c>
      <c r="D29" s="10">
        <f t="shared" si="3"/>
        <v>320</v>
      </c>
      <c r="E29" s="11" t="s">
        <v>12</v>
      </c>
      <c r="F29" s="10" t="s">
        <v>67</v>
      </c>
      <c r="G29" s="5">
        <f>ROUND(F29*1.14,-1)</f>
        <v>320</v>
      </c>
    </row>
    <row r="30" spans="1:7" x14ac:dyDescent="0.25">
      <c r="A30" s="8" t="s">
        <v>38</v>
      </c>
      <c r="B30" s="21" t="s">
        <v>88</v>
      </c>
      <c r="C30" s="9" t="s">
        <v>1</v>
      </c>
      <c r="D30" s="10">
        <f t="shared" si="3"/>
        <v>350</v>
      </c>
      <c r="E30" s="11" t="s">
        <v>12</v>
      </c>
      <c r="F30" s="10" t="s">
        <v>39</v>
      </c>
      <c r="G30" s="5">
        <f>ROUND(F30*1.14,-1)</f>
        <v>350</v>
      </c>
    </row>
    <row r="31" spans="1:7" x14ac:dyDescent="0.2">
      <c r="A31" s="12"/>
      <c r="B31" s="22"/>
      <c r="C31" s="9"/>
      <c r="D31" s="10"/>
      <c r="E31" s="11"/>
      <c r="F31" s="10"/>
      <c r="G31" s="5"/>
    </row>
    <row r="32" spans="1:7" x14ac:dyDescent="0.2">
      <c r="A32" s="12"/>
      <c r="B32" s="22"/>
      <c r="C32" s="9"/>
      <c r="D32" s="10"/>
      <c r="E32" s="11"/>
      <c r="F32" s="10"/>
      <c r="G32" s="5"/>
    </row>
    <row r="33" spans="1:7" x14ac:dyDescent="0.2">
      <c r="A33" s="12"/>
      <c r="B33" s="22"/>
      <c r="C33" s="9"/>
      <c r="D33" s="10"/>
      <c r="E33" s="11"/>
      <c r="F33" s="10"/>
      <c r="G33" s="5"/>
    </row>
    <row r="34" spans="1:7" x14ac:dyDescent="0.2">
      <c r="A34" s="12" t="s">
        <v>68</v>
      </c>
      <c r="B34" s="23" t="s">
        <v>69</v>
      </c>
      <c r="C34" s="9" t="s">
        <v>70</v>
      </c>
      <c r="D34" s="10">
        <f t="shared" si="0"/>
        <v>3920</v>
      </c>
      <c r="E34" s="11" t="s">
        <v>12</v>
      </c>
      <c r="F34" s="10" t="s">
        <v>80</v>
      </c>
      <c r="G34" s="5">
        <f>ROUND(F34*1.07,-1)</f>
        <v>3920</v>
      </c>
    </row>
  </sheetData>
  <sortState xmlns:xlrd2="http://schemas.microsoft.com/office/spreadsheetml/2017/richdata2" ref="A2:F34">
    <sortCondition ref="B2:B34"/>
  </sortState>
  <pageMargins left="0.7" right="0.7" top="0.75" bottom="0.75" header="0.3" footer="0.3"/>
  <pageSetup paperSize="9" orientation="portrait" horizontalDpi="300" verticalDpi="3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Руслан Самигуллин</dc:creator>
  <cp:lastModifiedBy>Руслан Самигуллин</cp:lastModifiedBy>
  <dcterms:created xsi:type="dcterms:W3CDTF">2021-11-01T16:58:09Z</dcterms:created>
  <dcterms:modified xsi:type="dcterms:W3CDTF">2021-11-01T17:28:26Z</dcterms:modified>
</cp:coreProperties>
</file>